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5.xml" ContentType="application/vnd.openxmlformats-officedocument.spreadsheetml.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Rama Hamad\Downloads\Lab 1 Solution\"/>
    </mc:Choice>
  </mc:AlternateContent>
  <xr:revisionPtr revIDLastSave="0" documentId="13_ncr:1_{93B0ADE8-B575-45CE-8616-7B05EF0A77D2}" xr6:coauthVersionLast="47" xr6:coauthVersionMax="47" xr10:uidLastSave="{00000000-0000-0000-0000-000000000000}"/>
  <bookViews>
    <workbookView xWindow="-120" yWindow="-120" windowWidth="24240" windowHeight="13020" firstSheet="9" activeTab="12" xr2:uid="{5BBF3846-4C6D-4871-B649-C959D40EA238}"/>
  </bookViews>
  <sheets>
    <sheet name="50ml Shampoo 2024" sheetId="12" r:id="rId1"/>
    <sheet name="Brands per Supplier" sheetId="3" r:id="rId2"/>
    <sheet name="HealthMax Growth" sheetId="4" r:id="rId3"/>
    <sheet name="MAT Value Total Category" sheetId="6" r:id="rId4"/>
    <sheet name="Market Share" sheetId="7" r:id="rId5"/>
    <sheet name="Organic Shampoo Launch" sheetId="11" r:id="rId6"/>
    <sheet name="New Category Opportunity" sheetId="10" r:id="rId7"/>
    <sheet name="Promotion Analysis" sheetId="15" r:id="rId8"/>
    <sheet name="Promotion Graph" sheetId="14" r:id="rId9"/>
    <sheet name="Forecast 2024" sheetId="18" r:id="rId10"/>
    <sheet name="Waterfall" sheetId="19" r:id="rId11"/>
    <sheet name="Sales until 2022" sheetId="16" r:id="rId12"/>
    <sheet name="External Data" sheetId="2" r:id="rId13"/>
    <sheet name="Profitability Matrix" sheetId="9" r:id="rId14"/>
    <sheet name="Internal Sales Data" sheetId="8" r:id="rId15"/>
  </sheets>
  <definedNames>
    <definedName name="_xlchart.v5.0" hidden="1">Waterfall!$A$1:$E$1</definedName>
    <definedName name="_xlchart.v5.1" hidden="1">Waterfall!$A$2:$E$2</definedName>
    <definedName name="ExternalData_1" localSheetId="0" hidden="1">'50ml Shampoo 2024'!$A$1:$I$12</definedName>
    <definedName name="ExternalData_1" localSheetId="14" hidden="1">'Internal Sales Data'!$A$1:$I$11</definedName>
    <definedName name="ExternalData_1" localSheetId="5" hidden="1">'Organic Shampoo Launch'!$A$1:$I$3</definedName>
    <definedName name="ExternalData_1" localSheetId="7"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9" l="1"/>
  <c r="D2" i="19"/>
  <c r="C2" i="19"/>
  <c r="B2" i="19"/>
  <c r="A2" i="19"/>
  <c r="F8" i="18"/>
  <c r="F7" i="18"/>
  <c r="G6" i="18"/>
  <c r="F6" i="18"/>
  <c r="J3" i="15"/>
  <c r="J4" i="15"/>
  <c r="J2" i="15"/>
  <c r="H3" i="15"/>
  <c r="H4" i="15"/>
  <c r="H2" i="15"/>
  <c r="F3" i="15"/>
  <c r="F4" i="15"/>
  <c r="F2" i="15"/>
  <c r="I3" i="11"/>
  <c r="I2" i="11"/>
  <c r="H3" i="11"/>
  <c r="H2" i="11"/>
  <c r="G3" i="11"/>
  <c r="G2" i="11"/>
  <c r="E3" i="11"/>
  <c r="E2" i="11"/>
  <c r="C3" i="11"/>
  <c r="C2" i="11"/>
  <c r="I3" i="8"/>
  <c r="I4" i="8"/>
  <c r="I5" i="8"/>
  <c r="I6" i="8"/>
  <c r="I7" i="8"/>
  <c r="I8" i="8"/>
  <c r="I12" i="8" s="1"/>
  <c r="I9" i="8"/>
  <c r="I10" i="8"/>
  <c r="I11" i="8"/>
  <c r="I2" i="8"/>
  <c r="I12" i="12"/>
  <c r="H12" i="12"/>
  <c r="E12" i="12"/>
  <c r="M12" i="12" s="1"/>
  <c r="I3" i="12"/>
  <c r="I4" i="12"/>
  <c r="I5" i="12"/>
  <c r="I6" i="12"/>
  <c r="I7" i="12"/>
  <c r="I8" i="12"/>
  <c r="I9" i="12"/>
  <c r="I10" i="12"/>
  <c r="I11" i="12"/>
  <c r="I2" i="12"/>
  <c r="J12" i="12"/>
  <c r="K12" i="12" s="1"/>
  <c r="H12" i="8"/>
  <c r="J2" i="8"/>
  <c r="K2" i="8" s="1"/>
  <c r="J3" i="8"/>
  <c r="J4" i="8"/>
  <c r="L4" i="8" s="1"/>
  <c r="J5" i="8"/>
  <c r="K5" i="8" s="1"/>
  <c r="J6" i="8"/>
  <c r="K6" i="8" s="1"/>
  <c r="J7" i="8"/>
  <c r="L7" i="8" s="1"/>
  <c r="J8" i="8"/>
  <c r="K8" i="8" s="1"/>
  <c r="J9" i="8"/>
  <c r="K9" i="8" s="1"/>
  <c r="J10" i="8"/>
  <c r="K10" i="8" s="1"/>
  <c r="J11" i="8"/>
  <c r="K3" i="8"/>
  <c r="K11" i="8"/>
  <c r="L2" i="8"/>
  <c r="L3" i="8"/>
  <c r="L10" i="8"/>
  <c r="L11" i="8"/>
  <c r="J2" i="12"/>
  <c r="K2" i="12" s="1"/>
  <c r="J3" i="12"/>
  <c r="K3" i="12" s="1"/>
  <c r="J4" i="12"/>
  <c r="J5" i="12"/>
  <c r="J6" i="12"/>
  <c r="L6" i="12" s="1"/>
  <c r="J7" i="12"/>
  <c r="L7" i="12" s="1"/>
  <c r="J8" i="12"/>
  <c r="K8" i="12" s="1"/>
  <c r="J9" i="12"/>
  <c r="K9" i="12" s="1"/>
  <c r="J10" i="12"/>
  <c r="K10" i="12" s="1"/>
  <c r="J11" i="12"/>
  <c r="K11" i="12" s="1"/>
  <c r="K4" i="12"/>
  <c r="K5" i="12"/>
  <c r="K6" i="12"/>
  <c r="L2" i="12"/>
  <c r="L3" i="12"/>
  <c r="L4" i="12"/>
  <c r="L5" i="12"/>
  <c r="L11" i="12"/>
  <c r="M2" i="12"/>
  <c r="M3" i="12"/>
  <c r="M4" i="12"/>
  <c r="M5" i="12"/>
  <c r="M6" i="12"/>
  <c r="M7" i="12"/>
  <c r="M8" i="12"/>
  <c r="M9" i="12"/>
  <c r="M10" i="12"/>
  <c r="M11" i="12"/>
  <c r="C7" i="18"/>
  <c r="C8" i="18"/>
  <c r="G3" i="15"/>
  <c r="G4" i="15"/>
  <c r="G2" i="15"/>
  <c r="D18" i="10"/>
  <c r="M4" i="8" l="1"/>
  <c r="M2" i="8"/>
  <c r="M8" i="8"/>
  <c r="M3" i="8"/>
  <c r="L12" i="12"/>
  <c r="K7" i="12"/>
  <c r="L10" i="12"/>
  <c r="K7" i="8"/>
  <c r="K4" i="8"/>
  <c r="M11" i="8"/>
  <c r="L5" i="8"/>
  <c r="M10" i="8"/>
  <c r="M9" i="8"/>
  <c r="M7" i="8"/>
  <c r="L9" i="8"/>
  <c r="M6" i="8"/>
  <c r="L8" i="8"/>
  <c r="M5" i="8"/>
  <c r="L6" i="8"/>
  <c r="L9" i="12"/>
  <c r="L8" i="12"/>
  <c r="K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D8" i="18"/>
  <c r="E8" i="18"/>
  <c r="D7" i="18"/>
  <c r="E7" i="18"/>
  <c r="L12"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0E0EF4-63CF-4158-83C9-A99A585D89F9}"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50A29CB1-1E71-4515-8FAC-0BED3641988F}"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A791D7DF-6AD6-4762-98A7-10E92BF97EC8}"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AE99ED82-9358-44C8-A4A9-29A36FBA49F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<sst xmlns="http://schemas.openxmlformats.org/spreadsheetml/2006/main" count="22444" uniqueCount="138">
  <si>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</si>
  <si>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</si>
  <si>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</si>
  <si>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</si>
  <si>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</si>
  <si>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</si>
  <si>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</si>
  <si>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</si>
  <si>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</si>
  <si>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</si>
  <si>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</si>
  <si>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</si>
  <si>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</si>
  <si>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</si>
  <si>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</si>
  <si>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</si>
  <si>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</si>
  <si>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</si>
  <si>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</si>
  <si>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</si>
  <si>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</si>
  <si>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</si>
  <si>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</si>
  <si>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</si>
  <si>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</si>
  <si>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</si>
  <si>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</si>
  <si>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</si>
  <si>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</si>
  <si>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</si>
  <si>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</si>
  <si>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</si>
  <si>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</si>
  <si>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</si>
  <si>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</si>
  <si>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</si>
  <si>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</si>
  <si>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</si>
  <si>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</si>
  <si>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</si>
  <si>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</si>
  <si>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</si>
  <si>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</si>
  <si>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</si>
  <si>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</si>
  <si>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</si>
  <si>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</si>
  <si>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</si>
  <si>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</si>
  <si>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</si>
  <si>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</si>
  <si>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</si>
  <si>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</si>
  <si>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</si>
  <si>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</si>
  <si>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</si>
  <si>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</si>
  <si>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</si>
  <si>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</si>
  <si>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</si>
  <si>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</si>
  <si>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</si>
  <si>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</si>
  <si>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</si>
  <si>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</si>
  <si>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</si>
  <si>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</si>
  <si>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</si>
  <si>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</si>
  <si>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</si>
  <si>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</si>
  <si>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</si>
  <si>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</si>
  <si>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</si>
  <si>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</si>
  <si>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</si>
  <si>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</si>
  <si>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</si>
  <si>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</si>
  <si>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</si>
  <si>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</si>
  <si>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</si>
  <si>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</si>
  <si>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</si>
  <si>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</si>
  <si>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</si>
  <si>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</si>
  <si>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</si>
  <si>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</si>
  <si>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</si>
  <si>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</si>
  <si>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Total</t>
  </si>
  <si>
    <t>Gross Profit per unit</t>
  </si>
  <si>
    <t>Gross Profit per product</t>
  </si>
  <si>
    <t>Gross Margin</t>
  </si>
  <si>
    <t>Net Sales Contribution</t>
  </si>
  <si>
    <t>Sum of Net Sales Contribution</t>
  </si>
  <si>
    <t>64%</t>
  </si>
  <si>
    <t>65%</t>
  </si>
  <si>
    <t>66%</t>
  </si>
  <si>
    <t>67%</t>
  </si>
  <si>
    <t>67%2</t>
  </si>
  <si>
    <t>69%</t>
  </si>
  <si>
    <t>70%</t>
  </si>
  <si>
    <t>71%</t>
  </si>
  <si>
    <t>71%3</t>
  </si>
  <si>
    <t>72%</t>
  </si>
  <si>
    <t>Sum of Units Month</t>
  </si>
  <si>
    <t>Sum of Units MAT</t>
  </si>
  <si>
    <t>Estimated FY '24 Organic subcategory value</t>
  </si>
  <si>
    <t>Estimated Unit Market Share</t>
  </si>
  <si>
    <t>Estimated units sold 2024</t>
  </si>
  <si>
    <t>Net Sales</t>
  </si>
  <si>
    <t>HerbEssentials</t>
  </si>
  <si>
    <t>Herbashine</t>
  </si>
  <si>
    <t>Starbust Ultra Soft 50ml</t>
  </si>
  <si>
    <t>Price per 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</si>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</sst>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quot;€&quot;\ * #,##0.00_ ;_ &quot;€&quot;\ * \-#,##0.00_ ;_ &quot;€&quot;\ * &quot;-&quot;??_ ;_ @_ "/>
    <numFmt numFmtId="165" formatCode="_-[$$-409]* #,##0_ ;_-[$$-409]* \-#,##0\ ;_-[$$-409]* &quot;-&quot;??_ ;_-@_ "/>
    <numFmt numFmtId="166" formatCode="&quot;$&quot;#,##0.00"/>
    <numFmt numFmtId="167" formatCode="_(* #,##0_);_(* \(#,##0\);_(* &quot;-&quot;??_);_(@_)"/>
    <numFmt numFmtId="168" formatCode="&quot;$&quot;#,##0"/>
    <numFmt numFmtId="169" formatCode="&quot;$&quot;#,##0.000"/>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166" fontId="0" fillId="0" borderId="0" xfId="0" applyNumberFormat="1"/>
    <xf numFmtId="1" fontId="0" fillId="0" borderId="0" xfId="0" applyNumberFormat="1"/>
    <xf numFmtId="167" fontId="0" fillId="0" borderId="0" xfId="2" applyNumberFormat="1" applyFont="1"/>
    <xf numFmtId="168" fontId="0" fillId="0" borderId="0" xfId="0" applyNumberFormat="1"/>
    <xf numFmtId="167" fontId="0" fillId="0" borderId="0" xfId="0" applyNumberFormat="1"/>
    <xf numFmtId="9" fontId="0" fillId="0" borderId="0" xfId="3" applyFont="1"/>
    <xf numFmtId="0" fontId="0" fillId="0" borderId="2" xfId="0" applyBorder="1"/>
    <xf numFmtId="0" fontId="2" fillId="3" borderId="5" xfId="0" applyFont="1" applyFill="1" applyBorder="1"/>
    <xf numFmtId="9" fontId="2" fillId="3" borderId="1" xfId="0" applyNumberFormat="1" applyFont="1" applyFill="1" applyBorder="1"/>
    <xf numFmtId="9" fontId="2" fillId="3" borderId="6" xfId="0" applyNumberFormat="1" applyFont="1" applyFill="1" applyBorder="1"/>
    <xf numFmtId="0" fontId="0" fillId="2" borderId="5" xfId="0" applyFill="1" applyBorder="1"/>
    <xf numFmtId="9" fontId="0" fillId="2" borderId="1" xfId="0" applyNumberFormat="1" applyFill="1" applyBorder="1"/>
    <xf numFmtId="9" fontId="0" fillId="2" borderId="6" xfId="0" applyNumberFormat="1" applyFill="1" applyBorder="1"/>
    <xf numFmtId="0" fontId="0" fillId="0" borderId="5" xfId="0" applyBorder="1"/>
    <xf numFmtId="9" fontId="0" fillId="0" borderId="1" xfId="0" applyNumberFormat="1" applyBorder="1"/>
    <xf numFmtId="9" fontId="0" fillId="0" borderId="6" xfId="0" applyNumberFormat="1" applyBorder="1"/>
    <xf numFmtId="9" fontId="0" fillId="0" borderId="3" xfId="0" applyNumberFormat="1" applyBorder="1"/>
    <xf numFmtId="9" fontId="0" fillId="0" borderId="4" xfId="0" applyNumberFormat="1" applyBorder="1"/>
    <xf numFmtId="169" fontId="0" fillId="0" borderId="0" xfId="0" applyNumberFormat="1"/>
    <xf numFmtId="168" fontId="0" fillId="0" borderId="0" xfId="1" applyNumberFormat="1" applyFont="1"/>
  </cellXfs>
  <cellStyles count="4">
    <cellStyle name="Comma" xfId="2" builtinId="3"/>
    <cellStyle name="Currency" xfId="1" builtinId="4"/>
    <cellStyle name="Normal" xfId="0" builtinId="0"/>
    <cellStyle name="Percent" xfId="3" builtinId="5"/>
  </cellStyles>
  <dxfs count="70">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3" formatCode="0%"/>
    </dxf>
    <dxf>
      <font>
        <b val="0"/>
        <i val="0"/>
        <strike val="0"/>
        <condense val="0"/>
        <extend val="0"/>
        <outline val="0"/>
        <shadow val="0"/>
        <u val="none"/>
        <vertAlign val="baseline"/>
        <sz val="11"/>
        <color theme="1"/>
        <name val="Calibri"/>
        <family val="2"/>
        <scheme val="minor"/>
      </font>
    </dxf>
    <dxf>
      <numFmt numFmtId="168" formatCode="&quot;$&quot;#,##0"/>
    </dxf>
    <dxf>
      <numFmt numFmtId="166" formatCode="&quot;$&quot;#,##0.00"/>
    </dxf>
    <dxf>
      <numFmt numFmtId="166" formatCode="&quot;$&quot;#,##0.00"/>
    </dxf>
    <dxf>
      <numFmt numFmtId="168" formatCode="&quot;$&quot;#,##0"/>
    </dxf>
    <dxf>
      <numFmt numFmtId="168" formatCode="&quot;$&quot;#,##0"/>
    </dxf>
    <dxf>
      <numFmt numFmtId="167" formatCode="_(* #,##0_);_(* \(#,##0\);_(* &quot;-&quot;??_);_(@_)"/>
    </dxf>
    <dxf>
      <numFmt numFmtId="167" formatCode="_(* #,##0_);_(* \(#,##0\);_(* &quot;-&quot;??_);_(@_)"/>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
      <numFmt numFmtId="168" formatCode="&quot;$&quot;#,##0"/>
    </dxf>
    <dxf>
      <numFmt numFmtId="1" formatCode="0"/>
    </dxf>
    <dxf>
      <numFmt numFmtId="168" formatCode="&quot;$&quot;#,##0"/>
    </dxf>
    <dxf>
      <numFmt numFmtId="1" formatCode="0"/>
    </dxf>
    <dxf>
      <numFmt numFmtId="168" formatCode="&quot;$&quot;#,##0"/>
    </dxf>
    <dxf>
      <numFmt numFmtId="1" formatCode="0"/>
    </dxf>
    <dxf>
      <numFmt numFmtId="0" formatCode="General"/>
    </dxf>
    <dxf>
      <numFmt numFmtId="0" formatCode="General"/>
    </dxf>
    <dxf>
      <numFmt numFmtId="0" formatCode="General"/>
    </dxf>
    <dxf>
      <numFmt numFmtId="0" formatCode="General"/>
    </dxf>
    <dxf>
      <numFmt numFmtId="0" formatCode="General"/>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0" formatCode="General"/>
    </dxf>
    <dxf>
      <numFmt numFmtId="0" formatCode="General"/>
    </dxf>
    <dxf>
      <numFmt numFmtId="13" formatCode="0%"/>
    </dxf>
    <dxf>
      <numFmt numFmtId="168" formatCode="&quot;$&quot;#,##0"/>
    </dxf>
    <dxf>
      <font>
        <b val="0"/>
        <i val="0"/>
        <strike val="0"/>
        <condense val="0"/>
        <extend val="0"/>
        <outline val="0"/>
        <shadow val="0"/>
        <u val="none"/>
        <vertAlign val="baseline"/>
        <sz val="11"/>
        <color theme="1"/>
        <name val="Calibri"/>
        <family val="2"/>
        <scheme val="minor"/>
      </font>
    </dxf>
    <dxf>
      <numFmt numFmtId="167" formatCode="_(* #,##0_);_(* \(#,##0\);_(* &quot;-&quot;??_);_(@_)"/>
    </dxf>
    <dxf>
      <numFmt numFmtId="166" formatCode="&quot;$&quot;#,##0.00"/>
    </dxf>
    <dxf>
      <numFmt numFmtId="166" formatCode="&quot;$&quot;#,##0.00"/>
    </dxf>
    <dxf>
      <numFmt numFmtId="168" formatCode="&quot;$&quot;#,##0"/>
    </dxf>
    <dxf>
      <numFmt numFmtId="166" formatCode="&quot;$&quot;#,##0.00"/>
    </dxf>
    <dxf>
      <numFmt numFmtId="167" formatCode="_(* #,##0_);_(* \(#,##0\);_(* &quot;-&quot;??_);_(@_)"/>
    </dxf>
    <dxf>
      <font>
        <b val="0"/>
        <i val="0"/>
        <strike val="0"/>
        <condense val="0"/>
        <extend val="0"/>
        <outline val="0"/>
        <shadow val="0"/>
        <u val="none"/>
        <vertAlign val="baseline"/>
        <sz val="11"/>
        <color theme="1"/>
        <name val="Calibri"/>
        <family val="2"/>
        <scheme val="minor"/>
      </font>
    </dxf>
    <dxf>
      <numFmt numFmtId="0" formatCode="General"/>
    </dxf>
    <dxf>
      <numFmt numFmtId="13" formatCode="0%"/>
    </dxf>
    <dxf>
      <numFmt numFmtId="168" formatCode="&quot;$&quot;#,##0"/>
    </dxf>
    <dxf>
      <numFmt numFmtId="169" formatCode="&quot;$&quot;#,##0.000"/>
    </dxf>
    <dxf>
      <numFmt numFmtId="13" formatCode="0%"/>
    </dxf>
    <dxf>
      <font>
        <b val="0"/>
        <i val="0"/>
        <strike val="0"/>
        <condense val="0"/>
        <extend val="0"/>
        <outline val="0"/>
        <shadow val="0"/>
        <u val="none"/>
        <vertAlign val="baseline"/>
        <sz val="11"/>
        <color theme="1"/>
        <name val="Calibri"/>
        <family val="2"/>
        <scheme val="minor"/>
      </font>
    </dxf>
    <dxf>
      <numFmt numFmtId="168" formatCode="&quot;$&quot;#,##0"/>
    </dxf>
    <dxf>
      <numFmt numFmtId="166" formatCode="&quot;$&quot;#,##0.00"/>
    </dxf>
    <dxf>
      <numFmt numFmtId="166" formatCode="&quot;$&quot;#,##0.00"/>
    </dxf>
    <dxf>
      <numFmt numFmtId="168" formatCode="&quot;$&quot;#,##0"/>
    </dxf>
    <dxf>
      <numFmt numFmtId="168" formatCode="&quot;$&quot;#,##0"/>
    </dxf>
    <dxf>
      <numFmt numFmtId="167" formatCode="_(* #,##0_);_(* \(#,##0\);_(* &quot;-&quot;??_);_(@_)"/>
    </dxf>
    <dxf>
      <numFmt numFmtId="167" formatCode="_(* #,##0_);_(* \(#,##0\);_(* &quot;-&quot;??_);_(@_)"/>
    </dxf>
    <dxf>
      <numFmt numFmtId="166" formatCode="&quot;$&quot;#,##0.00"/>
    </dxf>
    <dxf>
      <numFmt numFmtId="166" formatCode="&quot;$&quot;#,##0.00"/>
    </dxf>
    <dxf>
      <numFmt numFmtId="166" formatCode="&quot;$&quot;#,##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1 Solution - Copy.xlsx]Market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1 Solution - Copy.xlsx]Promotion Graph!PivotTable9</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Shinez Value Sales 2022</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9DC7-4624-AB8E-D847FFAA9E23}"/>
            </c:ext>
          </c:extLst>
        </c:ser>
        <c:dLbls>
          <c:showLegendKey val="0"/>
          <c:showVal val="0"/>
          <c:showCatName val="0"/>
          <c:showSerName val="0"/>
          <c:showPercent val="0"/>
          <c:showBubbleSize val="0"/>
        </c:dLbls>
        <c:marker val="1"/>
        <c:smooth val="0"/>
        <c:axId val="912829504"/>
        <c:axId val="912829864"/>
      </c:lineChart>
      <c:catAx>
        <c:axId val="912829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829864"/>
        <c:crosses val="autoZero"/>
        <c:auto val="1"/>
        <c:lblAlgn val="ctr"/>
        <c:lblOffset val="100"/>
        <c:noMultiLvlLbl val="0"/>
      </c:catAx>
      <c:valAx>
        <c:axId val="912829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82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81FB-4C30-B373-E9D1B183157B}"/>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31442892</c:v>
                </c:pt>
                <c:pt idx="5" formatCode="&quot;$&quot;#,##0">
                  <c:v>31635324.071610071</c:v>
                </c:pt>
                <c:pt idx="6" formatCode="&quot;$&quot;#,##0">
                  <c:v>31946447.752088487</c:v>
                </c:pt>
              </c:numCache>
            </c:numRef>
          </c:val>
          <c:smooth val="0"/>
          <c:extLst>
            <c:ext xmlns:c16="http://schemas.microsoft.com/office/drawing/2014/chart" uri="{C3380CC4-5D6E-409C-BE32-E72D297353CC}">
              <c16:uniqueId val="{00000001-81FB-4C30-B373-E9D1B183157B}"/>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31442892</c:v>
                </c:pt>
                <c:pt idx="5" formatCode="&quot;$&quot;#,##0">
                  <c:v>30014004.36554271</c:v>
                </c:pt>
                <c:pt idx="6" formatCode="&quot;$&quot;#,##0">
                  <c:v>30274835.684028216</c:v>
                </c:pt>
              </c:numCache>
            </c:numRef>
          </c:val>
          <c:smooth val="0"/>
          <c:extLst>
            <c:ext xmlns:c16="http://schemas.microsoft.com/office/drawing/2014/chart" uri="{C3380CC4-5D6E-409C-BE32-E72D297353CC}">
              <c16:uniqueId val="{00000002-81FB-4C30-B373-E9D1B183157B}"/>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31442892</c:v>
                </c:pt>
                <c:pt idx="5" formatCode="&quot;$&quot;#,##0">
                  <c:v>33256643.777677432</c:v>
                </c:pt>
                <c:pt idx="6" formatCode="&quot;$&quot;#,##0">
                  <c:v>33618059.820148759</c:v>
                </c:pt>
              </c:numCache>
            </c:numRef>
          </c:val>
          <c:smooth val="0"/>
          <c:extLst>
            <c:ext xmlns:c16="http://schemas.microsoft.com/office/drawing/2014/chart" uri="{C3380CC4-5D6E-409C-BE32-E72D297353CC}">
              <c16:uniqueId val="{00000003-81FB-4C30-B373-E9D1B183157B}"/>
            </c:ext>
          </c:extLst>
        </c:ser>
        <c:dLbls>
          <c:showLegendKey val="0"/>
          <c:showVal val="0"/>
          <c:showCatName val="0"/>
          <c:showSerName val="0"/>
          <c:showPercent val="0"/>
          <c:showBubbleSize val="0"/>
        </c:dLbls>
        <c:smooth val="0"/>
        <c:axId val="1036217368"/>
        <c:axId val="907102192"/>
      </c:lineChart>
      <c:catAx>
        <c:axId val="103621736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7102192"/>
        <c:crosses val="autoZero"/>
        <c:auto val="1"/>
        <c:lblAlgn val="ctr"/>
        <c:lblOffset val="100"/>
        <c:noMultiLvlLbl val="0"/>
      </c:catAx>
      <c:valAx>
        <c:axId val="907102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217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sz="1400" b="0" i="0" u="none" strike="noStrike" kern="1200" spc="0" baseline="0">
                <a:solidFill>
                  <a:sysClr val="windowText" lastClr="000000">
                    <a:lumMod val="65000"/>
                    <a:lumOff val="35000"/>
                  </a:sysClr>
                </a:solidFill>
              </a:rPr>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Matrix'!$B$19:$K$19</c:f>
              <c:numCache>
                <c:formatCode>0%</c:formatCode>
                <c:ptCount val="10"/>
                <c:pt idx="3">
                  <c:v>0.18619281693140505</c:v>
                </c:pt>
              </c:numCache>
            </c:numRef>
          </c:yVal>
          <c:smooth val="0"/>
          <c:extLst>
            <c:ext xmlns:c16="http://schemas.microsoft.com/office/drawing/2014/chart" uri="{C3380CC4-5D6E-409C-BE32-E72D297353CC}">
              <c16:uniqueId val="{00000000-676D-4C3A-BDCE-C1DA71365021}"/>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Matrix'!$B$20:$K$20</c:f>
              <c:numCache>
                <c:formatCode>0%</c:formatCode>
                <c:ptCount val="10"/>
                <c:pt idx="5">
                  <c:v>9.6896202583240873E-2</c:v>
                </c:pt>
              </c:numCache>
            </c:numRef>
          </c:yVal>
          <c:smooth val="0"/>
          <c:extLst>
            <c:ext xmlns:c16="http://schemas.microsoft.com/office/drawing/2014/chart" uri="{C3380CC4-5D6E-409C-BE32-E72D297353CC}">
              <c16:uniqueId val="{00000001-676D-4C3A-BDCE-C1DA71365021}"/>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Matrix'!$B$21:$K$21</c:f>
              <c:numCache>
                <c:formatCode>0%</c:formatCode>
                <c:ptCount val="10"/>
                <c:pt idx="7">
                  <c:v>9.6896119578325834E-2</c:v>
                </c:pt>
              </c:numCache>
            </c:numRef>
          </c:yVal>
          <c:smooth val="0"/>
          <c:extLst>
            <c:ext xmlns:c16="http://schemas.microsoft.com/office/drawing/2014/chart" uri="{C3380CC4-5D6E-409C-BE32-E72D297353CC}">
              <c16:uniqueId val="{00000002-676D-4C3A-BDCE-C1DA71365021}"/>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Matrix'!$B$22:$K$22</c:f>
              <c:numCache>
                <c:formatCode>0%</c:formatCode>
                <c:ptCount val="10"/>
                <c:pt idx="9">
                  <c:v>6.8397319470522966E-2</c:v>
                </c:pt>
              </c:numCache>
            </c:numRef>
          </c:yVal>
          <c:smooth val="0"/>
          <c:extLst>
            <c:ext xmlns:c16="http://schemas.microsoft.com/office/drawing/2014/chart" uri="{C3380CC4-5D6E-409C-BE32-E72D297353CC}">
              <c16:uniqueId val="{00000003-676D-4C3A-BDCE-C1DA71365021}"/>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Matrix'!$B$23:$K$23</c:f>
              <c:numCache>
                <c:formatCode>0%</c:formatCode>
                <c:ptCount val="10"/>
                <c:pt idx="4">
                  <c:v>9.8241009155398171E-2</c:v>
                </c:pt>
              </c:numCache>
            </c:numRef>
          </c:yVal>
          <c:smooth val="0"/>
          <c:extLst>
            <c:ext xmlns:c16="http://schemas.microsoft.com/office/drawing/2014/chart" uri="{C3380CC4-5D6E-409C-BE32-E72D297353CC}">
              <c16:uniqueId val="{00000004-676D-4C3A-BDCE-C1DA71365021}"/>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Matrix'!$B$24:$K$24</c:f>
              <c:numCache>
                <c:formatCode>0%</c:formatCode>
                <c:ptCount val="10"/>
                <c:pt idx="0">
                  <c:v>4.7426625718030961E-2</c:v>
                </c:pt>
              </c:numCache>
            </c:numRef>
          </c:yVal>
          <c:smooth val="0"/>
          <c:extLst>
            <c:ext xmlns:c16="http://schemas.microsoft.com/office/drawing/2014/chart" uri="{C3380CC4-5D6E-409C-BE32-E72D297353CC}">
              <c16:uniqueId val="{00000005-676D-4C3A-BDCE-C1DA71365021}"/>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Matrix'!$B$25:$K$25</c:f>
              <c:numCache>
                <c:formatCode>0%</c:formatCode>
                <c:ptCount val="10"/>
                <c:pt idx="1">
                  <c:v>4.178071928534096E-2</c:v>
                </c:pt>
              </c:numCache>
            </c:numRef>
          </c:yVal>
          <c:smooth val="0"/>
          <c:extLst>
            <c:ext xmlns:c16="http://schemas.microsoft.com/office/drawing/2014/chart" uri="{C3380CC4-5D6E-409C-BE32-E72D297353CC}">
              <c16:uniqueId val="{00000006-676D-4C3A-BDCE-C1DA71365021}"/>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Matrix'!$B$26:$K$26</c:f>
              <c:numCache>
                <c:formatCode>0%</c:formatCode>
                <c:ptCount val="10"/>
                <c:pt idx="8">
                  <c:v>0.17502703482289086</c:v>
                </c:pt>
              </c:numCache>
            </c:numRef>
          </c:yVal>
          <c:smooth val="0"/>
          <c:extLst>
            <c:ext xmlns:c16="http://schemas.microsoft.com/office/drawing/2014/chart" uri="{C3380CC4-5D6E-409C-BE32-E72D297353CC}">
              <c16:uniqueId val="{00000007-676D-4C3A-BDCE-C1DA71365021}"/>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Matrix'!$B$27:$K$27</c:f>
              <c:numCache>
                <c:formatCode>0%</c:formatCode>
                <c:ptCount val="10"/>
                <c:pt idx="2">
                  <c:v>0.11856673518754952</c:v>
                </c:pt>
              </c:numCache>
            </c:numRef>
          </c:yVal>
          <c:smooth val="0"/>
          <c:extLst>
            <c:ext xmlns:c16="http://schemas.microsoft.com/office/drawing/2014/chart" uri="{C3380CC4-5D6E-409C-BE32-E72D297353CC}">
              <c16:uniqueId val="{00000008-676D-4C3A-BDCE-C1DA71365021}"/>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71%3</c:v>
                </c:pt>
                <c:pt idx="9">
                  <c:v>72%</c:v>
                </c:pt>
              </c:strCache>
            </c:strRef>
          </c:xVal>
          <c:yVal>
            <c:numRef>
              <c:f>'Profitability Matrix'!$B$28:$K$28</c:f>
              <c:numCache>
                <c:formatCode>0%</c:formatCode>
                <c:ptCount val="10"/>
                <c:pt idx="6">
                  <c:v>7.0575417267294702E-2</c:v>
                </c:pt>
              </c:numCache>
            </c:numRef>
          </c:yVal>
          <c:smooth val="0"/>
          <c:extLst>
            <c:ext xmlns:c16="http://schemas.microsoft.com/office/drawing/2014/chart" uri="{C3380CC4-5D6E-409C-BE32-E72D297353CC}">
              <c16:uniqueId val="{00000009-676D-4C3A-BDCE-C1DA71365021}"/>
            </c:ext>
          </c:extLst>
        </c:ser>
        <c:dLbls>
          <c:showLegendKey val="0"/>
          <c:showVal val="0"/>
          <c:showCatName val="0"/>
          <c:showSerName val="0"/>
          <c:showPercent val="0"/>
          <c:showBubbleSize val="0"/>
        </c:dLbls>
        <c:axId val="909496208"/>
        <c:axId val="909496568"/>
      </c:scatterChart>
      <c:valAx>
        <c:axId val="909496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96568"/>
        <c:crosses val="autoZero"/>
        <c:crossBetween val="midCat"/>
      </c:valAx>
      <c:valAx>
        <c:axId val="909496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496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_xlchart.v5.0</cx:f>
      </cx:strDim>
      <cx:numDim type="val">
        <cx:f dir="row">_xlchart.v5.1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E9CFF46F-97AD-45C1-9AAE-AFAD917A0E26}">
          <cx:dataPt idx="4">
            <cx:spPr>
              <a:solidFill>
                <a:srgbClr val="FFC000"/>
              </a:solidFill>
            </cx:spPr>
          </cx:dataPt>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fmtOvrs>
    <cx:fmtOvr idx="2">
      <cx:spPr>
        <a:solidFill>
          <a:schemeClr val="accent4"/>
        </a:solidFill>
      </cx:spPr>
    </cx:fmtOvr>
  </cx:fmtOvr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285750</xdr:colOff>
      <xdr:row>4</xdr:row>
      <xdr:rowOff>138112</xdr:rowOff>
    </xdr:from>
    <xdr:to>
      <xdr:col>10</xdr:col>
      <xdr:colOff>590550</xdr:colOff>
      <xdr:row>19</xdr:row>
      <xdr:rowOff>23812</xdr:rowOff>
    </xdr:to>
    <xdr:graphicFrame macro="">
      <xdr:nvGraphicFramePr>
        <xdr:cNvPr id="2" name="Chart 1">
          <a:extLst>
            <a:ext uri="{FF2B5EF4-FFF2-40B4-BE49-F238E27FC236}">
              <a16:creationId xmlns:a16="http://schemas.microsoft.com/office/drawing/2014/main" id="{30BA8AFB-AFD8-EA5D-0B76-F697E84CD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47624</xdr:colOff>
      <xdr:row>10</xdr:row>
      <xdr:rowOff>4761</xdr:rowOff>
    </xdr:from>
    <xdr:to>
      <xdr:col>9</xdr:col>
      <xdr:colOff>104774</xdr:colOff>
      <xdr:row>27</xdr:row>
      <xdr:rowOff>85724</xdr:rowOff>
    </xdr:to>
    <xdr:graphicFrame macro="">
      <xdr:nvGraphicFramePr>
        <xdr:cNvPr id="2" name="Chart 1">
          <a:extLst>
            <a:ext uri="{FF2B5EF4-FFF2-40B4-BE49-F238E27FC236}">
              <a16:creationId xmlns:a16="http://schemas.microsoft.com/office/drawing/2014/main" id="{6EF9E6C8-36D0-048C-8A9C-3B44B03EE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371476</xdr:colOff>
      <xdr:row>4</xdr:row>
      <xdr:rowOff>161925</xdr:rowOff>
    </xdr:from>
    <xdr:to>
      <xdr:col>7</xdr:col>
      <xdr:colOff>438150</xdr:colOff>
      <xdr:row>26</xdr:row>
      <xdr:rowOff>123824</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4E68216-4B94-FDC2-E0BE-D49512D226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1476" y="923925"/>
              <a:ext cx="7343774" cy="41528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9523</xdr:colOff>
      <xdr:row>2</xdr:row>
      <xdr:rowOff>171450</xdr:rowOff>
    </xdr:from>
    <xdr:to>
      <xdr:col>22</xdr:col>
      <xdr:colOff>161924</xdr:colOff>
      <xdr:row>28</xdr:row>
      <xdr:rowOff>47625</xdr:rowOff>
    </xdr:to>
    <xdr:graphicFrame macro="">
      <xdr:nvGraphicFramePr>
        <xdr:cNvPr id="4" name="Chart 3">
          <a:extLst>
            <a:ext uri="{FF2B5EF4-FFF2-40B4-BE49-F238E27FC236}">
              <a16:creationId xmlns:a16="http://schemas.microsoft.com/office/drawing/2014/main" id="{9C002A5A-CAEC-0AAB-82C9-C0EB2F62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Hammad" refreshedDate="45718.099138425925" createdVersion="8" refreshedVersion="8" minRefreshableVersion="3" recordCount="10" xr:uid="{FAF447EA-939F-4BEE-9B9A-A2FBCDCF6223}">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8">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 Hammad" refreshedDate="45718.099139120372"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1">
      <sharedItems containsSemiMixedTypes="0" containsString="0" containsNumber="1" containsInteger="1" minValue="14" maxValue="251671"/>
    </cacheField>
    <cacheField name="Values Month" numFmtId="168">
      <sharedItems containsSemiMixedTypes="0" containsString="0" containsNumber="1" minValue="56" maxValue="1532390"/>
    </cacheField>
    <cacheField name="Units YTD" numFmtId="1">
      <sharedItems containsSemiMixedTypes="0" containsString="0" containsNumber="1" containsInteger="1" minValue="14" maxValue="2529121"/>
    </cacheField>
    <cacheField name="Values YTD" numFmtId="168">
      <sharedItems containsSemiMixedTypes="0" containsString="0" containsNumber="1" minValue="70" maxValue="13653640"/>
    </cacheField>
    <cacheField name="Units MAT" numFmtId="1">
      <sharedItems containsSemiMixedTypes="0" containsString="0" containsNumber="1" containsInteger="1" minValue="35" maxValue="2529121"/>
    </cacheField>
    <cacheField name="Values MAT" numFmtId="168">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D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8"/>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x v="5"/>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Sum of Values Month" fld="8" showDataAs="percentOfRow" baseField="0" baseItem="0" numFmtId="9"/>
  </dataFields>
  <formats count="1">
    <format dxfId="5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88272C-78AA-4955-A7AF-0D5BA9C9D176}"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
    <format dxfId="41">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D06941-FEBE-4819-B262-3C25908CD007}" name="PivotTable7"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dataField="1" showAll="0"/>
    <pivotField numFmtId="165"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8"/>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0C6F5C-0D6D-461A-B1A4-61A1BA8F4C5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8"/>
  </dataFields>
  <formats count="1">
    <format dxfId="3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FCC35D-B26C-403D-A2AC-1163985FE285}"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8"/>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A8747B-5EE0-4AE0-87B3-038413E70FC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167" showAll="0"/>
    <pivotField numFmtId="168"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D3098A4-8409-49E3-89C6-45619D683999}"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77324F2-A38F-4C21-B569-9D66B1A1A18F}"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DC98B9AD-2CB5-40BB-BE2E-C6CF54F5E1A0}"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40B1F761-390B-4831-A0E8-7D192A67081D}"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EFE1D0-0BA0-44B0-95B9-179AF3C13C08}" name="internal_sales_data6" displayName="internal_sales_data6" ref="A1:M12" tableType="queryTable">
  <autoFilter ref="A1:M12" xr:uid="{BC215E83-D4FB-48B7-9CB0-20ED6F60DFFC}"/>
  <tableColumns count="13">
    <tableColumn id="1" xr3:uid="{BEBEF6BA-7377-4A85-9701-D044CE72D1C1}" uniqueName="1" name="Brand" totalsRowLabel="Total" queryTableFieldId="1" dataDxfId="69"/>
    <tableColumn id="2" xr3:uid="{A6A3A21C-BB1E-495A-90E5-E442E12F9B23}" uniqueName="2" name="Product" queryTableFieldId="2" dataDxfId="68"/>
    <tableColumn id="3" xr3:uid="{F032006E-7FAB-4F71-AF13-DF134F8C4467}" uniqueName="3" name="Pack Size (ml)" queryTableFieldId="3"/>
    <tableColumn id="4" xr3:uid="{5E88AD38-D883-409E-9316-52C8EF2EB379}" uniqueName="4" name="ProductID" queryTableFieldId="4" dataDxfId="67"/>
    <tableColumn id="5" xr3:uid="{394FE356-CCAD-4E1E-B255-117C7FEF297F}" uniqueName="5" name="Retail Price" queryTableFieldId="5" dataDxfId="66"/>
    <tableColumn id="6" xr3:uid="{45848A60-24B1-4017-B191-758CA1A4EDC2}" uniqueName="6" name="Net Price" queryTableFieldId="6" dataDxfId="65"/>
    <tableColumn id="7" xr3:uid="{73280B87-D77E-4598-8CB6-CDEE7812AF74}" uniqueName="7" name="COGS" queryTableFieldId="7" dataDxfId="64"/>
    <tableColumn id="8" xr3:uid="{FC006BFF-B489-4247-B96D-299AA4389121}" uniqueName="8" name="Volume 2022" totalsRowFunction="sum" queryTableFieldId="8" dataDxfId="63" totalsRowDxfId="62" dataCellStyle="Comma"/>
    <tableColumn id="9" xr3:uid="{C08C0B5E-9839-4C9B-8925-D9250232F921}" uniqueName="9" name="Net Sales 2022" totalsRowFunction="sum" queryTableFieldId="9" dataDxfId="61" totalsRowDxfId="60"/>
    <tableColumn id="10" xr3:uid="{F3BFE0BD-40C3-4F44-9635-708B478779A7}" uniqueName="10" name="Gross Profit per unit" queryTableFieldId="10" dataDxfId="59">
      <calculatedColumnFormula>internal_sales_data6[[#This Row],[Net Price]]-internal_sales_data6[[#This Row],[COGS]]</calculatedColumnFormula>
    </tableColumn>
    <tableColumn id="11" xr3:uid="{7E22FFB3-97C2-42BA-81D0-876CC66AF167}" uniqueName="11" name="Gross Profit per product" totalsRowFunction="sum" queryTableFieldId="11" dataDxfId="58" totalsRowDxfId="57">
      <calculatedColumnFormula>internal_sales_data6[[#This Row],[Gross Profit per unit]]*internal_sales_data6[[#This Row],[Volume 2022]]</calculatedColumnFormula>
    </tableColumn>
    <tableColumn id="12" xr3:uid="{4D32D8D0-527C-4320-BF10-FE1C5FCB3EB8}" uniqueName="12" name="Gross Margin" totalsRowFunction="average" queryTableFieldId="12" dataDxfId="56" totalsRowDxfId="55" dataCellStyle="Percent">
      <calculatedColumnFormula>internal_sales_data6[[#This Row],[Gross Profit per unit]]/internal_sales_data6[[#This Row],[Net Price]]</calculatedColumnFormula>
    </tableColumn>
    <tableColumn id="14" xr3:uid="{3EA8FE82-2ADC-4308-B162-AC129C63DD59}" uniqueName="14" name="Price per ml" queryTableFieldId="14" dataDxfId="54">
      <calculatedColumnFormula>internal_sales_data6[[#This Row],[Retail Price]]/internal_sales_data6[[#This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565229-C6C8-496E-8F9A-9230EEF7BBD5}" name="new_product_launch" displayName="new_product_launch" ref="A1:I3" tableType="queryTable" totalsRowShown="0">
  <autoFilter ref="A1:I3" xr:uid="{22565229-C6C8-496E-8F9A-9230EEF7BBD5}"/>
  <tableColumns count="9">
    <tableColumn id="1" xr3:uid="{FB9504AC-F177-4354-806E-647592C27396}" uniqueName="1" name="Product" queryTableFieldId="1" dataDxfId="51"/>
    <tableColumn id="2" xr3:uid="{C9668CC1-FFDF-42BD-9B7E-606D0B2B9B83}" uniqueName="2" name="Estimated Unit Market Share" queryTableFieldId="2" dataDxfId="50" dataCellStyle="Percent"/>
    <tableColumn id="3" xr3:uid="{1A1E36CB-6995-41C8-A3CA-381B5D6EB39D}" uniqueName="3" name="Estimated units sold 2024" queryTableFieldId="3" dataDxfId="49" dataCellStyle="Comma"/>
    <tableColumn id="4" xr3:uid="{FEB21FA3-2DB0-4819-8D32-3CBFB92DAAC0}" uniqueName="4" name="Net Price" queryTableFieldId="4" dataDxfId="48"/>
    <tableColumn id="5" xr3:uid="{730B6843-29BA-4C16-B5E2-29216CCE81A6}" uniqueName="5" name="Net Sales" queryTableFieldId="5" dataDxfId="47"/>
    <tableColumn id="6" xr3:uid="{EB88D077-01C0-415F-B860-420CFA56286D}" uniqueName="6" name="COGS" queryTableFieldId="6" dataDxfId="46"/>
    <tableColumn id="7" xr3:uid="{E1835F08-1C58-4AA7-A103-AB03108C5944}" uniqueName="7" name="Gross Profit per unit" queryTableFieldId="7" dataDxfId="45"/>
    <tableColumn id="8" xr3:uid="{0A9666A9-93D1-4B7D-BD6F-77FC5C6E5B81}" uniqueName="8" name="Gross Profit per product" queryTableFieldId="8" dataDxfId="44" dataCellStyle="Comma"/>
    <tableColumn id="9" xr3:uid="{7BB8B2EE-A215-466F-9AEB-F6F6CC0135B3}" uniqueName="9" name="Gross Margin" queryTableFieldId="9" dataDxfId="43" dataCellStyle="Perce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6B2698-8DEC-4AEE-97AE-659F49FE0A8C}" name="promotion_analysis" displayName="promotion_analysis" ref="A1:J4" tableType="queryTable" totalsRowShown="0">
  <autoFilter ref="A1:J4" xr:uid="{606B2698-8DEC-4AEE-97AE-659F49FE0A8C}"/>
  <tableColumns count="10">
    <tableColumn id="1" xr3:uid="{E1D3AF26-36CC-4FEA-B8E8-0322C995E39F}" uniqueName="1" name="Promotion " queryTableFieldId="1"/>
    <tableColumn id="2" xr3:uid="{634206B4-EF75-43BB-8B7B-84A843BB1F46}" uniqueName="2" name="Mechanism" queryTableFieldId="2" dataDxfId="40"/>
    <tableColumn id="3" xr3:uid="{938B54BB-8F79-402F-8BCE-1207B47556BF}" uniqueName="3" name="Brand" queryTableFieldId="3" dataDxfId="39"/>
    <tableColumn id="4" xr3:uid="{243A8CE4-16EA-4D9A-B342-6B03274989C0}" uniqueName="4" name="Year" queryTableFieldId="4"/>
    <tableColumn id="5" xr3:uid="{8DD7F6FD-196B-4B54-80C9-878A381D5CBC}" uniqueName="5" name="Month" queryTableFieldId="5"/>
    <tableColumn id="6" xr3:uid="{44514BE4-20C6-43EC-ACE0-A209E5AF180B}" uniqueName="6" name="Value sales" queryTableFieldId="6" dataDxfId="38"/>
    <tableColumn id="7" xr3:uid="{458967C7-1AD1-46A0-A56E-954C2F75D8EA}" uniqueName="7" name="Baseline sales " queryTableFieldId="7" dataDxfId="37"/>
    <tableColumn id="8" xr3:uid="{E3DEF06C-40CE-4AB5-8B47-910D2D6465C7}" uniqueName="8" name="Uplift" queryTableFieldId="8" dataDxfId="36"/>
    <tableColumn id="9" xr3:uid="{9E0007CC-6F84-4F4C-ACF9-71220D4AC96C}" uniqueName="9" name="Costs" queryTableFieldId="9"/>
    <tableColumn id="10" xr3:uid="{B1932E05-5AE5-4EB2-B4BC-D2E065D826EF}" uniqueName="10" name="ROI" queryTableFieldId="10"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05F8F6-A0EE-4A03-853C-CE39CB3B0B79}" name="Table7" displayName="Table7" ref="A1:G8" totalsRowShown="0">
  <autoFilter ref="A1:G8" xr:uid="{AD05F8F6-A0EE-4A03-853C-CE39CB3B0B79}"/>
  <tableColumns count="7">
    <tableColumn id="1" xr3:uid="{D26EF7FB-0B8E-4653-BCED-3CAF12252A9E}" name="Timeline"/>
    <tableColumn id="2" xr3:uid="{221159AD-C133-46B3-8DBE-11222F202A4A}" name="Market values" dataDxfId="34"/>
    <tableColumn id="3" xr3:uid="{53B468CB-FE70-44DC-8E45-CB253031214C}" name="Forecast" dataDxfId="33"/>
    <tableColumn id="4" xr3:uid="{9E143E43-AC09-4FEB-A50B-0C1D4CFAD97F}" name="Lower Confidence Bound" dataDxfId="32"/>
    <tableColumn id="5" xr3:uid="{BAC51C89-FC68-43E0-9274-4516E2FE57F8}" name="Upper Confidence Bound" dataDxfId="31"/>
    <tableColumn id="6" xr3:uid="{11F2924B-826A-4DCF-8F69-390719361606}" name="Net Sales" dataDxfId="30">
      <calculatedColumnFormula>internal_sales_data[[#Totals],[Net Sales 2022]]</calculatedColumnFormula>
    </tableColumn>
    <tableColumn id="7" xr3:uid="{E21713BA-B54B-4456-BA9D-6867D2C80F65}" name="Ratio" dataDxfId="29">
      <calculatedColumnFormula>Table7[[#This Row],[Net Sales]]/Table7[[#This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27"/>
    <tableColumn id="2" xr3:uid="{E62B3F1F-9A15-44B4-B1DD-CAF27CF3C747}" name="Subcategory" dataDxfId="26"/>
    <tableColumn id="3" xr3:uid="{FA4BBA42-4CD5-4FEC-99C8-F3DEA363596F}" name="Supplier" dataDxfId="25"/>
    <tableColumn id="4" xr3:uid="{363950AD-92F1-4B62-BAD5-6C6ED9D314C8}" name="Brand" dataDxfId="24"/>
    <tableColumn id="5" xr3:uid="{278D3098-9E4F-422C-8E1A-9941BBC3EF43}" name="Region" dataDxfId="23"/>
    <tableColumn id="6" xr3:uid="{0155086F-D64C-4D2C-86E7-8992314F5B2A}" name="Year"/>
    <tableColumn id="7" xr3:uid="{BD980E83-4C1E-435C-A3FD-6A8559E77972}" name="Month"/>
    <tableColumn id="8" xr3:uid="{2B30C0AE-BD7C-4307-80A9-6255BECFC75A}" name="Units Month" dataDxfId="22"/>
    <tableColumn id="9" xr3:uid="{CC757A69-0C1E-434C-8366-C63D698A1BF4}" name="Values Month" dataDxfId="21"/>
    <tableColumn id="10" xr3:uid="{67C86AB0-E8CD-42DC-88DF-C85E29549018}" name="Units YTD" dataDxfId="20">
      <calculatedColumnFormula>SUMIFS(H:H,D:D,dataset_shampoo[[#This Row],[Brand]],E:E,dataset_shampoo[[#This Row],[Region]],F:F,dataset_shampoo[[#This Row],[Year]],G:G,"&lt;="&amp;dataset_shampoo[[#This Row],[Month]])</calculatedColumnFormula>
    </tableColumn>
    <tableColumn id="11" xr3:uid="{91CA1CA7-B2CF-4500-AACC-11A01452D2A3}" name="Values YTD" dataDxfId="19"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dataDxfId="18">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17">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215E83-D4FB-48B7-9CB0-20ED6F60DFFC}" name="internal_sales_data" displayName="internal_sales_data" ref="A1:M12" tableType="queryTable" totalsRowCount="1">
  <autoFilter ref="A1:M11" xr:uid="{BC215E83-D4FB-48B7-9CB0-20ED6F60DFFC}"/>
  <tableColumns count="13">
    <tableColumn id="1" xr3:uid="{38F61ACD-029B-4099-8A8C-DE1AB6B958A8}" uniqueName="1" name="Brand" totalsRowLabel="Total" queryTableFieldId="1" dataDxfId="16"/>
    <tableColumn id="2" xr3:uid="{7669843B-D904-45A3-8BCA-EB903011E328}" uniqueName="2" name="Product" queryTableFieldId="2" dataDxfId="15"/>
    <tableColumn id="3" xr3:uid="{07E50879-D57D-4A23-A565-599EEDD2085F}" uniqueName="3" name="Pack Size (ml)" queryTableFieldId="3"/>
    <tableColumn id="4" xr3:uid="{C08AD051-539A-4EBA-9A02-C2B5633BBD10}" uniqueName="4" name="ProductID" queryTableFieldId="4" dataDxfId="14"/>
    <tableColumn id="5" xr3:uid="{C1488DBE-E9C2-4C35-BD95-C9FB29DFC81B}" uniqueName="5" name="Retail Price" queryTableFieldId="5" dataDxfId="13"/>
    <tableColumn id="6" xr3:uid="{59A4AB2A-CA07-4E05-9162-6443E4C302E6}" uniqueName="6" name="Net Price" queryTableFieldId="6" dataDxfId="12"/>
    <tableColumn id="7" xr3:uid="{60685414-D160-484D-8706-C5BA00C72C08}" uniqueName="7" name="COGS" queryTableFieldId="7" dataDxfId="11"/>
    <tableColumn id="8" xr3:uid="{A1A4391A-346C-49FB-8075-F490D333B6AA}" uniqueName="8" name="Volume 2022" totalsRowFunction="sum" queryTableFieldId="8" dataDxfId="10" totalsRowDxfId="9" dataCellStyle="Comma"/>
    <tableColumn id="9" xr3:uid="{883368E8-458B-4EA0-A4C3-F8CA2F3D6242}" uniqueName="9" name="Net Sales 2022" totalsRowFunction="sum" queryTableFieldId="9" dataDxfId="8" totalsRowDxfId="7"/>
    <tableColumn id="10" xr3:uid="{C5D5AF2B-D0C1-47A6-BE1E-A1B509C681AD}" uniqueName="10" name="Gross Profit per unit" queryTableFieldId="10" dataDxfId="6">
      <calculatedColumnFormula>internal_sales_data[[#This Row],[Net Price]]-internal_sales_data[[#This Row],[COGS]]</calculatedColumnFormula>
    </tableColumn>
    <tableColumn id="11" xr3:uid="{49168301-9A43-4A1F-949F-4B46089B92DB}" uniqueName="11" name="Gross Profit per product" totalsRowFunction="sum" queryTableFieldId="11" dataDxfId="5" totalsRowDxfId="4">
      <calculatedColumnFormula>internal_sales_data[[#This Row],[Gross Profit per unit]]*internal_sales_data[[#This Row],[Volume 2022]]</calculatedColumnFormula>
    </tableColumn>
    <tableColumn id="12" xr3:uid="{68AC2DA4-0FC8-4656-93BE-F036BB6FC757}" uniqueName="12" name="Gross Margin" totalsRowFunction="average" queryTableFieldId="12" dataDxfId="3" totalsRowDxfId="2" dataCellStyle="Percent">
      <calculatedColumnFormula>internal_sales_data[[#This Row],[Gross Profit per unit]]/internal_sales_data[[#This Row],[Net Price]]</calculatedColumnFormula>
    </tableColumn>
    <tableColumn id="13" xr3:uid="{90C423FE-0A24-4D83-9B50-7B20F79A2353}" uniqueName="13" name="Net Sales Contribution" queryTableFieldId="13" dataDxfId="1" totalsRowDxfId="0"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07054-4508-44F2-98FD-C83F0AB5BA5E}">
  <dimension ref="A1:M12"/>
  <sheetViews>
    <sheetView topLeftCell="F1" workbookViewId="0">
      <selection activeCell="A12" sqref="A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4.7109375" bestFit="1" customWidth="1"/>
    <col min="9" max="9" width="11.140625" bestFit="1" customWidth="1"/>
    <col min="10" max="10" width="21.42578125" bestFit="1" customWidth="1"/>
    <col min="11" max="11" width="24.85546875" bestFit="1" customWidth="1"/>
    <col min="12" max="12" width="15" bestFit="1" customWidth="1"/>
    <col min="13" max="13" width="13.85546875" bestFit="1" customWidth="1"/>
  </cols>
  <sheetData>
    <row r="1" spans="1:13" x14ac:dyDescent="0.25">
      <c r="A1" t="s">
        <v>2</v>
      </c>
      <c r="B1" t="s">
        <v>69</v>
      </c>
      <c r="C1" t="s">
        <v>70</v>
      </c>
      <c r="D1" t="s">
        <v>71</v>
      </c>
      <c r="E1" s="8" t="s">
        <v>72</v>
      </c>
      <c r="F1" s="8" t="s">
        <v>73</v>
      </c>
      <c r="G1" s="8" t="s">
        <v>74</v>
      </c>
      <c r="H1" t="s">
        <v>75</v>
      </c>
      <c r="I1" t="s">
        <v>90</v>
      </c>
      <c r="J1" t="s">
        <v>92</v>
      </c>
      <c r="K1" t="s">
        <v>93</v>
      </c>
      <c r="L1" t="s">
        <v>94</v>
      </c>
      <c r="M1" t="s">
        <v>116</v>
      </c>
    </row>
    <row r="2" spans="1:13" x14ac:dyDescent="0.25">
      <c r="A2" t="s">
        <v>57</v>
      </c>
      <c r="B2" t="s">
        <v>76</v>
      </c>
      <c r="C2">
        <v>100</v>
      </c>
      <c r="D2" t="s">
        <v>77</v>
      </c>
      <c r="E2" s="8">
        <v>5</v>
      </c>
      <c r="F2" s="8">
        <v>3.1</v>
      </c>
      <c r="G2" s="8">
        <v>0.9</v>
      </c>
      <c r="H2" s="10">
        <v>1156348</v>
      </c>
      <c r="I2" s="11">
        <f>internal_sales_data6[[#This Row],[Volume 2022]]*internal_sales_data6[[#This Row],[Net Price]]</f>
        <v>3584678.8000000003</v>
      </c>
      <c r="J2" s="8">
        <f>internal_sales_data6[[#This Row],[Net Price]]-internal_sales_data6[[#This Row],[COGS]]</f>
        <v>2.2000000000000002</v>
      </c>
      <c r="K2" s="8">
        <f>internal_sales_data6[[#This Row],[Gross Profit per unit]]*internal_sales_data6[[#This Row],[Volume 2022]]</f>
        <v>2543965.6</v>
      </c>
      <c r="L2" s="13">
        <f>internal_sales_data6[[#This Row],[Gross Profit per unit]]/internal_sales_data6[[#This Row],[Net Price]]</f>
        <v>0.70967741935483875</v>
      </c>
      <c r="M2" s="26">
        <f>internal_sales_data6[[#This Row],[Retail Price]]/internal_sales_data6[[#This Row],[Pack Size (ml)]]</f>
        <v>0.05</v>
      </c>
    </row>
    <row r="3" spans="1:13" x14ac:dyDescent="0.25">
      <c r="A3" t="s">
        <v>57</v>
      </c>
      <c r="B3" t="s">
        <v>78</v>
      </c>
      <c r="C3">
        <v>100</v>
      </c>
      <c r="D3" t="s">
        <v>79</v>
      </c>
      <c r="E3" s="8">
        <v>5</v>
      </c>
      <c r="F3" s="8">
        <v>2.9</v>
      </c>
      <c r="G3" s="8">
        <v>0.95</v>
      </c>
      <c r="H3" s="10">
        <v>693809</v>
      </c>
      <c r="I3" s="11">
        <f>internal_sales_data6[[#This Row],[Volume 2022]]*internal_sales_data6[[#This Row],[Net Price]]</f>
        <v>2012046.0999999999</v>
      </c>
      <c r="J3" s="8">
        <f>internal_sales_data6[[#This Row],[Net Price]]-internal_sales_data6[[#This Row],[COGS]]</f>
        <v>1.95</v>
      </c>
      <c r="K3" s="8">
        <f>internal_sales_data6[[#This Row],[Gross Profit per unit]]*internal_sales_data6[[#This Row],[Volume 2022]]</f>
        <v>1352927.55</v>
      </c>
      <c r="L3" s="13">
        <f>internal_sales_data6[[#This Row],[Gross Profit per unit]]/internal_sales_data6[[#This Row],[Net Price]]</f>
        <v>0.67241379310344829</v>
      </c>
      <c r="M3" s="26">
        <f>internal_sales_data6[[#This Row],[Retail Price]]/internal_sales_data6[[#This Row],[Pack Size (ml)]]</f>
        <v>0.05</v>
      </c>
    </row>
    <row r="4" spans="1:13" x14ac:dyDescent="0.25">
      <c r="A4" t="s">
        <v>57</v>
      </c>
      <c r="B4" t="s">
        <v>80</v>
      </c>
      <c r="C4">
        <v>100</v>
      </c>
      <c r="D4" t="s">
        <v>81</v>
      </c>
      <c r="E4" s="8">
        <v>5</v>
      </c>
      <c r="F4" s="8">
        <v>2.8</v>
      </c>
      <c r="G4" s="8">
        <v>1</v>
      </c>
      <c r="H4" s="10">
        <v>346904</v>
      </c>
      <c r="I4" s="11">
        <f>internal_sales_data6[[#This Row],[Volume 2022]]*internal_sales_data6[[#This Row],[Net Price]]</f>
        <v>971331.2</v>
      </c>
      <c r="J4" s="8">
        <f>internal_sales_data6[[#This Row],[Net Price]]-internal_sales_data6[[#This Row],[COGS]]</f>
        <v>1.7999999999999998</v>
      </c>
      <c r="K4" s="8">
        <f>internal_sales_data6[[#This Row],[Gross Profit per unit]]*internal_sales_data6[[#This Row],[Volume 2022]]</f>
        <v>624427.19999999995</v>
      </c>
      <c r="L4" s="13">
        <f>internal_sales_data6[[#This Row],[Gross Profit per unit]]/internal_sales_data6[[#This Row],[Net Price]]</f>
        <v>0.64285714285714279</v>
      </c>
      <c r="M4" s="26">
        <f>internal_sales_data6[[#This Row],[Retail Price]]/internal_sales_data6[[#This Row],[Pack Size (ml)]]</f>
        <v>0.05</v>
      </c>
    </row>
    <row r="5" spans="1:13" x14ac:dyDescent="0.25">
      <c r="A5" t="s">
        <v>57</v>
      </c>
      <c r="B5" t="s">
        <v>76</v>
      </c>
      <c r="C5">
        <v>150</v>
      </c>
      <c r="D5" t="s">
        <v>82</v>
      </c>
      <c r="E5" s="8">
        <v>7</v>
      </c>
      <c r="F5" s="8">
        <v>3.5</v>
      </c>
      <c r="G5" s="8">
        <v>1.2</v>
      </c>
      <c r="H5" s="10">
        <v>693809</v>
      </c>
      <c r="I5" s="11">
        <f>internal_sales_data6[[#This Row],[Volume 2022]]*internal_sales_data6[[#This Row],[Net Price]]</f>
        <v>2428331.5</v>
      </c>
      <c r="J5" s="8">
        <f>internal_sales_data6[[#This Row],[Net Price]]-internal_sales_data6[[#This Row],[COGS]]</f>
        <v>2.2999999999999998</v>
      </c>
      <c r="K5" s="8">
        <f>internal_sales_data6[[#This Row],[Gross Profit per unit]]*internal_sales_data6[[#This Row],[Volume 2022]]</f>
        <v>1595760.7</v>
      </c>
      <c r="L5" s="13">
        <f>internal_sales_data6[[#This Row],[Gross Profit per unit]]/internal_sales_data6[[#This Row],[Net Price]]</f>
        <v>0.65714285714285714</v>
      </c>
      <c r="M5" s="26">
        <f>internal_sales_data6[[#This Row],[Retail Price]]/internal_sales_data6[[#This Row],[Pack Size (ml)]]</f>
        <v>4.6666666666666669E-2</v>
      </c>
    </row>
    <row r="6" spans="1:13" x14ac:dyDescent="0.25">
      <c r="A6" t="s">
        <v>57</v>
      </c>
      <c r="B6" t="s">
        <v>80</v>
      </c>
      <c r="C6">
        <v>150</v>
      </c>
      <c r="D6" t="s">
        <v>83</v>
      </c>
      <c r="E6" s="8">
        <v>7.25</v>
      </c>
      <c r="F6" s="8">
        <v>3.7</v>
      </c>
      <c r="G6" s="8">
        <v>1.3</v>
      </c>
      <c r="H6" s="10">
        <v>231270</v>
      </c>
      <c r="I6" s="11">
        <f>internal_sales_data6[[#This Row],[Volume 2022]]*internal_sales_data6[[#This Row],[Net Price]]</f>
        <v>855699</v>
      </c>
      <c r="J6" s="8">
        <f>internal_sales_data6[[#This Row],[Net Price]]-internal_sales_data6[[#This Row],[COGS]]</f>
        <v>2.4000000000000004</v>
      </c>
      <c r="K6" s="8">
        <f>internal_sales_data6[[#This Row],[Gross Profit per unit]]*internal_sales_data6[[#This Row],[Volume 2022]]</f>
        <v>555048.00000000012</v>
      </c>
      <c r="L6" s="13">
        <f>internal_sales_data6[[#This Row],[Gross Profit per unit]]/internal_sales_data6[[#This Row],[Net Price]]</f>
        <v>0.64864864864864868</v>
      </c>
      <c r="M6" s="26">
        <f>internal_sales_data6[[#This Row],[Retail Price]]/internal_sales_data6[[#This Row],[Pack Size (ml)]]</f>
        <v>4.8333333333333332E-2</v>
      </c>
    </row>
    <row r="7" spans="1:13" x14ac:dyDescent="0.25">
      <c r="A7" t="s">
        <v>57</v>
      </c>
      <c r="B7" t="s">
        <v>76</v>
      </c>
      <c r="C7">
        <v>200</v>
      </c>
      <c r="D7" t="s">
        <v>84</v>
      </c>
      <c r="E7" s="8">
        <v>9</v>
      </c>
      <c r="F7" s="8">
        <v>5</v>
      </c>
      <c r="G7" s="8">
        <v>1.5</v>
      </c>
      <c r="H7" s="10">
        <v>289087</v>
      </c>
      <c r="I7" s="11">
        <f>internal_sales_data6[[#This Row],[Volume 2022]]*internal_sales_data6[[#This Row],[Net Price]]</f>
        <v>1445435</v>
      </c>
      <c r="J7" s="8">
        <f>internal_sales_data6[[#This Row],[Net Price]]-internal_sales_data6[[#This Row],[COGS]]</f>
        <v>3.5</v>
      </c>
      <c r="K7" s="8">
        <f>internal_sales_data6[[#This Row],[Gross Profit per unit]]*internal_sales_data6[[#This Row],[Volume 2022]]</f>
        <v>1011804.5</v>
      </c>
      <c r="L7" s="13">
        <f>internal_sales_data6[[#This Row],[Gross Profit per unit]]/internal_sales_data6[[#This Row],[Net Price]]</f>
        <v>0.7</v>
      </c>
      <c r="M7" s="26">
        <f>internal_sales_data6[[#This Row],[Retail Price]]/internal_sales_data6[[#This Row],[Pack Size (ml)]]</f>
        <v>4.4999999999999998E-2</v>
      </c>
    </row>
    <row r="8" spans="1:13" x14ac:dyDescent="0.25">
      <c r="A8" t="s">
        <v>22</v>
      </c>
      <c r="B8" t="s">
        <v>85</v>
      </c>
      <c r="C8">
        <v>100</v>
      </c>
      <c r="D8" t="s">
        <v>86</v>
      </c>
      <c r="E8" s="8">
        <v>6</v>
      </c>
      <c r="F8" s="8">
        <v>3.5</v>
      </c>
      <c r="G8" s="8">
        <v>1.1499999999999999</v>
      </c>
      <c r="H8" s="10">
        <v>1089532</v>
      </c>
      <c r="I8" s="11">
        <f>internal_sales_data6[[#This Row],[Volume 2022]]*internal_sales_data6[[#This Row],[Net Price]]</f>
        <v>3813362</v>
      </c>
      <c r="J8" s="8">
        <f>internal_sales_data6[[#This Row],[Net Price]]-internal_sales_data6[[#This Row],[COGS]]</f>
        <v>2.35</v>
      </c>
      <c r="K8" s="8">
        <f>internal_sales_data6[[#This Row],[Gross Profit per unit]]*internal_sales_data6[[#This Row],[Volume 2022]]</f>
        <v>2560400.2000000002</v>
      </c>
      <c r="L8" s="13">
        <f>internal_sales_data6[[#This Row],[Gross Profit per unit]]/internal_sales_data6[[#This Row],[Net Price]]</f>
        <v>0.67142857142857149</v>
      </c>
      <c r="M8" s="26">
        <f>internal_sales_data6[[#This Row],[Retail Price]]/internal_sales_data6[[#This Row],[Pack Size (ml)]]</f>
        <v>0.06</v>
      </c>
    </row>
    <row r="9" spans="1:13" x14ac:dyDescent="0.25">
      <c r="A9" t="s">
        <v>22</v>
      </c>
      <c r="B9" t="s">
        <v>85</v>
      </c>
      <c r="C9">
        <v>125</v>
      </c>
      <c r="D9" t="s">
        <v>87</v>
      </c>
      <c r="E9" s="8">
        <v>7</v>
      </c>
      <c r="F9" s="8">
        <v>4.25</v>
      </c>
      <c r="G9" s="8">
        <v>1.3</v>
      </c>
      <c r="H9" s="10">
        <v>466942</v>
      </c>
      <c r="I9" s="11">
        <f>internal_sales_data6[[#This Row],[Volume 2022]]*internal_sales_data6[[#This Row],[Net Price]]</f>
        <v>1984503.5</v>
      </c>
      <c r="J9" s="8">
        <f>internal_sales_data6[[#This Row],[Net Price]]-internal_sales_data6[[#This Row],[COGS]]</f>
        <v>2.95</v>
      </c>
      <c r="K9" s="8">
        <f>internal_sales_data6[[#This Row],[Gross Profit per unit]]*internal_sales_data6[[#This Row],[Volume 2022]]</f>
        <v>1377478.9000000001</v>
      </c>
      <c r="L9" s="13">
        <f>internal_sales_data6[[#This Row],[Gross Profit per unit]]/internal_sales_data6[[#This Row],[Net Price]]</f>
        <v>0.69411764705882362</v>
      </c>
      <c r="M9" s="26">
        <f>internal_sales_data6[[#This Row],[Retail Price]]/internal_sales_data6[[#This Row],[Pack Size (ml)]]</f>
        <v>5.6000000000000001E-2</v>
      </c>
    </row>
    <row r="10" spans="1:13" x14ac:dyDescent="0.25">
      <c r="A10" t="s">
        <v>22</v>
      </c>
      <c r="B10" t="s">
        <v>85</v>
      </c>
      <c r="C10">
        <v>150</v>
      </c>
      <c r="D10" t="s">
        <v>88</v>
      </c>
      <c r="E10" s="8">
        <v>8</v>
      </c>
      <c r="F10" s="8">
        <v>5.0999999999999996</v>
      </c>
      <c r="G10" s="8">
        <v>1.5</v>
      </c>
      <c r="H10" s="10">
        <v>389118</v>
      </c>
      <c r="I10" s="11">
        <f>internal_sales_data6[[#This Row],[Volume 2022]]*internal_sales_data6[[#This Row],[Net Price]]</f>
        <v>1984501.7999999998</v>
      </c>
      <c r="J10" s="8">
        <f>internal_sales_data6[[#This Row],[Net Price]]-internal_sales_data6[[#This Row],[COGS]]</f>
        <v>3.5999999999999996</v>
      </c>
      <c r="K10" s="8">
        <f>internal_sales_data6[[#This Row],[Gross Profit per unit]]*internal_sales_data6[[#This Row],[Volume 2022]]</f>
        <v>1400824.7999999998</v>
      </c>
      <c r="L10" s="13">
        <f>internal_sales_data6[[#This Row],[Gross Profit per unit]]/internal_sales_data6[[#This Row],[Net Price]]</f>
        <v>0.70588235294117641</v>
      </c>
      <c r="M10" s="26">
        <f>internal_sales_data6[[#This Row],[Retail Price]]/internal_sales_data6[[#This Row],[Pack Size (ml)]]</f>
        <v>5.3333333333333337E-2</v>
      </c>
    </row>
    <row r="11" spans="1:13" x14ac:dyDescent="0.25">
      <c r="A11" t="s">
        <v>22</v>
      </c>
      <c r="B11" t="s">
        <v>85</v>
      </c>
      <c r="C11">
        <v>200</v>
      </c>
      <c r="D11" t="s">
        <v>89</v>
      </c>
      <c r="E11" s="8">
        <v>10</v>
      </c>
      <c r="F11" s="8">
        <v>6</v>
      </c>
      <c r="G11" s="8">
        <v>1.7</v>
      </c>
      <c r="H11" s="10">
        <v>233471</v>
      </c>
      <c r="I11" s="11">
        <f>internal_sales_data6[[#This Row],[Volume 2022]]*internal_sales_data6[[#This Row],[Net Price]]</f>
        <v>1400826</v>
      </c>
      <c r="J11" s="8">
        <f>internal_sales_data6[[#This Row],[Net Price]]-internal_sales_data6[[#This Row],[COGS]]</f>
        <v>4.3</v>
      </c>
      <c r="K11" s="8">
        <f>internal_sales_data6[[#This Row],[Gross Profit per unit]]*internal_sales_data6[[#This Row],[Volume 2022]]</f>
        <v>1003925.2999999999</v>
      </c>
      <c r="L11" s="13">
        <f>internal_sales_data6[[#This Row],[Gross Profit per unit]]/internal_sales_data6[[#This Row],[Net Price]]</f>
        <v>0.71666666666666667</v>
      </c>
      <c r="M11" s="26">
        <f>internal_sales_data6[[#This Row],[Retail Price]]/internal_sales_data6[[#This Row],[Pack Size (ml)]]</f>
        <v>0.05</v>
      </c>
    </row>
    <row r="12" spans="1:13" x14ac:dyDescent="0.25">
      <c r="A12" t="s">
        <v>57</v>
      </c>
      <c r="B12" t="s">
        <v>76</v>
      </c>
      <c r="C12">
        <v>50</v>
      </c>
      <c r="D12" t="s">
        <v>115</v>
      </c>
      <c r="E12" s="8">
        <f>M2*internal_sales_data6[[#This Row],[Pack Size (ml)]]*(1+0.5)</f>
        <v>3.75</v>
      </c>
      <c r="F12" s="8">
        <v>2.2999999999999998</v>
      </c>
      <c r="G12" s="8">
        <v>0.7</v>
      </c>
      <c r="H12" s="10">
        <f>H2*10%</f>
        <v>115634.8</v>
      </c>
      <c r="I12" s="11">
        <f>internal_sales_data6[[#This Row],[Volume 2022]]*internal_sales_data6[[#This Row],[Net Price]]</f>
        <v>265960.03999999998</v>
      </c>
      <c r="J12" s="8">
        <f>internal_sales_data6[[#This Row],[Net Price]]-internal_sales_data6[[#This Row],[COGS]]</f>
        <v>1.5999999999999999</v>
      </c>
      <c r="K12" s="8">
        <f>internal_sales_data6[[#This Row],[Gross Profit per unit]]*internal_sales_data6[[#This Row],[Volume 2022]]</f>
        <v>185015.67999999999</v>
      </c>
      <c r="L12" s="13">
        <f>internal_sales_data6[[#This Row],[Gross Profit per unit]]/internal_sales_data6[[#This Row],[Net Price]]</f>
        <v>0.69565217391304346</v>
      </c>
      <c r="M12" s="26">
        <f>internal_sales_data6[[#This Row],[Retail Price]]/internal_sales_data6[[#This Row],[Pack Size (ml)]]</f>
        <v>7.4999999999999997E-2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13" sqref="A13"/>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9"/>
  <sheetViews>
    <sheetView workbookViewId="0">
      <selection activeCell="A10" sqref="A10"/>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7.7109375" bestFit="1" customWidth="1"/>
    <col min="4" max="4" width="9.5703125" bestFit="1" customWidth="1"/>
    <col min="5" max="5" width="6.85546875" bestFit="1" customWidth="1"/>
    <col min="6" max="6" width="14.5703125" bestFit="1" customWidth="1"/>
    <col min="7" max="7" width="13.28515625" bestFit="1" customWidth="1"/>
    <col min="8" max="8" width="12" bestFit="1" customWidth="1"/>
    <col min="9" max="9" width="5.7109375" bestFit="1" customWidth="1"/>
    <col min="10" max="10" width="8" bestFit="1" customWidth="1"/>
    <col min="11" max="11" width="15.42578125" bestFit="1" customWidth="1"/>
    <col min="12" max="12" width="12.85546875" bestFit="1" customWidth="1"/>
    <col min="13" max="13" width="8.7109375" bestFit="1" customWidth="1"/>
    <col min="14" max="14" width="9" bestFit="1" customWidth="1"/>
    <col min="15" max="15" width="9.85546875" bestFit="1" customWidth="1"/>
    <col min="16" max="16" width="8" bestFit="1" customWidth="1"/>
    <col min="17" max="17" width="12.5703125" bestFit="1" customWidth="1"/>
    <col min="18" max="18" width="9.140625" bestFit="1" customWidth="1"/>
    <col min="19" max="19" width="11.85546875" bestFit="1" customWidth="1"/>
    <col min="20" max="20" width="14.85546875" bestFit="1" customWidth="1"/>
    <col min="21" max="21" width="6.5703125" bestFit="1" customWidth="1"/>
    <col min="22" max="22" width="11.5703125" bestFit="1" customWidth="1"/>
    <col min="23" max="23" width="13.7109375" bestFit="1" customWidth="1"/>
    <col min="24" max="24" width="10.7109375" bestFit="1" customWidth="1"/>
    <col min="25" max="25" width="12.140625" bestFit="1" customWidth="1"/>
    <col min="26" max="26" width="6.140625" bestFit="1" customWidth="1"/>
    <col min="27" max="27" width="11.28515625" bestFit="1" customWidth="1"/>
  </cols>
  <sheetData>
    <row r="3" spans="1:27" x14ac:dyDescent="0.25">
      <c r="A3" s="2" t="s">
        <v>61</v>
      </c>
      <c r="B3" s="2" t="s">
        <v>60</v>
      </c>
    </row>
    <row r="4" spans="1:27" x14ac:dyDescent="0.25">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25">
      <c r="A5" s="3">
        <v>2018</v>
      </c>
      <c r="B5" s="7">
        <v>0.23893362627476761</v>
      </c>
      <c r="C5" s="7">
        <v>0.24638658527854879</v>
      </c>
      <c r="D5" s="7">
        <v>0.12754937759440738</v>
      </c>
      <c r="E5" s="7">
        <v>0.11931132206626169</v>
      </c>
      <c r="F5" s="7">
        <v>4.2104526845521462E-2</v>
      </c>
      <c r="G5" s="7">
        <v>4.6637934782502097E-2</v>
      </c>
      <c r="H5" s="7">
        <v>2.9771546216240334E-2</v>
      </c>
      <c r="I5" s="7">
        <v>3.3728200603644162E-2</v>
      </c>
      <c r="J5" s="7">
        <v>2.8625370903148553E-2</v>
      </c>
      <c r="K5" s="7">
        <v>4.1509525554520024E-3</v>
      </c>
      <c r="L5" s="7">
        <v>1.7584658429132614E-2</v>
      </c>
      <c r="M5" s="7">
        <v>2.1405196106830941E-2</v>
      </c>
      <c r="N5" s="7">
        <v>1.0746180151136597E-2</v>
      </c>
      <c r="O5" s="7">
        <v>5.8849257964876446E-4</v>
      </c>
      <c r="P5" s="7">
        <v>7.9070977713285046E-3</v>
      </c>
      <c r="Q5" s="7">
        <v>0</v>
      </c>
      <c r="R5" s="7">
        <v>5.9910031980130018E-3</v>
      </c>
      <c r="S5" s="7">
        <v>1.1962719595748667E-3</v>
      </c>
      <c r="T5" s="7">
        <v>3.1861221992051875E-3</v>
      </c>
      <c r="U5" s="7">
        <v>3.5312823728125419E-3</v>
      </c>
      <c r="V5" s="7">
        <v>1.2656554063352888E-3</v>
      </c>
      <c r="W5" s="7">
        <v>7.323263444289097E-4</v>
      </c>
      <c r="X5" s="7">
        <v>2.4334057841440926E-3</v>
      </c>
      <c r="Y5" s="7">
        <v>4.7140699169392697E-3</v>
      </c>
      <c r="Z5" s="7">
        <v>1.5187946599753456E-3</v>
      </c>
      <c r="AA5" s="7">
        <v>1</v>
      </c>
    </row>
    <row r="6" spans="1:27" x14ac:dyDescent="0.25">
      <c r="A6" s="3">
        <v>2019</v>
      </c>
      <c r="B6" s="7">
        <v>0.21752099860794299</v>
      </c>
      <c r="C6" s="7">
        <v>0.222631989129527</v>
      </c>
      <c r="D6" s="7">
        <v>0.14634042355648372</v>
      </c>
      <c r="E6" s="7">
        <v>0.11339207012090637</v>
      </c>
      <c r="F6" s="7">
        <v>5.3918943821206933E-2</v>
      </c>
      <c r="G6" s="7">
        <v>3.769889850570577E-2</v>
      </c>
      <c r="H6" s="7">
        <v>2.9143902754705464E-2</v>
      </c>
      <c r="I6" s="7">
        <v>3.3132302411619026E-2</v>
      </c>
      <c r="J6" s="7">
        <v>2.3720144691600199E-2</v>
      </c>
      <c r="K6" s="7">
        <v>9.8629039567745911E-3</v>
      </c>
      <c r="L6" s="7">
        <v>1.8911155731874858E-2</v>
      </c>
      <c r="M6" s="7">
        <v>1.9018917307720252E-2</v>
      </c>
      <c r="N6" s="7">
        <v>1.4647827785489438E-2</v>
      </c>
      <c r="O6" s="7">
        <v>2.0440558136883891E-2</v>
      </c>
      <c r="P6" s="7">
        <v>7.4757062898257141E-3</v>
      </c>
      <c r="Q6" s="7">
        <v>5.2674138731522195E-4</v>
      </c>
      <c r="R6" s="7">
        <v>6.5457947964695506E-3</v>
      </c>
      <c r="S6" s="7">
        <v>2.0406281157516969E-3</v>
      </c>
      <c r="T6" s="7">
        <v>5.2155630152184249E-3</v>
      </c>
      <c r="U6" s="7">
        <v>3.4983892590354079E-3</v>
      </c>
      <c r="V6" s="7">
        <v>3.0641086382341893E-3</v>
      </c>
      <c r="W6" s="7">
        <v>3.3487738063714811E-3</v>
      </c>
      <c r="X6" s="7">
        <v>2.1504252759870762E-3</v>
      </c>
      <c r="Y6" s="7">
        <v>3.4329226032930441E-3</v>
      </c>
      <c r="Z6" s="7">
        <v>2.3199102940576937E-3</v>
      </c>
      <c r="AA6" s="7">
        <v>1</v>
      </c>
    </row>
    <row r="7" spans="1:27" x14ac:dyDescent="0.25">
      <c r="A7" s="3">
        <v>2020</v>
      </c>
      <c r="B7" s="7">
        <v>0.22335757650329049</v>
      </c>
      <c r="C7" s="7">
        <v>0.20944458574807753</v>
      </c>
      <c r="D7" s="7">
        <v>0.15954757259247856</v>
      </c>
      <c r="E7" s="7">
        <v>0.1231677111244002</v>
      </c>
      <c r="F7" s="7">
        <v>5.1789283179524338E-2</v>
      </c>
      <c r="G7" s="7">
        <v>4.1879460734220372E-2</v>
      </c>
      <c r="H7" s="7">
        <v>2.9569827572397143E-2</v>
      </c>
      <c r="I7" s="7">
        <v>3.0564257278210889E-2</v>
      </c>
      <c r="J7" s="7">
        <v>2.047505617142692E-2</v>
      </c>
      <c r="K7" s="7">
        <v>1.2714885287793817E-2</v>
      </c>
      <c r="L7" s="7">
        <v>1.7119546205245927E-2</v>
      </c>
      <c r="M7" s="7">
        <v>1.6990969534049279E-2</v>
      </c>
      <c r="N7" s="7">
        <v>1.512611147680684E-2</v>
      </c>
      <c r="O7" s="7">
        <v>8.4146922025785074E-3</v>
      </c>
      <c r="P7" s="7">
        <v>7.2443010606839447E-3</v>
      </c>
      <c r="Q7" s="7">
        <v>4.4224715646912598E-3</v>
      </c>
      <c r="R7" s="7">
        <v>4.3184030743208075E-3</v>
      </c>
      <c r="S7" s="7">
        <v>2.7634856493191497E-3</v>
      </c>
      <c r="T7" s="7">
        <v>6.6702471278077902E-3</v>
      </c>
      <c r="U7" s="7">
        <v>3.4161300614927144E-3</v>
      </c>
      <c r="V7" s="7">
        <v>3.8840788604800379E-3</v>
      </c>
      <c r="W7" s="7">
        <v>3.9159463414146587E-3</v>
      </c>
      <c r="X7" s="7">
        <v>1.947270808689186E-3</v>
      </c>
      <c r="Y7" s="7">
        <v>8.177722739087231E-4</v>
      </c>
      <c r="Z7" s="7">
        <v>4.3835756669089034E-4</v>
      </c>
      <c r="AA7" s="7">
        <v>1</v>
      </c>
    </row>
    <row r="8" spans="1:27" x14ac:dyDescent="0.25">
      <c r="A8" s="3">
        <v>2021</v>
      </c>
      <c r="B8" s="7">
        <v>0.224102323064961</v>
      </c>
      <c r="C8" s="7">
        <v>0.20953736669612458</v>
      </c>
      <c r="D8" s="7">
        <v>0.16390616159783691</v>
      </c>
      <c r="E8" s="7">
        <v>0.12315495378217035</v>
      </c>
      <c r="F8" s="7">
        <v>6.2925047833421788E-2</v>
      </c>
      <c r="G8" s="7">
        <v>2.9721331618779427E-2</v>
      </c>
      <c r="H8" s="7">
        <v>2.810165756041702E-2</v>
      </c>
      <c r="I8" s="7">
        <v>2.702317519843583E-2</v>
      </c>
      <c r="J8" s="7">
        <v>1.8460469170300736E-2</v>
      </c>
      <c r="K8" s="7">
        <v>2.4241525412038178E-2</v>
      </c>
      <c r="L8" s="7">
        <v>1.6624949382712199E-2</v>
      </c>
      <c r="M8" s="7">
        <v>1.5319404414591875E-2</v>
      </c>
      <c r="N8" s="7">
        <v>1.2164295948070565E-2</v>
      </c>
      <c r="O8" s="7">
        <v>1.522951109658948E-3</v>
      </c>
      <c r="P8" s="7">
        <v>7.4553447310371588E-3</v>
      </c>
      <c r="Q8" s="7">
        <v>7.3385964909900223E-3</v>
      </c>
      <c r="R8" s="7">
        <v>6.3203460442711138E-3</v>
      </c>
      <c r="S8" s="7">
        <v>3.6902970984336596E-3</v>
      </c>
      <c r="T8" s="7">
        <v>6.8737722777691334E-3</v>
      </c>
      <c r="U8" s="7">
        <v>3.334408887095395E-3</v>
      </c>
      <c r="V8" s="7">
        <v>3.6711978778754392E-3</v>
      </c>
      <c r="W8" s="7">
        <v>2.3037000180148475E-3</v>
      </c>
      <c r="X8" s="7">
        <v>2.0042704640498873E-3</v>
      </c>
      <c r="Y8" s="7">
        <v>1.558490065442788E-4</v>
      </c>
      <c r="Z8" s="7">
        <v>4.6604314399833089E-5</v>
      </c>
      <c r="AA8" s="7">
        <v>1</v>
      </c>
    </row>
    <row r="9" spans="1:27" x14ac:dyDescent="0.25">
      <c r="A9" s="3">
        <v>2022</v>
      </c>
      <c r="B9" s="7">
        <v>0.21082810539549909</v>
      </c>
      <c r="C9" s="7">
        <v>0.19176428962759645</v>
      </c>
      <c r="D9" s="7">
        <v>0.18720456909096214</v>
      </c>
      <c r="E9" s="7">
        <v>0.12367833967634967</v>
      </c>
      <c r="F9" s="7">
        <v>6.3140114265998332E-2</v>
      </c>
      <c r="G9" s="7">
        <v>2.1197821661185372E-2</v>
      </c>
      <c r="H9" s="7">
        <v>3.8147589435700596E-2</v>
      </c>
      <c r="I9" s="7">
        <v>2.2912115898460927E-2</v>
      </c>
      <c r="J9" s="7">
        <v>1.5523075811104053E-2</v>
      </c>
      <c r="K9" s="7">
        <v>3.2752477593480683E-2</v>
      </c>
      <c r="L9" s="7">
        <v>1.3524828318974816E-2</v>
      </c>
      <c r="M9" s="7">
        <v>1.1268447307090992E-2</v>
      </c>
      <c r="N9" s="7">
        <v>1.1839651764009196E-2</v>
      </c>
      <c r="O9" s="7">
        <v>6.9090823827851582E-3</v>
      </c>
      <c r="P9" s="7">
        <v>6.7982713565007957E-3</v>
      </c>
      <c r="Q9" s="7">
        <v>1.5275612746357454E-2</v>
      </c>
      <c r="R9" s="7">
        <v>5.4080695831967077E-3</v>
      </c>
      <c r="S9" s="7">
        <v>1.028933997288832E-2</v>
      </c>
      <c r="T9" s="7">
        <v>3.1902851922191509E-4</v>
      </c>
      <c r="U9" s="7">
        <v>3.133911571992496E-3</v>
      </c>
      <c r="V9" s="7">
        <v>3.9348340099550775E-3</v>
      </c>
      <c r="W9" s="7">
        <v>2.3363402739377081E-3</v>
      </c>
      <c r="X9" s="7">
        <v>1.7584548142826988E-3</v>
      </c>
      <c r="Y9" s="7">
        <v>4.9373461308153525E-5</v>
      </c>
      <c r="Z9" s="7">
        <v>6.2554611612140212E-6</v>
      </c>
      <c r="AA9" s="7">
        <v>1</v>
      </c>
    </row>
    <row r="10" spans="1:27" x14ac:dyDescent="0.25">
      <c r="A10" s="3">
        <v>2023</v>
      </c>
      <c r="B10" s="7">
        <v>0.20283260164352532</v>
      </c>
      <c r="C10" s="7">
        <v>0.17748957478905797</v>
      </c>
      <c r="D10" s="7">
        <v>0.18212524496331148</v>
      </c>
      <c r="E10" s="7">
        <v>0.14499272903971849</v>
      </c>
      <c r="F10" s="7">
        <v>8.7842705600267107E-2</v>
      </c>
      <c r="G10" s="7">
        <v>2.0220502923543587E-2</v>
      </c>
      <c r="H10" s="7">
        <v>2.428212443298168E-2</v>
      </c>
      <c r="I10" s="7">
        <v>6.4276912851799423E-3</v>
      </c>
      <c r="J10" s="7">
        <v>1.078840511089546E-2</v>
      </c>
      <c r="K10" s="7">
        <v>4.6794426885858997E-2</v>
      </c>
      <c r="L10" s="7">
        <v>1.2542844136252305E-2</v>
      </c>
      <c r="M10" s="7">
        <v>9.8052368941508941E-3</v>
      </c>
      <c r="N10" s="7">
        <v>1.0473184902594608E-2</v>
      </c>
      <c r="O10" s="7">
        <v>8.5604839529709181E-3</v>
      </c>
      <c r="P10" s="7">
        <v>6.4535406086539812E-3</v>
      </c>
      <c r="Q10" s="7">
        <v>1.852994226959593E-2</v>
      </c>
      <c r="R10" s="7">
        <v>5.1217417467840495E-3</v>
      </c>
      <c r="S10" s="7">
        <v>1.3860302955560991E-2</v>
      </c>
      <c r="T10" s="7">
        <v>2.6072804656811495E-5</v>
      </c>
      <c r="U10" s="7">
        <v>3.2471070919593034E-3</v>
      </c>
      <c r="V10" s="7">
        <v>3.7503122218357655E-3</v>
      </c>
      <c r="W10" s="7">
        <v>2.2057592739662523E-3</v>
      </c>
      <c r="X10" s="7">
        <v>1.5763617695508229E-3</v>
      </c>
      <c r="Y10" s="7">
        <v>5.1102697127350529E-5</v>
      </c>
      <c r="Z10" s="7">
        <v>0</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A556D-66AE-4CBD-B7FF-16F55DBA9646}">
  <dimension ref="A1:I3"/>
  <sheetViews>
    <sheetView topLeftCell="C1" workbookViewId="0">
      <selection activeCell="I3" sqref="I3"/>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1.5703125" bestFit="1" customWidth="1"/>
    <col min="6" max="6" width="8.28515625" bestFit="1" customWidth="1"/>
    <col min="7" max="7" width="21.42578125" bestFit="1" customWidth="1"/>
    <col min="8" max="8" width="24.85546875" bestFit="1" customWidth="1"/>
    <col min="9" max="9" width="16.28515625" bestFit="1" customWidth="1"/>
  </cols>
  <sheetData>
    <row r="1" spans="1:9" x14ac:dyDescent="0.25">
      <c r="A1" t="s">
        <v>69</v>
      </c>
      <c r="B1" t="s">
        <v>110</v>
      </c>
      <c r="C1" t="s">
        <v>111</v>
      </c>
      <c r="D1" t="s">
        <v>73</v>
      </c>
      <c r="E1" t="s">
        <v>112</v>
      </c>
      <c r="F1" t="s">
        <v>74</v>
      </c>
      <c r="G1" t="s">
        <v>92</v>
      </c>
      <c r="H1" t="s">
        <v>93</v>
      </c>
      <c r="I1" t="s">
        <v>94</v>
      </c>
    </row>
    <row r="2" spans="1:9" x14ac:dyDescent="0.25">
      <c r="A2" t="s">
        <v>113</v>
      </c>
      <c r="B2" s="13">
        <v>0.1</v>
      </c>
      <c r="C2" s="10">
        <f>new_product_launch[[#This Row],[Estimated Unit Market Share]]*'New Category Opportunity'!$D$18</f>
        <v>102089.88</v>
      </c>
      <c r="D2" s="8">
        <v>3.5</v>
      </c>
      <c r="E2" s="11">
        <f>new_product_launch[[#This Row],[Estimated units sold 2024]]*new_product_launch[[#This Row],[Net Price]]</f>
        <v>357314.58</v>
      </c>
      <c r="F2" s="8">
        <v>1.35</v>
      </c>
      <c r="G2" s="8">
        <f>new_product_launch[[#This Row],[Net Price]]-new_product_launch[[#This Row],[COGS]]</f>
        <v>2.15</v>
      </c>
      <c r="H2" s="10">
        <f>new_product_launch[[#This Row],[Gross Profit per unit]]*new_product_launch[[#This Row],[Estimated units sold 2024]]</f>
        <v>219493.242</v>
      </c>
      <c r="I2" s="13">
        <f>new_product_launch[[#This Row],[Gross Profit per product]]/new_product_launch[[#This Row],[Net Sales]]</f>
        <v>0.61428571428571421</v>
      </c>
    </row>
    <row r="3" spans="1:9" x14ac:dyDescent="0.25">
      <c r="A3" t="s">
        <v>114</v>
      </c>
      <c r="B3" s="13">
        <v>0.12</v>
      </c>
      <c r="C3" s="10">
        <f>new_product_launch[[#This Row],[Estimated Unit Market Share]]*'New Category Opportunity'!$D$18</f>
        <v>122507.85599999999</v>
      </c>
      <c r="D3" s="8">
        <v>2.75</v>
      </c>
      <c r="E3" s="11">
        <f>new_product_launch[[#This Row],[Estimated units sold 2024]]*new_product_launch[[#This Row],[Net Price]]</f>
        <v>336896.60399999993</v>
      </c>
      <c r="F3" s="8">
        <v>0.9</v>
      </c>
      <c r="G3" s="8">
        <f>new_product_launch[[#This Row],[Net Price]]-new_product_launch[[#This Row],[COGS]]</f>
        <v>1.85</v>
      </c>
      <c r="H3" s="10">
        <f>new_product_launch[[#This Row],[Gross Profit per unit]]*new_product_launch[[#This Row],[Estimated units sold 2024]]</f>
        <v>226639.5336</v>
      </c>
      <c r="I3" s="13">
        <f>new_product_launch[[#This Row],[Gross Profit per product]]/new_product_launch[[#This Row],[Net Sales]]</f>
        <v>0.67272727272727284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397D-B46F-4429-9978-AEAF2B5053B8}">
  <dimension ref="A3:D18"/>
  <sheetViews>
    <sheetView workbookViewId="0">
      <selection activeCell="D18" sqref="D18"/>
    </sheetView>
  </sheetViews>
  <sheetFormatPr defaultRowHeight="15" x14ac:dyDescent="0.25"/>
  <cols>
    <col min="1" max="1" width="19" bestFit="1" customWidth="1"/>
    <col min="2" max="2" width="16.28515625" bestFit="1" customWidth="1"/>
    <col min="3" max="3" width="5.5703125" bestFit="1" customWidth="1"/>
    <col min="4" max="4" width="12.7109375" bestFit="1" customWidth="1"/>
    <col min="5" max="6" width="9" bestFit="1" customWidth="1"/>
    <col min="7" max="7" width="8" bestFit="1" customWidth="1"/>
    <col min="8" max="8" width="11.28515625" bestFit="1" customWidth="1"/>
  </cols>
  <sheetData>
    <row r="3" spans="1:3" x14ac:dyDescent="0.25">
      <c r="A3" s="2" t="s">
        <v>107</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108</v>
      </c>
    </row>
    <row r="16" spans="1:3" x14ac:dyDescent="0.25">
      <c r="A16" s="3" t="s">
        <v>30</v>
      </c>
      <c r="B16" s="11">
        <v>850749</v>
      </c>
    </row>
    <row r="18" spans="1:4" x14ac:dyDescent="0.25">
      <c r="A18" t="s">
        <v>109</v>
      </c>
      <c r="D18" s="11">
        <f>GETPIVOTDATA("Units MAT",$A$15,"Subcategory","Organic")*(1+20%)</f>
        <v>1020898.7999999999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D72E9-B007-4AC1-8FB3-836BC2C8B9E4}">
  <dimension ref="A1:J4"/>
  <sheetViews>
    <sheetView workbookViewId="0">
      <selection activeCell="J4" sqref="J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6.42578125" bestFit="1" customWidth="1"/>
  </cols>
  <sheetData>
    <row r="1" spans="1:10" x14ac:dyDescent="0.25">
      <c r="A1" t="s">
        <v>117</v>
      </c>
      <c r="B1" t="s">
        <v>118</v>
      </c>
      <c r="C1" t="s">
        <v>2</v>
      </c>
      <c r="D1" t="s">
        <v>4</v>
      </c>
      <c r="E1" t="s">
        <v>5</v>
      </c>
      <c r="F1" t="s">
        <v>119</v>
      </c>
      <c r="G1" t="s">
        <v>120</v>
      </c>
      <c r="H1" t="s">
        <v>121</v>
      </c>
      <c r="I1" t="s">
        <v>122</v>
      </c>
      <c r="J1" t="s">
        <v>123</v>
      </c>
    </row>
    <row r="2" spans="1:10" x14ac:dyDescent="0.25">
      <c r="A2">
        <v>1</v>
      </c>
      <c r="B2" t="s">
        <v>124</v>
      </c>
      <c r="C2" t="s">
        <v>22</v>
      </c>
      <c r="D2">
        <v>2022</v>
      </c>
      <c r="E2">
        <v>4</v>
      </c>
      <c r="F2" s="11">
        <f>VLOOKUP(promotion_analysis[[#This Row],[Month]],'Promotion Graph'!$A$5:$B$16,2,FALSE)</f>
        <v>1445626</v>
      </c>
      <c r="G2" s="11">
        <f>AVERAGE('Promotion Graph'!$B$5:$B$7,'Promotion Graph'!$B$9:$B$11,'Promotion Graph'!$B$13:$B$14,GETPIVOTDATA("Values Month",'Promotion Graph'!$A$4,"Month",12))</f>
        <v>840835.5555555555</v>
      </c>
      <c r="H2" s="11">
        <f>promotion_analysis[[#This Row],[Value sales]]-promotion_analysis[[#This Row],[Baseline sales ]]</f>
        <v>604790.4444444445</v>
      </c>
      <c r="I2">
        <v>620000</v>
      </c>
      <c r="J2" s="13">
        <f>(promotion_analysis[[#This Row],[Uplift]]-promotion_analysis[[#This Row],[Costs]])/promotion_analysis[[#This Row],[Costs]]</f>
        <v>-2.453154121863791E-2</v>
      </c>
    </row>
    <row r="3" spans="1:10" x14ac:dyDescent="0.25">
      <c r="A3">
        <v>2</v>
      </c>
      <c r="B3" t="s">
        <v>125</v>
      </c>
      <c r="C3" t="s">
        <v>22</v>
      </c>
      <c r="D3">
        <v>2022</v>
      </c>
      <c r="E3">
        <v>8</v>
      </c>
      <c r="F3" s="11">
        <f>VLOOKUP(promotion_analysis[[#This Row],[Month]],'Promotion Graph'!$A$5:$B$16,2,FALSE)</f>
        <v>1198708</v>
      </c>
      <c r="G3" s="11">
        <f>AVERAGE('Promotion Graph'!$B$5:$B$7,'Promotion Graph'!$B$9:$B$11,'Promotion Graph'!$B$13:$B$14,GETPIVOTDATA("Values Month",'Promotion Graph'!$A$4,"Month",12))</f>
        <v>840835.5555555555</v>
      </c>
      <c r="H3" s="11">
        <f>promotion_analysis[[#This Row],[Value sales]]-promotion_analysis[[#This Row],[Baseline sales ]]</f>
        <v>357872.4444444445</v>
      </c>
      <c r="I3">
        <v>320000</v>
      </c>
      <c r="J3" s="13">
        <f>(promotion_analysis[[#This Row],[Uplift]]-promotion_analysis[[#This Row],[Costs]])/promotion_analysis[[#This Row],[Costs]]</f>
        <v>0.11835138888888905</v>
      </c>
    </row>
    <row r="4" spans="1:10" x14ac:dyDescent="0.25">
      <c r="A4">
        <v>3</v>
      </c>
      <c r="B4" t="s">
        <v>126</v>
      </c>
      <c r="C4" t="s">
        <v>22</v>
      </c>
      <c r="D4">
        <v>2022</v>
      </c>
      <c r="E4">
        <v>11</v>
      </c>
      <c r="F4" s="11">
        <f>VLOOKUP(promotion_analysis[[#This Row],[Month]],'Promotion Graph'!$A$5:$B$16,2,FALSE)</f>
        <v>1413646</v>
      </c>
      <c r="G4" s="11">
        <f>AVERAGE('Promotion Graph'!$B$5:$B$7,'Promotion Graph'!$B$9:$B$11,'Promotion Graph'!$B$13:$B$14,GETPIVOTDATA("Values Month",'Promotion Graph'!$A$4,"Month",12))</f>
        <v>840835.5555555555</v>
      </c>
      <c r="H4" s="11">
        <f>promotion_analysis[[#This Row],[Value sales]]-promotion_analysis[[#This Row],[Baseline sales ]]</f>
        <v>572810.4444444445</v>
      </c>
      <c r="I4">
        <v>540000</v>
      </c>
      <c r="J4" s="13">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2EF0-8E33-448A-99A9-D527FB8DA4C1}">
  <dimension ref="A1:B17"/>
  <sheetViews>
    <sheetView workbookViewId="0">
      <selection activeCell="B12" sqref="B12"/>
    </sheetView>
  </sheetViews>
  <sheetFormatPr defaultRowHeight="15" x14ac:dyDescent="0.25"/>
  <cols>
    <col min="1" max="1" width="13.140625" bestFit="1" customWidth="1"/>
    <col min="2" max="2" width="20.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1">
        <v>849590</v>
      </c>
    </row>
    <row r="6" spans="1:2" x14ac:dyDescent="0.25">
      <c r="A6" s="3">
        <v>2</v>
      </c>
      <c r="B6" s="11">
        <v>822290</v>
      </c>
    </row>
    <row r="7" spans="1:2" x14ac:dyDescent="0.25">
      <c r="A7" s="3">
        <v>3</v>
      </c>
      <c r="B7" s="11">
        <v>827649</v>
      </c>
    </row>
    <row r="8" spans="1:2" x14ac:dyDescent="0.25">
      <c r="A8" s="3">
        <v>4</v>
      </c>
      <c r="B8" s="11">
        <v>1445626</v>
      </c>
    </row>
    <row r="9" spans="1:2" x14ac:dyDescent="0.25">
      <c r="A9" s="3">
        <v>5</v>
      </c>
      <c r="B9" s="11">
        <v>874089</v>
      </c>
    </row>
    <row r="10" spans="1:2" x14ac:dyDescent="0.25">
      <c r="A10" s="3">
        <v>6</v>
      </c>
      <c r="B10" s="11">
        <v>876087</v>
      </c>
    </row>
    <row r="11" spans="1:2" x14ac:dyDescent="0.25">
      <c r="A11" s="3">
        <v>7</v>
      </c>
      <c r="B11" s="11">
        <v>842454</v>
      </c>
    </row>
    <row r="12" spans="1:2" x14ac:dyDescent="0.25">
      <c r="A12" s="3">
        <v>8</v>
      </c>
      <c r="B12" s="11">
        <v>1198708</v>
      </c>
    </row>
    <row r="13" spans="1:2" x14ac:dyDescent="0.25">
      <c r="A13" s="3">
        <v>9</v>
      </c>
      <c r="B13" s="11">
        <v>853650</v>
      </c>
    </row>
    <row r="14" spans="1:2" x14ac:dyDescent="0.25">
      <c r="A14" s="3">
        <v>10</v>
      </c>
      <c r="B14" s="11">
        <v>816480</v>
      </c>
    </row>
    <row r="15" spans="1:2" x14ac:dyDescent="0.25">
      <c r="A15" s="3">
        <v>11</v>
      </c>
      <c r="B15" s="11">
        <v>1413646</v>
      </c>
    </row>
    <row r="16" spans="1:2" x14ac:dyDescent="0.25">
      <c r="A16" s="3">
        <v>12</v>
      </c>
      <c r="B16" s="11">
        <v>805231</v>
      </c>
    </row>
    <row r="17" spans="1:2" x14ac:dyDescent="0.25">
      <c r="A17" s="3" t="s">
        <v>59</v>
      </c>
      <c r="B17" s="11">
        <v>11625500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BC30-CE43-429C-85D2-B2B9B2C9F130}">
  <dimension ref="A1:G8"/>
  <sheetViews>
    <sheetView workbookViewId="0">
      <selection activeCell="F7" sqref="F7"/>
    </sheetView>
  </sheetViews>
  <sheetFormatPr defaultRowHeight="15" x14ac:dyDescent="0.25"/>
  <cols>
    <col min="1" max="1" width="11" customWidth="1"/>
    <col min="2" max="3" width="11.140625" bestFit="1" customWidth="1"/>
    <col min="4" max="4" width="25.28515625" customWidth="1"/>
    <col min="5" max="5" width="25.42578125" customWidth="1"/>
    <col min="6" max="6" width="11.140625" bestFit="1" customWidth="1"/>
  </cols>
  <sheetData>
    <row r="1" spans="1:7" x14ac:dyDescent="0.25">
      <c r="A1" t="s">
        <v>127</v>
      </c>
      <c r="B1" t="s">
        <v>131</v>
      </c>
      <c r="C1" t="s">
        <v>128</v>
      </c>
      <c r="D1" t="s">
        <v>129</v>
      </c>
      <c r="E1" t="s">
        <v>130</v>
      </c>
      <c r="F1" t="s">
        <v>112</v>
      </c>
      <c r="G1" t="s">
        <v>132</v>
      </c>
    </row>
    <row r="2" spans="1:7" x14ac:dyDescent="0.25">
      <c r="A2">
        <v>2018</v>
      </c>
      <c r="B2" s="11">
        <v>30685269</v>
      </c>
      <c r="F2" s="11"/>
      <c r="G2" s="11"/>
    </row>
    <row r="3" spans="1:7" x14ac:dyDescent="0.25">
      <c r="A3">
        <v>2019</v>
      </c>
      <c r="B3" s="11">
        <v>29261549</v>
      </c>
      <c r="F3" s="11"/>
      <c r="G3" s="11"/>
    </row>
    <row r="4" spans="1:7" x14ac:dyDescent="0.25">
      <c r="A4">
        <v>2020</v>
      </c>
      <c r="B4" s="11">
        <v>30370933</v>
      </c>
      <c r="F4" s="11"/>
      <c r="G4" s="11"/>
    </row>
    <row r="5" spans="1:7" x14ac:dyDescent="0.25">
      <c r="A5">
        <v>2021</v>
      </c>
      <c r="B5" s="11">
        <v>30710796</v>
      </c>
      <c r="F5" s="11"/>
      <c r="G5" s="11"/>
    </row>
    <row r="6" spans="1:7" x14ac:dyDescent="0.25">
      <c r="A6">
        <v>2022</v>
      </c>
      <c r="B6" s="11">
        <v>31442892</v>
      </c>
      <c r="C6" s="11">
        <v>31442892</v>
      </c>
      <c r="D6" s="11">
        <v>31442892</v>
      </c>
      <c r="E6" s="11">
        <v>31442892</v>
      </c>
      <c r="F6" s="11">
        <f>internal_sales_data[[#Totals],[Net Sales 2022]]</f>
        <v>20480714.900000002</v>
      </c>
      <c r="G6" s="13">
        <f>Table7[[#This Row],[Net Sales]]/Table7[[#This Row],[Market values]]</f>
        <v>0.65136231425531732</v>
      </c>
    </row>
    <row r="7" spans="1:7" x14ac:dyDescent="0.25">
      <c r="A7">
        <v>2023</v>
      </c>
      <c r="C7" s="11">
        <f>_xlfn.FORECAST.ETS(A7,$B$2:$B$6,$A$2:$A$6,1,1)</f>
        <v>31635324.071610071</v>
      </c>
      <c r="D7" s="11">
        <f>C7-_xlfn.FORECAST.ETS.CONFINT(A7,$B$2:$B$6,$A$2:$A$6,0.95,1,1)</f>
        <v>30014004.36554271</v>
      </c>
      <c r="E7" s="11">
        <f>C7+_xlfn.FORECAST.ETS.CONFINT(A7,$B$2:$B$6,$A$2:$A$6,0.95,1,1)</f>
        <v>33256643.777677432</v>
      </c>
      <c r="F7" s="11">
        <f>Table7[[#This Row],[Forecast]]*$G$6</f>
        <v>20606057.899500884</v>
      </c>
      <c r="G7" s="11"/>
    </row>
    <row r="8" spans="1:7" x14ac:dyDescent="0.25">
      <c r="A8">
        <v>2024</v>
      </c>
      <c r="C8" s="11">
        <f>_xlfn.FORECAST.ETS(A8,$B$2:$B$6,$A$2:$A$6,1,1)</f>
        <v>31946447.752088487</v>
      </c>
      <c r="D8" s="11">
        <f>C8-_xlfn.FORECAST.ETS.CONFINT(A8,$B$2:$B$6,$A$2:$A$6,0.95,1,1)</f>
        <v>30274835.684028216</v>
      </c>
      <c r="E8" s="11">
        <f>C8+_xlfn.FORECAST.ETS.CONFINT(A8,$B$2:$B$6,$A$2:$A$6,0.95,1,1)</f>
        <v>33618059.820148759</v>
      </c>
      <c r="F8" s="11">
        <f>Table7[[#This Row],[Forecast]]*$G$6</f>
        <v>20808712.140036937</v>
      </c>
      <c r="G8" s="11"/>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5BF17-3E86-4496-A9EF-C48428055C8E}">
  <dimension ref="A1:E2"/>
  <sheetViews>
    <sheetView workbookViewId="0">
      <selection activeCell="F3" sqref="F3"/>
    </sheetView>
  </sheetViews>
  <sheetFormatPr defaultRowHeight="15" x14ac:dyDescent="0.25"/>
  <cols>
    <col min="1" max="1" width="23" bestFit="1" customWidth="1"/>
    <col min="2" max="2" width="14.42578125" bestFit="1" customWidth="1"/>
    <col min="3" max="3" width="16.42578125" bestFit="1" customWidth="1"/>
    <col min="4" max="4" width="14" bestFit="1" customWidth="1"/>
    <col min="5" max="5" width="23" bestFit="1" customWidth="1"/>
  </cols>
  <sheetData>
    <row r="1" spans="1:5" x14ac:dyDescent="0.25">
      <c r="A1" t="s">
        <v>133</v>
      </c>
      <c r="B1" t="s">
        <v>134</v>
      </c>
      <c r="C1" t="s">
        <v>135</v>
      </c>
      <c r="D1" t="s">
        <v>136</v>
      </c>
      <c r="E1" t="s">
        <v>137</v>
      </c>
    </row>
    <row r="2" spans="1:5" x14ac:dyDescent="0.25">
      <c r="A2" s="8">
        <f>'Forecast 2024'!F7</f>
        <v>20606057.899500884</v>
      </c>
      <c r="B2" s="8">
        <f>'Forecast 2024'!F8-'Forecast 2024'!F7</f>
        <v>202654.24053605273</v>
      </c>
      <c r="C2" s="8">
        <f>'Organic Shampoo Launch'!E3</f>
        <v>336896.60399999993</v>
      </c>
      <c r="D2" s="8">
        <f>'50ml Shampoo 2024'!I12</f>
        <v>265960.03999999998</v>
      </c>
      <c r="E2" s="8">
        <f>SUM(A2:D2)</f>
        <v>21411568.784036934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A0EF-A17E-45B8-BBA5-421E602505C1}">
  <dimension ref="A1:B8"/>
  <sheetViews>
    <sheetView workbookViewId="0">
      <selection activeCell="B8" sqref="B8"/>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1">
        <v>30685269</v>
      </c>
    </row>
    <row r="5" spans="1:2" x14ac:dyDescent="0.25">
      <c r="A5" s="3">
        <v>2019</v>
      </c>
      <c r="B5" s="11">
        <v>29261549</v>
      </c>
    </row>
    <row r="6" spans="1:2" x14ac:dyDescent="0.25">
      <c r="A6" s="3">
        <v>2020</v>
      </c>
      <c r="B6" s="11">
        <v>30370933</v>
      </c>
    </row>
    <row r="7" spans="1:2" x14ac:dyDescent="0.25">
      <c r="A7" s="3">
        <v>2021</v>
      </c>
      <c r="B7" s="11">
        <v>30710796</v>
      </c>
    </row>
    <row r="8" spans="1:2" x14ac:dyDescent="0.25">
      <c r="A8" s="3">
        <v>2022</v>
      </c>
      <c r="B8" s="11">
        <v>31442892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abSelected="1" topLeftCell="D2" workbookViewId="0">
      <selection activeCell="I5" sqref="I5"/>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0" max="10" width="10.5703125" bestFit="1" customWidth="1"/>
    <col min="11" max="11" width="14.140625" style="6" bestFit="1" customWidth="1"/>
    <col min="12" max="12" width="10.5703125" bestFit="1" customWidth="1"/>
    <col min="13" max="13" width="14" style="1" bestFit="1" customWidth="1"/>
  </cols>
  <sheetData>
    <row r="1" spans="1:13" x14ac:dyDescent="0.25">
      <c r="A1" t="s">
        <v>68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s="9">
        <v>11560</v>
      </c>
      <c r="I2" s="11">
        <v>62800</v>
      </c>
      <c r="J2" s="9">
        <f>SUMIFS(H:H,D:D,dataset_shampoo[[#This Row],[Brand]],E:E,dataset_shampoo[[#This Row],[Region]],F:F,dataset_shampoo[[#This Row],[Year]],G:G,"&lt;="&amp;dataset_shampoo[[#This Row],[Month]])</f>
        <v>11560</v>
      </c>
      <c r="K2" s="27">
        <f>SUMIFS(I:I,D:D,dataset_shampoo[[#This Row],[Brand]],E:E,dataset_shampoo[[#This Row],[Region]],F:F,dataset_shampoo[[#This Row],[Year]],G:G,"&lt;="&amp;dataset_shampoo[[#This Row],[Month]])</f>
        <v>62800</v>
      </c>
      <c r="L2" s="9">
        <f>dataset_shampoo[[#This Row],[Units YTD]]+SUMIFS(H:H,D:D,dataset_shampoo[[#This Row],[Brand]],E:E,dataset_shampoo[[#This Row],[Region]],F:F,dataset_shampoo[[#This Row],[Year]]-1,G:G,"&gt;"&amp;dataset_shampoo[[#This Row],[Month]])</f>
        <v>11560</v>
      </c>
      <c r="M2" s="1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s="9">
        <v>10750</v>
      </c>
      <c r="I3" s="11">
        <v>58360</v>
      </c>
      <c r="J3" s="9">
        <f>SUMIFS(H:H,D:D,dataset_shampoo[[#This Row],[Brand]],E:E,dataset_shampoo[[#This Row],[Region]],F:F,dataset_shampoo[[#This Row],[Year]],G:G,"&lt;="&amp;dataset_shampoo[[#This Row],[Month]])</f>
        <v>22310</v>
      </c>
      <c r="K3" s="27">
        <f>SUMIFS(I:I,D:D,dataset_shampoo[[#This Row],[Brand]],E:E,dataset_shampoo[[#This Row],[Region]],F:F,dataset_shampoo[[#This Row],[Year]],G:G,"&lt;="&amp;dataset_shampoo[[#This Row],[Month]])</f>
        <v>121160</v>
      </c>
      <c r="L3" s="9">
        <f>dataset_shampoo[[#This Row],[Units YTD]]+SUMIFS(H:H,D:D,dataset_shampoo[[#This Row],[Brand]],E:E,dataset_shampoo[[#This Row],[Region]],F:F,dataset_shampoo[[#This Row],[Year]]-1,G:G,"&gt;"&amp;dataset_shampoo[[#This Row],[Month]])</f>
        <v>22310</v>
      </c>
      <c r="M3" s="1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s="9">
        <v>11020</v>
      </c>
      <c r="I4" s="11">
        <v>59840</v>
      </c>
      <c r="J4" s="9">
        <f>SUMIFS(H:H,D:D,dataset_shampoo[[#This Row],[Brand]],E:E,dataset_shampoo[[#This Row],[Region]],F:F,dataset_shampoo[[#This Row],[Year]],G:G,"&lt;="&amp;dataset_shampoo[[#This Row],[Month]])</f>
        <v>33330</v>
      </c>
      <c r="K4" s="27">
        <f>SUMIFS(I:I,D:D,dataset_shampoo[[#This Row],[Brand]],E:E,dataset_shampoo[[#This Row],[Region]],F:F,dataset_shampoo[[#This Row],[Year]],G:G,"&lt;="&amp;dataset_shampoo[[#This Row],[Month]])</f>
        <v>181000</v>
      </c>
      <c r="L4" s="9">
        <f>dataset_shampoo[[#This Row],[Units YTD]]+SUMIFS(H:H,D:D,dataset_shampoo[[#This Row],[Brand]],E:E,dataset_shampoo[[#This Row],[Region]],F:F,dataset_shampoo[[#This Row],[Year]]-1,G:G,"&gt;"&amp;dataset_shampoo[[#This Row],[Month]])</f>
        <v>33330</v>
      </c>
      <c r="M4" s="1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s="9">
        <v>11310</v>
      </c>
      <c r="I5" s="11">
        <v>61400</v>
      </c>
      <c r="J5" s="9">
        <f>SUMIFS(H:H,D:D,dataset_shampoo[[#This Row],[Brand]],E:E,dataset_shampoo[[#This Row],[Region]],F:F,dataset_shampoo[[#This Row],[Year]],G:G,"&lt;="&amp;dataset_shampoo[[#This Row],[Month]])</f>
        <v>44640</v>
      </c>
      <c r="K5" s="27">
        <f>SUMIFS(I:I,D:D,dataset_shampoo[[#This Row],[Brand]],E:E,dataset_shampoo[[#This Row],[Region]],F:F,dataset_shampoo[[#This Row],[Year]],G:G,"&lt;="&amp;dataset_shampoo[[#This Row],[Month]])</f>
        <v>242400</v>
      </c>
      <c r="L5" s="9">
        <f>dataset_shampoo[[#This Row],[Units YTD]]+SUMIFS(H:H,D:D,dataset_shampoo[[#This Row],[Brand]],E:E,dataset_shampoo[[#This Row],[Region]],F:F,dataset_shampoo[[#This Row],[Year]]-1,G:G,"&gt;"&amp;dataset_shampoo[[#This Row],[Month]])</f>
        <v>44640</v>
      </c>
      <c r="M5" s="1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s="9">
        <v>13780</v>
      </c>
      <c r="I6" s="11">
        <v>74870</v>
      </c>
      <c r="J6" s="9">
        <f>SUMIFS(H:H,D:D,dataset_shampoo[[#This Row],[Brand]],E:E,dataset_shampoo[[#This Row],[Region]],F:F,dataset_shampoo[[#This Row],[Year]],G:G,"&lt;="&amp;dataset_shampoo[[#This Row],[Month]])</f>
        <v>58420</v>
      </c>
      <c r="K6" s="27">
        <f>SUMIFS(I:I,D:D,dataset_shampoo[[#This Row],[Brand]],E:E,dataset_shampoo[[#This Row],[Region]],F:F,dataset_shampoo[[#This Row],[Year]],G:G,"&lt;="&amp;dataset_shampoo[[#This Row],[Month]])</f>
        <v>317270</v>
      </c>
      <c r="L6" s="9">
        <f>dataset_shampoo[[#This Row],[Units YTD]]+SUMIFS(H:H,D:D,dataset_shampoo[[#This Row],[Brand]],E:E,dataset_shampoo[[#This Row],[Region]],F:F,dataset_shampoo[[#This Row],[Year]]-1,G:G,"&gt;"&amp;dataset_shampoo[[#This Row],[Month]])</f>
        <v>58420</v>
      </c>
      <c r="M6" s="1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s="9">
        <v>13260</v>
      </c>
      <c r="I7" s="11">
        <v>72050</v>
      </c>
      <c r="J7" s="9">
        <f>SUMIFS(H:H,D:D,dataset_shampoo[[#This Row],[Brand]],E:E,dataset_shampoo[[#This Row],[Region]],F:F,dataset_shampoo[[#This Row],[Year]],G:G,"&lt;="&amp;dataset_shampoo[[#This Row],[Month]])</f>
        <v>71680</v>
      </c>
      <c r="K7" s="27">
        <f>SUMIFS(I:I,D:D,dataset_shampoo[[#This Row],[Brand]],E:E,dataset_shampoo[[#This Row],[Region]],F:F,dataset_shampoo[[#This Row],[Year]],G:G,"&lt;="&amp;dataset_shampoo[[#This Row],[Month]])</f>
        <v>389320</v>
      </c>
      <c r="L7" s="9">
        <f>dataset_shampoo[[#This Row],[Units YTD]]+SUMIFS(H:H,D:D,dataset_shampoo[[#This Row],[Brand]],E:E,dataset_shampoo[[#This Row],[Region]],F:F,dataset_shampoo[[#This Row],[Year]]-1,G:G,"&gt;"&amp;dataset_shampoo[[#This Row],[Month]])</f>
        <v>71680</v>
      </c>
      <c r="M7" s="1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s="9">
        <v>11710</v>
      </c>
      <c r="I8" s="11">
        <v>63620</v>
      </c>
      <c r="J8" s="9">
        <f>SUMIFS(H:H,D:D,dataset_shampoo[[#This Row],[Brand]],E:E,dataset_shampoo[[#This Row],[Region]],F:F,dataset_shampoo[[#This Row],[Year]],G:G,"&lt;="&amp;dataset_shampoo[[#This Row],[Month]])</f>
        <v>83390</v>
      </c>
      <c r="K8" s="27">
        <f>SUMIFS(I:I,D:D,dataset_shampoo[[#This Row],[Brand]],E:E,dataset_shampoo[[#This Row],[Region]],F:F,dataset_shampoo[[#This Row],[Year]],G:G,"&lt;="&amp;dataset_shampoo[[#This Row],[Month]])</f>
        <v>452940</v>
      </c>
      <c r="L8" s="9">
        <f>dataset_shampoo[[#This Row],[Units YTD]]+SUMIFS(H:H,D:D,dataset_shampoo[[#This Row],[Brand]],E:E,dataset_shampoo[[#This Row],[Region]],F:F,dataset_shampoo[[#This Row],[Year]]-1,G:G,"&gt;"&amp;dataset_shampoo[[#This Row],[Month]])</f>
        <v>83390</v>
      </c>
      <c r="M8" s="1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s="9">
        <v>12800</v>
      </c>
      <c r="I9" s="11">
        <v>69500</v>
      </c>
      <c r="J9" s="9">
        <f>SUMIFS(H:H,D:D,dataset_shampoo[[#This Row],[Brand]],E:E,dataset_shampoo[[#This Row],[Region]],F:F,dataset_shampoo[[#This Row],[Year]],G:G,"&lt;="&amp;dataset_shampoo[[#This Row],[Month]])</f>
        <v>96190</v>
      </c>
      <c r="K9" s="27">
        <f>SUMIFS(I:I,D:D,dataset_shampoo[[#This Row],[Brand]],E:E,dataset_shampoo[[#This Row],[Region]],F:F,dataset_shampoo[[#This Row],[Year]],G:G,"&lt;="&amp;dataset_shampoo[[#This Row],[Month]])</f>
        <v>522440</v>
      </c>
      <c r="L9" s="9">
        <f>dataset_shampoo[[#This Row],[Units YTD]]+SUMIFS(H:H,D:D,dataset_shampoo[[#This Row],[Brand]],E:E,dataset_shampoo[[#This Row],[Region]],F:F,dataset_shampoo[[#This Row],[Year]]-1,G:G,"&gt;"&amp;dataset_shampoo[[#This Row],[Month]])</f>
        <v>96190</v>
      </c>
      <c r="M9" s="1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s="9">
        <v>9140</v>
      </c>
      <c r="I10" s="11">
        <v>49640</v>
      </c>
      <c r="J10" s="9">
        <f>SUMIFS(H:H,D:D,dataset_shampoo[[#This Row],[Brand]],E:E,dataset_shampoo[[#This Row],[Region]],F:F,dataset_shampoo[[#This Row],[Year]],G:G,"&lt;="&amp;dataset_shampoo[[#This Row],[Month]])</f>
        <v>105330</v>
      </c>
      <c r="K10" s="27">
        <f>SUMIFS(I:I,D:D,dataset_shampoo[[#This Row],[Brand]],E:E,dataset_shampoo[[#This Row],[Region]],F:F,dataset_shampoo[[#This Row],[Year]],G:G,"&lt;="&amp;dataset_shampoo[[#This Row],[Month]])</f>
        <v>572080</v>
      </c>
      <c r="L10" s="9">
        <f>dataset_shampoo[[#This Row],[Units YTD]]+SUMIFS(H:H,D:D,dataset_shampoo[[#This Row],[Brand]],E:E,dataset_shampoo[[#This Row],[Region]],F:F,dataset_shampoo[[#This Row],[Year]]-1,G:G,"&gt;"&amp;dataset_shampoo[[#This Row],[Month]])</f>
        <v>105330</v>
      </c>
      <c r="M10" s="1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s="9">
        <v>11690</v>
      </c>
      <c r="I11" s="11">
        <v>63460</v>
      </c>
      <c r="J11" s="9">
        <f>SUMIFS(H:H,D:D,dataset_shampoo[[#This Row],[Brand]],E:E,dataset_shampoo[[#This Row],[Region]],F:F,dataset_shampoo[[#This Row],[Year]],G:G,"&lt;="&amp;dataset_shampoo[[#This Row],[Month]])</f>
        <v>117020</v>
      </c>
      <c r="K11" s="27">
        <f>SUMIFS(I:I,D:D,dataset_shampoo[[#This Row],[Brand]],E:E,dataset_shampoo[[#This Row],[Region]],F:F,dataset_shampoo[[#This Row],[Year]],G:G,"&lt;="&amp;dataset_shampoo[[#This Row],[Month]])</f>
        <v>635540</v>
      </c>
      <c r="L11" s="9">
        <f>dataset_shampoo[[#This Row],[Units YTD]]+SUMIFS(H:H,D:D,dataset_shampoo[[#This Row],[Brand]],E:E,dataset_shampoo[[#This Row],[Region]],F:F,dataset_shampoo[[#This Row],[Year]]-1,G:G,"&gt;"&amp;dataset_shampoo[[#This Row],[Month]])</f>
        <v>117020</v>
      </c>
      <c r="M11" s="1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s="9">
        <v>9520</v>
      </c>
      <c r="I12" s="11">
        <v>51710</v>
      </c>
      <c r="J12" s="9">
        <f>SUMIFS(H:H,D:D,dataset_shampoo[[#This Row],[Brand]],E:E,dataset_shampoo[[#This Row],[Region]],F:F,dataset_shampoo[[#This Row],[Year]],G:G,"&lt;="&amp;dataset_shampoo[[#This Row],[Month]])</f>
        <v>126540</v>
      </c>
      <c r="K12" s="27">
        <f>SUMIFS(I:I,D:D,dataset_shampoo[[#This Row],[Brand]],E:E,dataset_shampoo[[#This Row],[Region]],F:F,dataset_shampoo[[#This Row],[Year]],G:G,"&lt;="&amp;dataset_shampoo[[#This Row],[Month]])</f>
        <v>687250</v>
      </c>
      <c r="L12" s="9">
        <f>dataset_shampoo[[#This Row],[Units YTD]]+SUMIFS(H:H,D:D,dataset_shampoo[[#This Row],[Brand]],E:E,dataset_shampoo[[#This Row],[Region]],F:F,dataset_shampoo[[#This Row],[Year]]-1,G:G,"&gt;"&amp;dataset_shampoo[[#This Row],[Month]])</f>
        <v>126540</v>
      </c>
      <c r="M12" s="1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s="9">
        <v>13110</v>
      </c>
      <c r="I13" s="11">
        <v>71200</v>
      </c>
      <c r="J13" s="9">
        <f>SUMIFS(H:H,D:D,dataset_shampoo[[#This Row],[Brand]],E:E,dataset_shampoo[[#This Row],[Region]],F:F,dataset_shampoo[[#This Row],[Year]],G:G,"&lt;="&amp;dataset_shampoo[[#This Row],[Month]])</f>
        <v>139650</v>
      </c>
      <c r="K13" s="27">
        <f>SUMIFS(I:I,D:D,dataset_shampoo[[#This Row],[Brand]],E:E,dataset_shampoo[[#This Row],[Region]],F:F,dataset_shampoo[[#This Row],[Year]],G:G,"&lt;="&amp;dataset_shampoo[[#This Row],[Month]])</f>
        <v>758450</v>
      </c>
      <c r="L13" s="9">
        <f>dataset_shampoo[[#This Row],[Units YTD]]+SUMIFS(H:H,D:D,dataset_shampoo[[#This Row],[Brand]],E:E,dataset_shampoo[[#This Row],[Region]],F:F,dataset_shampoo[[#This Row],[Year]]-1,G:G,"&gt;"&amp;dataset_shampoo[[#This Row],[Month]])</f>
        <v>139650</v>
      </c>
      <c r="M13" s="1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s="9">
        <v>9280</v>
      </c>
      <c r="I14" s="11">
        <v>55560</v>
      </c>
      <c r="J14" s="9">
        <f>SUMIFS(H:H,D:D,dataset_shampoo[[#This Row],[Brand]],E:E,dataset_shampoo[[#This Row],[Region]],F:F,dataset_shampoo[[#This Row],[Year]],G:G,"&lt;="&amp;dataset_shampoo[[#This Row],[Month]])</f>
        <v>9280</v>
      </c>
      <c r="K14" s="27">
        <f>SUMIFS(I:I,D:D,dataset_shampoo[[#This Row],[Brand]],E:E,dataset_shampoo[[#This Row],[Region]],F:F,dataset_shampoo[[#This Row],[Year]],G:G,"&lt;="&amp;dataset_shampoo[[#This Row],[Month]])</f>
        <v>55560</v>
      </c>
      <c r="L14" s="9">
        <f>dataset_shampoo[[#This Row],[Units YTD]]+SUMIFS(H:H,D:D,dataset_shampoo[[#This Row],[Brand]],E:E,dataset_shampoo[[#This Row],[Region]],F:F,dataset_shampoo[[#This Row],[Year]]-1,G:G,"&gt;"&amp;dataset_shampoo[[#This Row],[Month]])</f>
        <v>137370</v>
      </c>
      <c r="M14" s="1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s="9">
        <v>11380</v>
      </c>
      <c r="I15" s="11">
        <v>68140</v>
      </c>
      <c r="J15" s="9">
        <f>SUMIFS(H:H,D:D,dataset_shampoo[[#This Row],[Brand]],E:E,dataset_shampoo[[#This Row],[Region]],F:F,dataset_shampoo[[#This Row],[Year]],G:G,"&lt;="&amp;dataset_shampoo[[#This Row],[Month]])</f>
        <v>20660</v>
      </c>
      <c r="K15" s="27">
        <f>SUMIFS(I:I,D:D,dataset_shampoo[[#This Row],[Brand]],E:E,dataset_shampoo[[#This Row],[Region]],F:F,dataset_shampoo[[#This Row],[Year]],G:G,"&lt;="&amp;dataset_shampoo[[#This Row],[Month]])</f>
        <v>123700</v>
      </c>
      <c r="L15" s="9">
        <f>dataset_shampoo[[#This Row],[Units YTD]]+SUMIFS(H:H,D:D,dataset_shampoo[[#This Row],[Brand]],E:E,dataset_shampoo[[#This Row],[Region]],F:F,dataset_shampoo[[#This Row],[Year]]-1,G:G,"&gt;"&amp;dataset_shampoo[[#This Row],[Month]])</f>
        <v>138000</v>
      </c>
      <c r="M15" s="1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s="9">
        <v>10990</v>
      </c>
      <c r="I16" s="11">
        <v>65840</v>
      </c>
      <c r="J16" s="9">
        <f>SUMIFS(H:H,D:D,dataset_shampoo[[#This Row],[Brand]],E:E,dataset_shampoo[[#This Row],[Region]],F:F,dataset_shampoo[[#This Row],[Year]],G:G,"&lt;="&amp;dataset_shampoo[[#This Row],[Month]])</f>
        <v>31650</v>
      </c>
      <c r="K16" s="27">
        <f>SUMIFS(I:I,D:D,dataset_shampoo[[#This Row],[Brand]],E:E,dataset_shampoo[[#This Row],[Region]],F:F,dataset_shampoo[[#This Row],[Year]],G:G,"&lt;="&amp;dataset_shampoo[[#This Row],[Month]])</f>
        <v>189540</v>
      </c>
      <c r="L16" s="9">
        <f>dataset_shampoo[[#This Row],[Units YTD]]+SUMIFS(H:H,D:D,dataset_shampoo[[#This Row],[Brand]],E:E,dataset_shampoo[[#This Row],[Region]],F:F,dataset_shampoo[[#This Row],[Year]]-1,G:G,"&gt;"&amp;dataset_shampoo[[#This Row],[Month]])</f>
        <v>137970</v>
      </c>
      <c r="M16" s="1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s="9">
        <v>11920</v>
      </c>
      <c r="I17" s="11">
        <v>71430</v>
      </c>
      <c r="J17" s="9">
        <f>SUMIFS(H:H,D:D,dataset_shampoo[[#This Row],[Brand]],E:E,dataset_shampoo[[#This Row],[Region]],F:F,dataset_shampoo[[#This Row],[Year]],G:G,"&lt;="&amp;dataset_shampoo[[#This Row],[Month]])</f>
        <v>43570</v>
      </c>
      <c r="K17" s="27">
        <f>SUMIFS(I:I,D:D,dataset_shampoo[[#This Row],[Brand]],E:E,dataset_shampoo[[#This Row],[Region]],F:F,dataset_shampoo[[#This Row],[Year]],G:G,"&lt;="&amp;dataset_shampoo[[#This Row],[Month]])</f>
        <v>260970</v>
      </c>
      <c r="L17" s="9">
        <f>dataset_shampoo[[#This Row],[Units YTD]]+SUMIFS(H:H,D:D,dataset_shampoo[[#This Row],[Brand]],E:E,dataset_shampoo[[#This Row],[Region]],F:F,dataset_shampoo[[#This Row],[Year]]-1,G:G,"&gt;"&amp;dataset_shampoo[[#This Row],[Month]])</f>
        <v>138580</v>
      </c>
      <c r="M17" s="1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s="9">
        <v>10080</v>
      </c>
      <c r="I18" s="11">
        <v>60330</v>
      </c>
      <c r="J18" s="9">
        <f>SUMIFS(H:H,D:D,dataset_shampoo[[#This Row],[Brand]],E:E,dataset_shampoo[[#This Row],[Region]],F:F,dataset_shampoo[[#This Row],[Year]],G:G,"&lt;="&amp;dataset_shampoo[[#This Row],[Month]])</f>
        <v>53650</v>
      </c>
      <c r="K18" s="27">
        <f>SUMIFS(I:I,D:D,dataset_shampoo[[#This Row],[Brand]],E:E,dataset_shampoo[[#This Row],[Region]],F:F,dataset_shampoo[[#This Row],[Year]],G:G,"&lt;="&amp;dataset_shampoo[[#This Row],[Month]])</f>
        <v>321300</v>
      </c>
      <c r="L18" s="9">
        <f>dataset_shampoo[[#This Row],[Units YTD]]+SUMIFS(H:H,D:D,dataset_shampoo[[#This Row],[Brand]],E:E,dataset_shampoo[[#This Row],[Region]],F:F,dataset_shampoo[[#This Row],[Year]]-1,G:G,"&gt;"&amp;dataset_shampoo[[#This Row],[Month]])</f>
        <v>134880</v>
      </c>
      <c r="M18" s="1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s="9">
        <v>9190</v>
      </c>
      <c r="I19" s="11">
        <v>55050</v>
      </c>
      <c r="J19" s="9">
        <f>SUMIFS(H:H,D:D,dataset_shampoo[[#This Row],[Brand]],E:E,dataset_shampoo[[#This Row],[Region]],F:F,dataset_shampoo[[#This Row],[Year]],G:G,"&lt;="&amp;dataset_shampoo[[#This Row],[Month]])</f>
        <v>62840</v>
      </c>
      <c r="K19" s="27">
        <f>SUMIFS(I:I,D:D,dataset_shampoo[[#This Row],[Brand]],E:E,dataset_shampoo[[#This Row],[Region]],F:F,dataset_shampoo[[#This Row],[Year]],G:G,"&lt;="&amp;dataset_shampoo[[#This Row],[Month]])</f>
        <v>376350</v>
      </c>
      <c r="L19" s="9">
        <f>dataset_shampoo[[#This Row],[Units YTD]]+SUMIFS(H:H,D:D,dataset_shampoo[[#This Row],[Brand]],E:E,dataset_shampoo[[#This Row],[Region]],F:F,dataset_shampoo[[#This Row],[Year]]-1,G:G,"&gt;"&amp;dataset_shampoo[[#This Row],[Month]])</f>
        <v>130810</v>
      </c>
      <c r="M19" s="1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s="9">
        <v>9430</v>
      </c>
      <c r="I20" s="11">
        <v>56520</v>
      </c>
      <c r="J20" s="9">
        <f>SUMIFS(H:H,D:D,dataset_shampoo[[#This Row],[Brand]],E:E,dataset_shampoo[[#This Row],[Region]],F:F,dataset_shampoo[[#This Row],[Year]],G:G,"&lt;="&amp;dataset_shampoo[[#This Row],[Month]])</f>
        <v>72270</v>
      </c>
      <c r="K20" s="27">
        <f>SUMIFS(I:I,D:D,dataset_shampoo[[#This Row],[Brand]],E:E,dataset_shampoo[[#This Row],[Region]],F:F,dataset_shampoo[[#This Row],[Year]],G:G,"&lt;="&amp;dataset_shampoo[[#This Row],[Month]])</f>
        <v>432870</v>
      </c>
      <c r="L20" s="9">
        <f>dataset_shampoo[[#This Row],[Units YTD]]+SUMIFS(H:H,D:D,dataset_shampoo[[#This Row],[Brand]],E:E,dataset_shampoo[[#This Row],[Region]],F:F,dataset_shampoo[[#This Row],[Year]]-1,G:G,"&gt;"&amp;dataset_shampoo[[#This Row],[Month]])</f>
        <v>128530</v>
      </c>
      <c r="M20" s="1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s="9">
        <v>7960</v>
      </c>
      <c r="I21" s="11">
        <v>47700</v>
      </c>
      <c r="J21" s="9">
        <f>SUMIFS(H:H,D:D,dataset_shampoo[[#This Row],[Brand]],E:E,dataset_shampoo[[#This Row],[Region]],F:F,dataset_shampoo[[#This Row],[Year]],G:G,"&lt;="&amp;dataset_shampoo[[#This Row],[Month]])</f>
        <v>80230</v>
      </c>
      <c r="K21" s="27">
        <f>SUMIFS(I:I,D:D,dataset_shampoo[[#This Row],[Brand]],E:E,dataset_shampoo[[#This Row],[Region]],F:F,dataset_shampoo[[#This Row],[Year]],G:G,"&lt;="&amp;dataset_shampoo[[#This Row],[Month]])</f>
        <v>480570</v>
      </c>
      <c r="L21" s="9">
        <f>dataset_shampoo[[#This Row],[Units YTD]]+SUMIFS(H:H,D:D,dataset_shampoo[[#This Row],[Brand]],E:E,dataset_shampoo[[#This Row],[Region]],F:F,dataset_shampoo[[#This Row],[Year]]-1,G:G,"&gt;"&amp;dataset_shampoo[[#This Row],[Month]])</f>
        <v>123690</v>
      </c>
      <c r="M21" s="1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s="9">
        <v>9110</v>
      </c>
      <c r="I22" s="11">
        <v>54500</v>
      </c>
      <c r="J22" s="9">
        <f>SUMIFS(H:H,D:D,dataset_shampoo[[#This Row],[Brand]],E:E,dataset_shampoo[[#This Row],[Region]],F:F,dataset_shampoo[[#This Row],[Year]],G:G,"&lt;="&amp;dataset_shampoo[[#This Row],[Month]])</f>
        <v>89340</v>
      </c>
      <c r="K22" s="27">
        <f>SUMIFS(I:I,D:D,dataset_shampoo[[#This Row],[Brand]],E:E,dataset_shampoo[[#This Row],[Region]],F:F,dataset_shampoo[[#This Row],[Year]],G:G,"&lt;="&amp;dataset_shampoo[[#This Row],[Month]])</f>
        <v>535070</v>
      </c>
      <c r="L22" s="9">
        <f>dataset_shampoo[[#This Row],[Units YTD]]+SUMIFS(H:H,D:D,dataset_shampoo[[#This Row],[Brand]],E:E,dataset_shampoo[[#This Row],[Region]],F:F,dataset_shampoo[[#This Row],[Year]]-1,G:G,"&gt;"&amp;dataset_shampoo[[#This Row],[Month]])</f>
        <v>123660</v>
      </c>
      <c r="M22" s="1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s="9">
        <v>9720</v>
      </c>
      <c r="I23" s="11">
        <v>58230</v>
      </c>
      <c r="J23" s="9">
        <f>SUMIFS(H:H,D:D,dataset_shampoo[[#This Row],[Brand]],E:E,dataset_shampoo[[#This Row],[Region]],F:F,dataset_shampoo[[#This Row],[Year]],G:G,"&lt;="&amp;dataset_shampoo[[#This Row],[Month]])</f>
        <v>99060</v>
      </c>
      <c r="K23" s="27">
        <f>SUMIFS(I:I,D:D,dataset_shampoo[[#This Row],[Brand]],E:E,dataset_shampoo[[#This Row],[Region]],F:F,dataset_shampoo[[#This Row],[Year]],G:G,"&lt;="&amp;dataset_shampoo[[#This Row],[Month]])</f>
        <v>593300</v>
      </c>
      <c r="L23" s="9">
        <f>dataset_shampoo[[#This Row],[Units YTD]]+SUMIFS(H:H,D:D,dataset_shampoo[[#This Row],[Brand]],E:E,dataset_shampoo[[#This Row],[Region]],F:F,dataset_shampoo[[#This Row],[Year]]-1,G:G,"&gt;"&amp;dataset_shampoo[[#This Row],[Month]])</f>
        <v>121690</v>
      </c>
      <c r="M23" s="1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s="9">
        <v>7430</v>
      </c>
      <c r="I24" s="11">
        <v>44480</v>
      </c>
      <c r="J24" s="9">
        <f>SUMIFS(H:H,D:D,dataset_shampoo[[#This Row],[Brand]],E:E,dataset_shampoo[[#This Row],[Region]],F:F,dataset_shampoo[[#This Row],[Year]],G:G,"&lt;="&amp;dataset_shampoo[[#This Row],[Month]])</f>
        <v>106490</v>
      </c>
      <c r="K24" s="27">
        <f>SUMIFS(I:I,D:D,dataset_shampoo[[#This Row],[Brand]],E:E,dataset_shampoo[[#This Row],[Region]],F:F,dataset_shampoo[[#This Row],[Year]],G:G,"&lt;="&amp;dataset_shampoo[[#This Row],[Month]])</f>
        <v>637780</v>
      </c>
      <c r="L24" s="9">
        <f>dataset_shampoo[[#This Row],[Units YTD]]+SUMIFS(H:H,D:D,dataset_shampoo[[#This Row],[Brand]],E:E,dataset_shampoo[[#This Row],[Region]],F:F,dataset_shampoo[[#This Row],[Year]]-1,G:G,"&gt;"&amp;dataset_shampoo[[#This Row],[Month]])</f>
        <v>119600</v>
      </c>
      <c r="M24" s="1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s="9">
        <v>8040</v>
      </c>
      <c r="I25" s="11">
        <v>48180</v>
      </c>
      <c r="J25" s="9">
        <f>SUMIFS(H:H,D:D,dataset_shampoo[[#This Row],[Brand]],E:E,dataset_shampoo[[#This Row],[Region]],F:F,dataset_shampoo[[#This Row],[Year]],G:G,"&lt;="&amp;dataset_shampoo[[#This Row],[Month]])</f>
        <v>114530</v>
      </c>
      <c r="K25" s="27">
        <f>SUMIFS(I:I,D:D,dataset_shampoo[[#This Row],[Brand]],E:E,dataset_shampoo[[#This Row],[Region]],F:F,dataset_shampoo[[#This Row],[Year]],G:G,"&lt;="&amp;dataset_shampoo[[#This Row],[Month]])</f>
        <v>685960</v>
      </c>
      <c r="L25" s="9">
        <f>dataset_shampoo[[#This Row],[Units YTD]]+SUMIFS(H:H,D:D,dataset_shampoo[[#This Row],[Brand]],E:E,dataset_shampoo[[#This Row],[Region]],F:F,dataset_shampoo[[#This Row],[Year]]-1,G:G,"&gt;"&amp;dataset_shampoo[[#This Row],[Month]])</f>
        <v>114530</v>
      </c>
      <c r="M25" s="1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s="9">
        <v>8170</v>
      </c>
      <c r="I26" s="11">
        <v>48950</v>
      </c>
      <c r="J26" s="9">
        <f>SUMIFS(H:H,D:D,dataset_shampoo[[#This Row],[Brand]],E:E,dataset_shampoo[[#This Row],[Region]],F:F,dataset_shampoo[[#This Row],[Year]],G:G,"&lt;="&amp;dataset_shampoo[[#This Row],[Month]])</f>
        <v>8170</v>
      </c>
      <c r="K26" s="27">
        <f>SUMIFS(I:I,D:D,dataset_shampoo[[#This Row],[Brand]],E:E,dataset_shampoo[[#This Row],[Region]],F:F,dataset_shampoo[[#This Row],[Year]],G:G,"&lt;="&amp;dataset_shampoo[[#This Row],[Month]])</f>
        <v>48950</v>
      </c>
      <c r="L26" s="9">
        <f>dataset_shampoo[[#This Row],[Units YTD]]+SUMIFS(H:H,D:D,dataset_shampoo[[#This Row],[Brand]],E:E,dataset_shampoo[[#This Row],[Region]],F:F,dataset_shampoo[[#This Row],[Year]]-1,G:G,"&gt;"&amp;dataset_shampoo[[#This Row],[Month]])</f>
        <v>113420</v>
      </c>
      <c r="M26" s="1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s="9">
        <v>7240</v>
      </c>
      <c r="I27" s="11">
        <v>43390</v>
      </c>
      <c r="J27" s="9">
        <f>SUMIFS(H:H,D:D,dataset_shampoo[[#This Row],[Brand]],E:E,dataset_shampoo[[#This Row],[Region]],F:F,dataset_shampoo[[#This Row],[Year]],G:G,"&lt;="&amp;dataset_shampoo[[#This Row],[Month]])</f>
        <v>15410</v>
      </c>
      <c r="K27" s="27">
        <f>SUMIFS(I:I,D:D,dataset_shampoo[[#This Row],[Brand]],E:E,dataset_shampoo[[#This Row],[Region]],F:F,dataset_shampoo[[#This Row],[Year]],G:G,"&lt;="&amp;dataset_shampoo[[#This Row],[Month]])</f>
        <v>92340</v>
      </c>
      <c r="L27" s="9">
        <f>dataset_shampoo[[#This Row],[Units YTD]]+SUMIFS(H:H,D:D,dataset_shampoo[[#This Row],[Brand]],E:E,dataset_shampoo[[#This Row],[Region]],F:F,dataset_shampoo[[#This Row],[Year]]-1,G:G,"&gt;"&amp;dataset_shampoo[[#This Row],[Month]])</f>
        <v>109280</v>
      </c>
      <c r="M27" s="1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s="9">
        <v>10530</v>
      </c>
      <c r="I28" s="11">
        <v>63090</v>
      </c>
      <c r="J28" s="9">
        <f>SUMIFS(H:H,D:D,dataset_shampoo[[#This Row],[Brand]],E:E,dataset_shampoo[[#This Row],[Region]],F:F,dataset_shampoo[[#This Row],[Year]],G:G,"&lt;="&amp;dataset_shampoo[[#This Row],[Month]])</f>
        <v>25940</v>
      </c>
      <c r="K28" s="27">
        <f>SUMIFS(I:I,D:D,dataset_shampoo[[#This Row],[Brand]],E:E,dataset_shampoo[[#This Row],[Region]],F:F,dataset_shampoo[[#This Row],[Year]],G:G,"&lt;="&amp;dataset_shampoo[[#This Row],[Month]])</f>
        <v>155430</v>
      </c>
      <c r="L28" s="9">
        <f>dataset_shampoo[[#This Row],[Units YTD]]+SUMIFS(H:H,D:D,dataset_shampoo[[#This Row],[Brand]],E:E,dataset_shampoo[[#This Row],[Region]],F:F,dataset_shampoo[[#This Row],[Year]]-1,G:G,"&gt;"&amp;dataset_shampoo[[#This Row],[Month]])</f>
        <v>108820</v>
      </c>
      <c r="M28" s="1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s="9">
        <v>8930</v>
      </c>
      <c r="I29" s="11">
        <v>53510</v>
      </c>
      <c r="J29" s="9">
        <f>SUMIFS(H:H,D:D,dataset_shampoo[[#This Row],[Brand]],E:E,dataset_shampoo[[#This Row],[Region]],F:F,dataset_shampoo[[#This Row],[Year]],G:G,"&lt;="&amp;dataset_shampoo[[#This Row],[Month]])</f>
        <v>34870</v>
      </c>
      <c r="K29" s="27">
        <f>SUMIFS(I:I,D:D,dataset_shampoo[[#This Row],[Brand]],E:E,dataset_shampoo[[#This Row],[Region]],F:F,dataset_shampoo[[#This Row],[Year]],G:G,"&lt;="&amp;dataset_shampoo[[#This Row],[Month]])</f>
        <v>208940</v>
      </c>
      <c r="L29" s="9">
        <f>dataset_shampoo[[#This Row],[Units YTD]]+SUMIFS(H:H,D:D,dataset_shampoo[[#This Row],[Brand]],E:E,dataset_shampoo[[#This Row],[Region]],F:F,dataset_shampoo[[#This Row],[Year]]-1,G:G,"&gt;"&amp;dataset_shampoo[[#This Row],[Month]])</f>
        <v>105830</v>
      </c>
      <c r="M29" s="1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s="9">
        <v>7250</v>
      </c>
      <c r="I30" s="11">
        <v>43460</v>
      </c>
      <c r="J30" s="9">
        <f>SUMIFS(H:H,D:D,dataset_shampoo[[#This Row],[Brand]],E:E,dataset_shampoo[[#This Row],[Region]],F:F,dataset_shampoo[[#This Row],[Year]],G:G,"&lt;="&amp;dataset_shampoo[[#This Row],[Month]])</f>
        <v>42120</v>
      </c>
      <c r="K30" s="27">
        <f>SUMIFS(I:I,D:D,dataset_shampoo[[#This Row],[Brand]],E:E,dataset_shampoo[[#This Row],[Region]],F:F,dataset_shampoo[[#This Row],[Year]],G:G,"&lt;="&amp;dataset_shampoo[[#This Row],[Month]])</f>
        <v>252400</v>
      </c>
      <c r="L30" s="9">
        <f>dataset_shampoo[[#This Row],[Units YTD]]+SUMIFS(H:H,D:D,dataset_shampoo[[#This Row],[Brand]],E:E,dataset_shampoo[[#This Row],[Region]],F:F,dataset_shampoo[[#This Row],[Year]]-1,G:G,"&gt;"&amp;dataset_shampoo[[#This Row],[Month]])</f>
        <v>103000</v>
      </c>
      <c r="M30" s="1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s="9">
        <v>8700</v>
      </c>
      <c r="I31" s="11">
        <v>52140</v>
      </c>
      <c r="J31" s="9">
        <f>SUMIFS(H:H,D:D,dataset_shampoo[[#This Row],[Brand]],E:E,dataset_shampoo[[#This Row],[Region]],F:F,dataset_shampoo[[#This Row],[Year]],G:G,"&lt;="&amp;dataset_shampoo[[#This Row],[Month]])</f>
        <v>50820</v>
      </c>
      <c r="K31" s="27">
        <f>SUMIFS(I:I,D:D,dataset_shampoo[[#This Row],[Brand]],E:E,dataset_shampoo[[#This Row],[Region]],F:F,dataset_shampoo[[#This Row],[Year]],G:G,"&lt;="&amp;dataset_shampoo[[#This Row],[Month]])</f>
        <v>304540</v>
      </c>
      <c r="L31" s="9">
        <f>dataset_shampoo[[#This Row],[Units YTD]]+SUMIFS(H:H,D:D,dataset_shampoo[[#This Row],[Brand]],E:E,dataset_shampoo[[#This Row],[Region]],F:F,dataset_shampoo[[#This Row],[Year]]-1,G:G,"&gt;"&amp;dataset_shampoo[[#This Row],[Month]])</f>
        <v>102510</v>
      </c>
      <c r="M31" s="1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s="9">
        <v>7170</v>
      </c>
      <c r="I32" s="11">
        <v>42940</v>
      </c>
      <c r="J32" s="9">
        <f>SUMIFS(H:H,D:D,dataset_shampoo[[#This Row],[Brand]],E:E,dataset_shampoo[[#This Row],[Region]],F:F,dataset_shampoo[[#This Row],[Year]],G:G,"&lt;="&amp;dataset_shampoo[[#This Row],[Month]])</f>
        <v>57990</v>
      </c>
      <c r="K32" s="27">
        <f>SUMIFS(I:I,D:D,dataset_shampoo[[#This Row],[Brand]],E:E,dataset_shampoo[[#This Row],[Region]],F:F,dataset_shampoo[[#This Row],[Year]],G:G,"&lt;="&amp;dataset_shampoo[[#This Row],[Month]])</f>
        <v>347480</v>
      </c>
      <c r="L32" s="9">
        <f>dataset_shampoo[[#This Row],[Units YTD]]+SUMIFS(H:H,D:D,dataset_shampoo[[#This Row],[Brand]],E:E,dataset_shampoo[[#This Row],[Region]],F:F,dataset_shampoo[[#This Row],[Year]]-1,G:G,"&gt;"&amp;dataset_shampoo[[#This Row],[Month]])</f>
        <v>100250</v>
      </c>
      <c r="M32" s="1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s="9">
        <v>7880</v>
      </c>
      <c r="I33" s="11">
        <v>47160</v>
      </c>
      <c r="J33" s="9">
        <f>SUMIFS(H:H,D:D,dataset_shampoo[[#This Row],[Brand]],E:E,dataset_shampoo[[#This Row],[Region]],F:F,dataset_shampoo[[#This Row],[Year]],G:G,"&lt;="&amp;dataset_shampoo[[#This Row],[Month]])</f>
        <v>65870</v>
      </c>
      <c r="K33" s="27">
        <f>SUMIFS(I:I,D:D,dataset_shampoo[[#This Row],[Brand]],E:E,dataset_shampoo[[#This Row],[Region]],F:F,dataset_shampoo[[#This Row],[Year]],G:G,"&lt;="&amp;dataset_shampoo[[#This Row],[Month]])</f>
        <v>394640</v>
      </c>
      <c r="L33" s="9">
        <f>dataset_shampoo[[#This Row],[Units YTD]]+SUMIFS(H:H,D:D,dataset_shampoo[[#This Row],[Brand]],E:E,dataset_shampoo[[#This Row],[Region]],F:F,dataset_shampoo[[#This Row],[Year]]-1,G:G,"&gt;"&amp;dataset_shampoo[[#This Row],[Month]])</f>
        <v>100170</v>
      </c>
      <c r="M33" s="1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s="9">
        <v>7330</v>
      </c>
      <c r="I34" s="11">
        <v>43910</v>
      </c>
      <c r="J34" s="9">
        <f>SUMIFS(H:H,D:D,dataset_shampoo[[#This Row],[Brand]],E:E,dataset_shampoo[[#This Row],[Region]],F:F,dataset_shampoo[[#This Row],[Year]],G:G,"&lt;="&amp;dataset_shampoo[[#This Row],[Month]])</f>
        <v>73200</v>
      </c>
      <c r="K34" s="27">
        <f>SUMIFS(I:I,D:D,dataset_shampoo[[#This Row],[Brand]],E:E,dataset_shampoo[[#This Row],[Region]],F:F,dataset_shampoo[[#This Row],[Year]],G:G,"&lt;="&amp;dataset_shampoo[[#This Row],[Month]])</f>
        <v>438550</v>
      </c>
      <c r="L34" s="9">
        <f>dataset_shampoo[[#This Row],[Units YTD]]+SUMIFS(H:H,D:D,dataset_shampoo[[#This Row],[Brand]],E:E,dataset_shampoo[[#This Row],[Region]],F:F,dataset_shampoo[[#This Row],[Year]]-1,G:G,"&gt;"&amp;dataset_shampoo[[#This Row],[Month]])</f>
        <v>98390</v>
      </c>
      <c r="M34" s="1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s="9">
        <v>8500</v>
      </c>
      <c r="I35" s="11">
        <v>50920</v>
      </c>
      <c r="J35" s="9">
        <f>SUMIFS(H:H,D:D,dataset_shampoo[[#This Row],[Brand]],E:E,dataset_shampoo[[#This Row],[Region]],F:F,dataset_shampoo[[#This Row],[Year]],G:G,"&lt;="&amp;dataset_shampoo[[#This Row],[Month]])</f>
        <v>81700</v>
      </c>
      <c r="K35" s="27">
        <f>SUMIFS(I:I,D:D,dataset_shampoo[[#This Row],[Brand]],E:E,dataset_shampoo[[#This Row],[Region]],F:F,dataset_shampoo[[#This Row],[Year]],G:G,"&lt;="&amp;dataset_shampoo[[#This Row],[Month]])</f>
        <v>489470</v>
      </c>
      <c r="L35" s="9">
        <f>dataset_shampoo[[#This Row],[Units YTD]]+SUMIFS(H:H,D:D,dataset_shampoo[[#This Row],[Brand]],E:E,dataset_shampoo[[#This Row],[Region]],F:F,dataset_shampoo[[#This Row],[Year]]-1,G:G,"&gt;"&amp;dataset_shampoo[[#This Row],[Month]])</f>
        <v>97170</v>
      </c>
      <c r="M35" s="1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s="9">
        <v>7210</v>
      </c>
      <c r="I36" s="11">
        <v>43200</v>
      </c>
      <c r="J36" s="9">
        <f>SUMIFS(H:H,D:D,dataset_shampoo[[#This Row],[Brand]],E:E,dataset_shampoo[[#This Row],[Region]],F:F,dataset_shampoo[[#This Row],[Year]],G:G,"&lt;="&amp;dataset_shampoo[[#This Row],[Month]])</f>
        <v>88910</v>
      </c>
      <c r="K36" s="27">
        <f>SUMIFS(I:I,D:D,dataset_shampoo[[#This Row],[Brand]],E:E,dataset_shampoo[[#This Row],[Region]],F:F,dataset_shampoo[[#This Row],[Year]],G:G,"&lt;="&amp;dataset_shampoo[[#This Row],[Month]])</f>
        <v>532670</v>
      </c>
      <c r="L36" s="9">
        <f>dataset_shampoo[[#This Row],[Units YTD]]+SUMIFS(H:H,D:D,dataset_shampoo[[#This Row],[Brand]],E:E,dataset_shampoo[[#This Row],[Region]],F:F,dataset_shampoo[[#This Row],[Year]]-1,G:G,"&gt;"&amp;dataset_shampoo[[#This Row],[Month]])</f>
        <v>96950</v>
      </c>
      <c r="M36" s="1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s="9">
        <v>8770</v>
      </c>
      <c r="I37" s="11">
        <v>52550</v>
      </c>
      <c r="J37" s="9">
        <f>SUMIFS(H:H,D:D,dataset_shampoo[[#This Row],[Brand]],E:E,dataset_shampoo[[#This Row],[Region]],F:F,dataset_shampoo[[#This Row],[Year]],G:G,"&lt;="&amp;dataset_shampoo[[#This Row],[Month]])</f>
        <v>97680</v>
      </c>
      <c r="K37" s="27">
        <f>SUMIFS(I:I,D:D,dataset_shampoo[[#This Row],[Brand]],E:E,dataset_shampoo[[#This Row],[Region]],F:F,dataset_shampoo[[#This Row],[Year]],G:G,"&lt;="&amp;dataset_shampoo[[#This Row],[Month]])</f>
        <v>585220</v>
      </c>
      <c r="L37" s="9">
        <f>dataset_shampoo[[#This Row],[Units YTD]]+SUMIFS(H:H,D:D,dataset_shampoo[[#This Row],[Brand]],E:E,dataset_shampoo[[#This Row],[Region]],F:F,dataset_shampoo[[#This Row],[Year]]-1,G:G,"&gt;"&amp;dataset_shampoo[[#This Row],[Month]])</f>
        <v>97680</v>
      </c>
      <c r="M37" s="1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s="9">
        <v>8950</v>
      </c>
      <c r="I38" s="11">
        <v>53620</v>
      </c>
      <c r="J38" s="9">
        <f>SUMIFS(H:H,D:D,dataset_shampoo[[#This Row],[Brand]],E:E,dataset_shampoo[[#This Row],[Region]],F:F,dataset_shampoo[[#This Row],[Year]],G:G,"&lt;="&amp;dataset_shampoo[[#This Row],[Month]])</f>
        <v>8950</v>
      </c>
      <c r="K38" s="27">
        <f>SUMIFS(I:I,D:D,dataset_shampoo[[#This Row],[Brand]],E:E,dataset_shampoo[[#This Row],[Region]],F:F,dataset_shampoo[[#This Row],[Year]],G:G,"&lt;="&amp;dataset_shampoo[[#This Row],[Month]])</f>
        <v>53620</v>
      </c>
      <c r="L38" s="9">
        <f>dataset_shampoo[[#This Row],[Units YTD]]+SUMIFS(H:H,D:D,dataset_shampoo[[#This Row],[Brand]],E:E,dataset_shampoo[[#This Row],[Region]],F:F,dataset_shampoo[[#This Row],[Year]]-1,G:G,"&gt;"&amp;dataset_shampoo[[#This Row],[Month]])</f>
        <v>98460</v>
      </c>
      <c r="M38" s="1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s="9">
        <v>6990</v>
      </c>
      <c r="I39" s="11">
        <v>41850</v>
      </c>
      <c r="J39" s="9">
        <f>SUMIFS(H:H,D:D,dataset_shampoo[[#This Row],[Brand]],E:E,dataset_shampoo[[#This Row],[Region]],F:F,dataset_shampoo[[#This Row],[Year]],G:G,"&lt;="&amp;dataset_shampoo[[#This Row],[Month]])</f>
        <v>15940</v>
      </c>
      <c r="K39" s="27">
        <f>SUMIFS(I:I,D:D,dataset_shampoo[[#This Row],[Brand]],E:E,dataset_shampoo[[#This Row],[Region]],F:F,dataset_shampoo[[#This Row],[Year]],G:G,"&lt;="&amp;dataset_shampoo[[#This Row],[Month]])</f>
        <v>95470</v>
      </c>
      <c r="L39" s="9">
        <f>dataset_shampoo[[#This Row],[Units YTD]]+SUMIFS(H:H,D:D,dataset_shampoo[[#This Row],[Brand]],E:E,dataset_shampoo[[#This Row],[Region]],F:F,dataset_shampoo[[#This Row],[Year]]-1,G:G,"&gt;"&amp;dataset_shampoo[[#This Row],[Month]])</f>
        <v>98210</v>
      </c>
      <c r="M39" s="1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s="9">
        <v>8110</v>
      </c>
      <c r="I40" s="11">
        <v>48550</v>
      </c>
      <c r="J40" s="9">
        <f>SUMIFS(H:H,D:D,dataset_shampoo[[#This Row],[Brand]],E:E,dataset_shampoo[[#This Row],[Region]],F:F,dataset_shampoo[[#This Row],[Year]],G:G,"&lt;="&amp;dataset_shampoo[[#This Row],[Month]])</f>
        <v>24050</v>
      </c>
      <c r="K40" s="27">
        <f>SUMIFS(I:I,D:D,dataset_shampoo[[#This Row],[Brand]],E:E,dataset_shampoo[[#This Row],[Region]],F:F,dataset_shampoo[[#This Row],[Year]],G:G,"&lt;="&amp;dataset_shampoo[[#This Row],[Month]])</f>
        <v>144020</v>
      </c>
      <c r="L40" s="9">
        <f>dataset_shampoo[[#This Row],[Units YTD]]+SUMIFS(H:H,D:D,dataset_shampoo[[#This Row],[Brand]],E:E,dataset_shampoo[[#This Row],[Region]],F:F,dataset_shampoo[[#This Row],[Year]]-1,G:G,"&gt;"&amp;dataset_shampoo[[#This Row],[Month]])</f>
        <v>95790</v>
      </c>
      <c r="M40" s="1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s="9">
        <v>7240</v>
      </c>
      <c r="I41" s="11">
        <v>43370</v>
      </c>
      <c r="J41" s="9">
        <f>SUMIFS(H:H,D:D,dataset_shampoo[[#This Row],[Brand]],E:E,dataset_shampoo[[#This Row],[Region]],F:F,dataset_shampoo[[#This Row],[Year]],G:G,"&lt;="&amp;dataset_shampoo[[#This Row],[Month]])</f>
        <v>31290</v>
      </c>
      <c r="K41" s="27">
        <f>SUMIFS(I:I,D:D,dataset_shampoo[[#This Row],[Brand]],E:E,dataset_shampoo[[#This Row],[Region]],F:F,dataset_shampoo[[#This Row],[Year]],G:G,"&lt;="&amp;dataset_shampoo[[#This Row],[Month]])</f>
        <v>187390</v>
      </c>
      <c r="L41" s="9">
        <f>dataset_shampoo[[#This Row],[Units YTD]]+SUMIFS(H:H,D:D,dataset_shampoo[[#This Row],[Brand]],E:E,dataset_shampoo[[#This Row],[Region]],F:F,dataset_shampoo[[#This Row],[Year]]-1,G:G,"&gt;"&amp;dataset_shampoo[[#This Row],[Month]])</f>
        <v>94100</v>
      </c>
      <c r="M41" s="1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s="9">
        <v>6700</v>
      </c>
      <c r="I42" s="11">
        <v>40120</v>
      </c>
      <c r="J42" s="9">
        <f>SUMIFS(H:H,D:D,dataset_shampoo[[#This Row],[Brand]],E:E,dataset_shampoo[[#This Row],[Region]],F:F,dataset_shampoo[[#This Row],[Year]],G:G,"&lt;="&amp;dataset_shampoo[[#This Row],[Month]])</f>
        <v>37990</v>
      </c>
      <c r="K42" s="27">
        <f>SUMIFS(I:I,D:D,dataset_shampoo[[#This Row],[Brand]],E:E,dataset_shampoo[[#This Row],[Region]],F:F,dataset_shampoo[[#This Row],[Year]],G:G,"&lt;="&amp;dataset_shampoo[[#This Row],[Month]])</f>
        <v>227510</v>
      </c>
      <c r="L42" s="9">
        <f>dataset_shampoo[[#This Row],[Units YTD]]+SUMIFS(H:H,D:D,dataset_shampoo[[#This Row],[Brand]],E:E,dataset_shampoo[[#This Row],[Region]],F:F,dataset_shampoo[[#This Row],[Year]]-1,G:G,"&gt;"&amp;dataset_shampoo[[#This Row],[Month]])</f>
        <v>93550</v>
      </c>
      <c r="M42" s="1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s="9">
        <v>7310</v>
      </c>
      <c r="I43" s="11">
        <v>43810</v>
      </c>
      <c r="J43" s="9">
        <f>SUMIFS(H:H,D:D,dataset_shampoo[[#This Row],[Brand]],E:E,dataset_shampoo[[#This Row],[Region]],F:F,dataset_shampoo[[#This Row],[Year]],G:G,"&lt;="&amp;dataset_shampoo[[#This Row],[Month]])</f>
        <v>45300</v>
      </c>
      <c r="K43" s="27">
        <f>SUMIFS(I:I,D:D,dataset_shampoo[[#This Row],[Brand]],E:E,dataset_shampoo[[#This Row],[Region]],F:F,dataset_shampoo[[#This Row],[Year]],G:G,"&lt;="&amp;dataset_shampoo[[#This Row],[Month]])</f>
        <v>271320</v>
      </c>
      <c r="L43" s="9">
        <f>dataset_shampoo[[#This Row],[Units YTD]]+SUMIFS(H:H,D:D,dataset_shampoo[[#This Row],[Brand]],E:E,dataset_shampoo[[#This Row],[Region]],F:F,dataset_shampoo[[#This Row],[Year]]-1,G:G,"&gt;"&amp;dataset_shampoo[[#This Row],[Month]])</f>
        <v>92160</v>
      </c>
      <c r="M43" s="1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s="9">
        <v>7390</v>
      </c>
      <c r="I44" s="11">
        <v>44260</v>
      </c>
      <c r="J44" s="9">
        <f>SUMIFS(H:H,D:D,dataset_shampoo[[#This Row],[Brand]],E:E,dataset_shampoo[[#This Row],[Region]],F:F,dataset_shampoo[[#This Row],[Year]],G:G,"&lt;="&amp;dataset_shampoo[[#This Row],[Month]])</f>
        <v>52690</v>
      </c>
      <c r="K44" s="27">
        <f>SUMIFS(I:I,D:D,dataset_shampoo[[#This Row],[Brand]],E:E,dataset_shampoo[[#This Row],[Region]],F:F,dataset_shampoo[[#This Row],[Year]],G:G,"&lt;="&amp;dataset_shampoo[[#This Row],[Month]])</f>
        <v>315580</v>
      </c>
      <c r="L44" s="9">
        <f>dataset_shampoo[[#This Row],[Units YTD]]+SUMIFS(H:H,D:D,dataset_shampoo[[#This Row],[Brand]],E:E,dataset_shampoo[[#This Row],[Region]],F:F,dataset_shampoo[[#This Row],[Year]]-1,G:G,"&gt;"&amp;dataset_shampoo[[#This Row],[Month]])</f>
        <v>92380</v>
      </c>
      <c r="M44" s="1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s="9">
        <v>6720</v>
      </c>
      <c r="I45" s="11">
        <v>40240</v>
      </c>
      <c r="J45" s="9">
        <f>SUMIFS(H:H,D:D,dataset_shampoo[[#This Row],[Brand]],E:E,dataset_shampoo[[#This Row],[Region]],F:F,dataset_shampoo[[#This Row],[Year]],G:G,"&lt;="&amp;dataset_shampoo[[#This Row],[Month]])</f>
        <v>59410</v>
      </c>
      <c r="K45" s="27">
        <f>SUMIFS(I:I,D:D,dataset_shampoo[[#This Row],[Brand]],E:E,dataset_shampoo[[#This Row],[Region]],F:F,dataset_shampoo[[#This Row],[Year]],G:G,"&lt;="&amp;dataset_shampoo[[#This Row],[Month]])</f>
        <v>355820</v>
      </c>
      <c r="L45" s="9">
        <f>dataset_shampoo[[#This Row],[Units YTD]]+SUMIFS(H:H,D:D,dataset_shampoo[[#This Row],[Brand]],E:E,dataset_shampoo[[#This Row],[Region]],F:F,dataset_shampoo[[#This Row],[Year]]-1,G:G,"&gt;"&amp;dataset_shampoo[[#This Row],[Month]])</f>
        <v>91220</v>
      </c>
      <c r="M45" s="1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s="9">
        <v>7110</v>
      </c>
      <c r="I46" s="11">
        <v>42580</v>
      </c>
      <c r="J46" s="9">
        <f>SUMIFS(H:H,D:D,dataset_shampoo[[#This Row],[Brand]],E:E,dataset_shampoo[[#This Row],[Region]],F:F,dataset_shampoo[[#This Row],[Year]],G:G,"&lt;="&amp;dataset_shampoo[[#This Row],[Month]])</f>
        <v>66520</v>
      </c>
      <c r="K46" s="27">
        <f>SUMIFS(I:I,D:D,dataset_shampoo[[#This Row],[Brand]],E:E,dataset_shampoo[[#This Row],[Region]],F:F,dataset_shampoo[[#This Row],[Year]],G:G,"&lt;="&amp;dataset_shampoo[[#This Row],[Month]])</f>
        <v>398400</v>
      </c>
      <c r="L46" s="9">
        <f>dataset_shampoo[[#This Row],[Units YTD]]+SUMIFS(H:H,D:D,dataset_shampoo[[#This Row],[Brand]],E:E,dataset_shampoo[[#This Row],[Region]],F:F,dataset_shampoo[[#This Row],[Year]]-1,G:G,"&gt;"&amp;dataset_shampoo[[#This Row],[Month]])</f>
        <v>91000</v>
      </c>
      <c r="M46" s="1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s="9">
        <v>7480</v>
      </c>
      <c r="I47" s="11">
        <v>44810</v>
      </c>
      <c r="J47" s="9">
        <f>SUMIFS(H:H,D:D,dataset_shampoo[[#This Row],[Brand]],E:E,dataset_shampoo[[#This Row],[Region]],F:F,dataset_shampoo[[#This Row],[Year]],G:G,"&lt;="&amp;dataset_shampoo[[#This Row],[Month]])</f>
        <v>74000</v>
      </c>
      <c r="K47" s="27">
        <f>SUMIFS(I:I,D:D,dataset_shampoo[[#This Row],[Brand]],E:E,dataset_shampoo[[#This Row],[Region]],F:F,dataset_shampoo[[#This Row],[Year]],G:G,"&lt;="&amp;dataset_shampoo[[#This Row],[Month]])</f>
        <v>443210</v>
      </c>
      <c r="L47" s="9">
        <f>dataset_shampoo[[#This Row],[Units YTD]]+SUMIFS(H:H,D:D,dataset_shampoo[[#This Row],[Brand]],E:E,dataset_shampoo[[#This Row],[Region]],F:F,dataset_shampoo[[#This Row],[Year]]-1,G:G,"&gt;"&amp;dataset_shampoo[[#This Row],[Month]])</f>
        <v>89980</v>
      </c>
      <c r="M47" s="1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s="9">
        <v>6100</v>
      </c>
      <c r="I48" s="11">
        <v>36560</v>
      </c>
      <c r="J48" s="9">
        <f>SUMIFS(H:H,D:D,dataset_shampoo[[#This Row],[Brand]],E:E,dataset_shampoo[[#This Row],[Region]],F:F,dataset_shampoo[[#This Row],[Year]],G:G,"&lt;="&amp;dataset_shampoo[[#This Row],[Month]])</f>
        <v>80100</v>
      </c>
      <c r="K48" s="27">
        <f>SUMIFS(I:I,D:D,dataset_shampoo[[#This Row],[Brand]],E:E,dataset_shampoo[[#This Row],[Region]],F:F,dataset_shampoo[[#This Row],[Year]],G:G,"&lt;="&amp;dataset_shampoo[[#This Row],[Month]])</f>
        <v>479770</v>
      </c>
      <c r="L48" s="9">
        <f>dataset_shampoo[[#This Row],[Units YTD]]+SUMIFS(H:H,D:D,dataset_shampoo[[#This Row],[Brand]],E:E,dataset_shampoo[[#This Row],[Region]],F:F,dataset_shampoo[[#This Row],[Year]]-1,G:G,"&gt;"&amp;dataset_shampoo[[#This Row],[Month]])</f>
        <v>88870</v>
      </c>
      <c r="M48" s="1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s="9">
        <v>7480</v>
      </c>
      <c r="I49" s="11">
        <v>44810</v>
      </c>
      <c r="J49" s="9">
        <f>SUMIFS(H:H,D:D,dataset_shampoo[[#This Row],[Brand]],E:E,dataset_shampoo[[#This Row],[Region]],F:F,dataset_shampoo[[#This Row],[Year]],G:G,"&lt;="&amp;dataset_shampoo[[#This Row],[Month]])</f>
        <v>87580</v>
      </c>
      <c r="K49" s="27">
        <f>SUMIFS(I:I,D:D,dataset_shampoo[[#This Row],[Brand]],E:E,dataset_shampoo[[#This Row],[Region]],F:F,dataset_shampoo[[#This Row],[Year]],G:G,"&lt;="&amp;dataset_shampoo[[#This Row],[Month]])</f>
        <v>524580</v>
      </c>
      <c r="L49" s="9">
        <f>dataset_shampoo[[#This Row],[Units YTD]]+SUMIFS(H:H,D:D,dataset_shampoo[[#This Row],[Brand]],E:E,dataset_shampoo[[#This Row],[Region]],F:F,dataset_shampoo[[#This Row],[Year]]-1,G:G,"&gt;"&amp;dataset_shampoo[[#This Row],[Month]])</f>
        <v>87580</v>
      </c>
      <c r="M49" s="1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s="9">
        <v>6660</v>
      </c>
      <c r="I50" s="11">
        <v>39930</v>
      </c>
      <c r="J50" s="9">
        <f>SUMIFS(H:H,D:D,dataset_shampoo[[#This Row],[Brand]],E:E,dataset_shampoo[[#This Row],[Region]],F:F,dataset_shampoo[[#This Row],[Year]],G:G,"&lt;="&amp;dataset_shampoo[[#This Row],[Month]])</f>
        <v>6660</v>
      </c>
      <c r="K50" s="27">
        <f>SUMIFS(I:I,D:D,dataset_shampoo[[#This Row],[Brand]],E:E,dataset_shampoo[[#This Row],[Region]],F:F,dataset_shampoo[[#This Row],[Year]],G:G,"&lt;="&amp;dataset_shampoo[[#This Row],[Month]])</f>
        <v>39930</v>
      </c>
      <c r="L50" s="9">
        <f>dataset_shampoo[[#This Row],[Units YTD]]+SUMIFS(H:H,D:D,dataset_shampoo[[#This Row],[Brand]],E:E,dataset_shampoo[[#This Row],[Region]],F:F,dataset_shampoo[[#This Row],[Year]]-1,G:G,"&gt;"&amp;dataset_shampoo[[#This Row],[Month]])</f>
        <v>85290</v>
      </c>
      <c r="M50" s="1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s="9">
        <v>6070</v>
      </c>
      <c r="I51" s="11">
        <v>36340</v>
      </c>
      <c r="J51" s="9">
        <f>SUMIFS(H:H,D:D,dataset_shampoo[[#This Row],[Brand]],E:E,dataset_shampoo[[#This Row],[Region]],F:F,dataset_shampoo[[#This Row],[Year]],G:G,"&lt;="&amp;dataset_shampoo[[#This Row],[Month]])</f>
        <v>12730</v>
      </c>
      <c r="K51" s="27">
        <f>SUMIFS(I:I,D:D,dataset_shampoo[[#This Row],[Brand]],E:E,dataset_shampoo[[#This Row],[Region]],F:F,dataset_shampoo[[#This Row],[Year]],G:G,"&lt;="&amp;dataset_shampoo[[#This Row],[Month]])</f>
        <v>76270</v>
      </c>
      <c r="L51" s="9">
        <f>dataset_shampoo[[#This Row],[Units YTD]]+SUMIFS(H:H,D:D,dataset_shampoo[[#This Row],[Brand]],E:E,dataset_shampoo[[#This Row],[Region]],F:F,dataset_shampoo[[#This Row],[Year]]-1,G:G,"&gt;"&amp;dataset_shampoo[[#This Row],[Month]])</f>
        <v>84370</v>
      </c>
      <c r="M51" s="1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s="9">
        <v>6850</v>
      </c>
      <c r="I52" s="11">
        <v>41030</v>
      </c>
      <c r="J52" s="9">
        <f>SUMIFS(H:H,D:D,dataset_shampoo[[#This Row],[Brand]],E:E,dataset_shampoo[[#This Row],[Region]],F:F,dataset_shampoo[[#This Row],[Year]],G:G,"&lt;="&amp;dataset_shampoo[[#This Row],[Month]])</f>
        <v>19580</v>
      </c>
      <c r="K52" s="27">
        <f>SUMIFS(I:I,D:D,dataset_shampoo[[#This Row],[Brand]],E:E,dataset_shampoo[[#This Row],[Region]],F:F,dataset_shampoo[[#This Row],[Year]],G:G,"&lt;="&amp;dataset_shampoo[[#This Row],[Month]])</f>
        <v>117300</v>
      </c>
      <c r="L52" s="9">
        <f>dataset_shampoo[[#This Row],[Units YTD]]+SUMIFS(H:H,D:D,dataset_shampoo[[#This Row],[Brand]],E:E,dataset_shampoo[[#This Row],[Region]],F:F,dataset_shampoo[[#This Row],[Year]]-1,G:G,"&gt;"&amp;dataset_shampoo[[#This Row],[Month]])</f>
        <v>83110</v>
      </c>
      <c r="M52" s="1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s="9">
        <v>6310</v>
      </c>
      <c r="I53" s="11">
        <v>37800</v>
      </c>
      <c r="J53" s="9">
        <f>SUMIFS(H:H,D:D,dataset_shampoo[[#This Row],[Brand]],E:E,dataset_shampoo[[#This Row],[Region]],F:F,dataset_shampoo[[#This Row],[Year]],G:G,"&lt;="&amp;dataset_shampoo[[#This Row],[Month]])</f>
        <v>25890</v>
      </c>
      <c r="K53" s="27">
        <f>SUMIFS(I:I,D:D,dataset_shampoo[[#This Row],[Brand]],E:E,dataset_shampoo[[#This Row],[Region]],F:F,dataset_shampoo[[#This Row],[Year]],G:G,"&lt;="&amp;dataset_shampoo[[#This Row],[Month]])</f>
        <v>155100</v>
      </c>
      <c r="L53" s="9">
        <f>dataset_shampoo[[#This Row],[Units YTD]]+SUMIFS(H:H,D:D,dataset_shampoo[[#This Row],[Brand]],E:E,dataset_shampoo[[#This Row],[Region]],F:F,dataset_shampoo[[#This Row],[Year]]-1,G:G,"&gt;"&amp;dataset_shampoo[[#This Row],[Month]])</f>
        <v>82180</v>
      </c>
      <c r="M53" s="1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s="9">
        <v>6270</v>
      </c>
      <c r="I54" s="11">
        <v>37520</v>
      </c>
      <c r="J54" s="9">
        <f>SUMIFS(H:H,D:D,dataset_shampoo[[#This Row],[Brand]],E:E,dataset_shampoo[[#This Row],[Region]],F:F,dataset_shampoo[[#This Row],[Year]],G:G,"&lt;="&amp;dataset_shampoo[[#This Row],[Month]])</f>
        <v>32160</v>
      </c>
      <c r="K54" s="27">
        <f>SUMIFS(I:I,D:D,dataset_shampoo[[#This Row],[Brand]],E:E,dataset_shampoo[[#This Row],[Region]],F:F,dataset_shampoo[[#This Row],[Year]],G:G,"&lt;="&amp;dataset_shampoo[[#This Row],[Month]])</f>
        <v>192620</v>
      </c>
      <c r="L54" s="9">
        <f>dataset_shampoo[[#This Row],[Units YTD]]+SUMIFS(H:H,D:D,dataset_shampoo[[#This Row],[Brand]],E:E,dataset_shampoo[[#This Row],[Region]],F:F,dataset_shampoo[[#This Row],[Year]]-1,G:G,"&gt;"&amp;dataset_shampoo[[#This Row],[Month]])</f>
        <v>81750</v>
      </c>
      <c r="M54" s="1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s="9">
        <v>7440</v>
      </c>
      <c r="I55" s="11">
        <v>44580</v>
      </c>
      <c r="J55" s="9">
        <f>SUMIFS(H:H,D:D,dataset_shampoo[[#This Row],[Brand]],E:E,dataset_shampoo[[#This Row],[Region]],F:F,dataset_shampoo[[#This Row],[Year]],G:G,"&lt;="&amp;dataset_shampoo[[#This Row],[Month]])</f>
        <v>39600</v>
      </c>
      <c r="K55" s="27">
        <f>SUMIFS(I:I,D:D,dataset_shampoo[[#This Row],[Brand]],E:E,dataset_shampoo[[#This Row],[Region]],F:F,dataset_shampoo[[#This Row],[Year]],G:G,"&lt;="&amp;dataset_shampoo[[#This Row],[Month]])</f>
        <v>237200</v>
      </c>
      <c r="L55" s="9">
        <f>dataset_shampoo[[#This Row],[Units YTD]]+SUMIFS(H:H,D:D,dataset_shampoo[[#This Row],[Brand]],E:E,dataset_shampoo[[#This Row],[Region]],F:F,dataset_shampoo[[#This Row],[Year]]-1,G:G,"&gt;"&amp;dataset_shampoo[[#This Row],[Month]])</f>
        <v>81880</v>
      </c>
      <c r="M55" s="1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s="9">
        <v>5420</v>
      </c>
      <c r="I56" s="11">
        <v>32480</v>
      </c>
      <c r="J56" s="9">
        <f>SUMIFS(H:H,D:D,dataset_shampoo[[#This Row],[Brand]],E:E,dataset_shampoo[[#This Row],[Region]],F:F,dataset_shampoo[[#This Row],[Year]],G:G,"&lt;="&amp;dataset_shampoo[[#This Row],[Month]])</f>
        <v>45020</v>
      </c>
      <c r="K56" s="27">
        <f>SUMIFS(I:I,D:D,dataset_shampoo[[#This Row],[Brand]],E:E,dataset_shampoo[[#This Row],[Region]],F:F,dataset_shampoo[[#This Row],[Year]],G:G,"&lt;="&amp;dataset_shampoo[[#This Row],[Month]])</f>
        <v>269680</v>
      </c>
      <c r="L56" s="9">
        <f>dataset_shampoo[[#This Row],[Units YTD]]+SUMIFS(H:H,D:D,dataset_shampoo[[#This Row],[Brand]],E:E,dataset_shampoo[[#This Row],[Region]],F:F,dataset_shampoo[[#This Row],[Year]]-1,G:G,"&gt;"&amp;dataset_shampoo[[#This Row],[Month]])</f>
        <v>79910</v>
      </c>
      <c r="M56" s="1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s="9">
        <v>6570</v>
      </c>
      <c r="I57" s="11">
        <v>39300</v>
      </c>
      <c r="J57" s="9">
        <f>SUMIFS(H:H,D:D,dataset_shampoo[[#This Row],[Brand]],E:E,dataset_shampoo[[#This Row],[Region]],F:F,dataset_shampoo[[#This Row],[Year]],G:G,"&lt;="&amp;dataset_shampoo[[#This Row],[Month]])</f>
        <v>51590</v>
      </c>
      <c r="K57" s="27">
        <f>SUMIFS(I:I,D:D,dataset_shampoo[[#This Row],[Brand]],E:E,dataset_shampoo[[#This Row],[Region]],F:F,dataset_shampoo[[#This Row],[Year]],G:G,"&lt;="&amp;dataset_shampoo[[#This Row],[Month]])</f>
        <v>308980</v>
      </c>
      <c r="L57" s="9">
        <f>dataset_shampoo[[#This Row],[Units YTD]]+SUMIFS(H:H,D:D,dataset_shampoo[[#This Row],[Brand]],E:E,dataset_shampoo[[#This Row],[Region]],F:F,dataset_shampoo[[#This Row],[Year]]-1,G:G,"&gt;"&amp;dataset_shampoo[[#This Row],[Month]])</f>
        <v>79760</v>
      </c>
      <c r="M57" s="1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s="9">
        <v>4930</v>
      </c>
      <c r="I58" s="11">
        <v>29550</v>
      </c>
      <c r="J58" s="9">
        <f>SUMIFS(H:H,D:D,dataset_shampoo[[#This Row],[Brand]],E:E,dataset_shampoo[[#This Row],[Region]],F:F,dataset_shampoo[[#This Row],[Year]],G:G,"&lt;="&amp;dataset_shampoo[[#This Row],[Month]])</f>
        <v>56520</v>
      </c>
      <c r="K58" s="27">
        <f>SUMIFS(I:I,D:D,dataset_shampoo[[#This Row],[Brand]],E:E,dataset_shampoo[[#This Row],[Region]],F:F,dataset_shampoo[[#This Row],[Year]],G:G,"&lt;="&amp;dataset_shampoo[[#This Row],[Month]])</f>
        <v>338530</v>
      </c>
      <c r="L58" s="9">
        <f>dataset_shampoo[[#This Row],[Units YTD]]+SUMIFS(H:H,D:D,dataset_shampoo[[#This Row],[Brand]],E:E,dataset_shampoo[[#This Row],[Region]],F:F,dataset_shampoo[[#This Row],[Year]]-1,G:G,"&gt;"&amp;dataset_shampoo[[#This Row],[Month]])</f>
        <v>77580</v>
      </c>
      <c r="M58" s="1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s="9">
        <v>4660</v>
      </c>
      <c r="I59" s="11">
        <v>28660</v>
      </c>
      <c r="J59" s="9">
        <f>SUMIFS(H:H,D:D,dataset_shampoo[[#This Row],[Brand]],E:E,dataset_shampoo[[#This Row],[Region]],F:F,dataset_shampoo[[#This Row],[Year]],G:G,"&lt;="&amp;dataset_shampoo[[#This Row],[Month]])</f>
        <v>61180</v>
      </c>
      <c r="K59" s="27">
        <f>SUMIFS(I:I,D:D,dataset_shampoo[[#This Row],[Brand]],E:E,dataset_shampoo[[#This Row],[Region]],F:F,dataset_shampoo[[#This Row],[Year]],G:G,"&lt;="&amp;dataset_shampoo[[#This Row],[Month]])</f>
        <v>367190</v>
      </c>
      <c r="L59" s="9">
        <f>dataset_shampoo[[#This Row],[Units YTD]]+SUMIFS(H:H,D:D,dataset_shampoo[[#This Row],[Brand]],E:E,dataset_shampoo[[#This Row],[Region]],F:F,dataset_shampoo[[#This Row],[Year]]-1,G:G,"&gt;"&amp;dataset_shampoo[[#This Row],[Month]])</f>
        <v>74760</v>
      </c>
      <c r="M59" s="1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s="9">
        <v>3460</v>
      </c>
      <c r="I60" s="11">
        <v>23720</v>
      </c>
      <c r="J60" s="9">
        <f>SUMIFS(H:H,D:D,dataset_shampoo[[#This Row],[Brand]],E:E,dataset_shampoo[[#This Row],[Region]],F:F,dataset_shampoo[[#This Row],[Year]],G:G,"&lt;="&amp;dataset_shampoo[[#This Row],[Month]])</f>
        <v>64640</v>
      </c>
      <c r="K60" s="27">
        <f>SUMIFS(I:I,D:D,dataset_shampoo[[#This Row],[Brand]],E:E,dataset_shampoo[[#This Row],[Region]],F:F,dataset_shampoo[[#This Row],[Year]],G:G,"&lt;="&amp;dataset_shampoo[[#This Row],[Month]])</f>
        <v>390910</v>
      </c>
      <c r="L60" s="9">
        <f>dataset_shampoo[[#This Row],[Units YTD]]+SUMIFS(H:H,D:D,dataset_shampoo[[#This Row],[Brand]],E:E,dataset_shampoo[[#This Row],[Region]],F:F,dataset_shampoo[[#This Row],[Year]]-1,G:G,"&gt;"&amp;dataset_shampoo[[#This Row],[Month]])</f>
        <v>72120</v>
      </c>
      <c r="M60" s="1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s="9">
        <v>2930</v>
      </c>
      <c r="I61" s="11">
        <v>20120</v>
      </c>
      <c r="J61" s="9">
        <f>SUMIFS(H:H,D:D,dataset_shampoo[[#This Row],[Brand]],E:E,dataset_shampoo[[#This Row],[Region]],F:F,dataset_shampoo[[#This Row],[Year]],G:G,"&lt;="&amp;dataset_shampoo[[#This Row],[Month]])</f>
        <v>67570</v>
      </c>
      <c r="K61" s="27">
        <f>SUMIFS(I:I,D:D,dataset_shampoo[[#This Row],[Brand]],E:E,dataset_shampoo[[#This Row],[Region]],F:F,dataset_shampoo[[#This Row],[Year]],G:G,"&lt;="&amp;dataset_shampoo[[#This Row],[Month]])</f>
        <v>411030</v>
      </c>
      <c r="L61" s="9">
        <f>dataset_shampoo[[#This Row],[Units YTD]]+SUMIFS(H:H,D:D,dataset_shampoo[[#This Row],[Brand]],E:E,dataset_shampoo[[#This Row],[Region]],F:F,dataset_shampoo[[#This Row],[Year]]-1,G:G,"&gt;"&amp;dataset_shampoo[[#This Row],[Month]])</f>
        <v>67570</v>
      </c>
      <c r="M61" s="1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s="9">
        <v>4310</v>
      </c>
      <c r="I62" s="11">
        <v>29790</v>
      </c>
      <c r="J62" s="9">
        <f>SUMIFS(H:H,D:D,dataset_shampoo[[#This Row],[Brand]],E:E,dataset_shampoo[[#This Row],[Region]],F:F,dataset_shampoo[[#This Row],[Year]],G:G,"&lt;="&amp;dataset_shampoo[[#This Row],[Month]])</f>
        <v>4310</v>
      </c>
      <c r="K62" s="27">
        <f>SUMIFS(I:I,D:D,dataset_shampoo[[#This Row],[Brand]],E:E,dataset_shampoo[[#This Row],[Region]],F:F,dataset_shampoo[[#This Row],[Year]],G:G,"&lt;="&amp;dataset_shampoo[[#This Row],[Month]])</f>
        <v>29790</v>
      </c>
      <c r="L62" s="9">
        <f>dataset_shampoo[[#This Row],[Units YTD]]+SUMIFS(H:H,D:D,dataset_shampoo[[#This Row],[Brand]],E:E,dataset_shampoo[[#This Row],[Region]],F:F,dataset_shampoo[[#This Row],[Year]]-1,G:G,"&gt;"&amp;dataset_shampoo[[#This Row],[Month]])</f>
        <v>65220</v>
      </c>
      <c r="M62" s="1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s="9">
        <v>5630</v>
      </c>
      <c r="I63" s="11">
        <v>38970</v>
      </c>
      <c r="J63" s="9">
        <f>SUMIFS(H:H,D:D,dataset_shampoo[[#This Row],[Brand]],E:E,dataset_shampoo[[#This Row],[Region]],F:F,dataset_shampoo[[#This Row],[Year]],G:G,"&lt;="&amp;dataset_shampoo[[#This Row],[Month]])</f>
        <v>9940</v>
      </c>
      <c r="K63" s="27">
        <f>SUMIFS(I:I,D:D,dataset_shampoo[[#This Row],[Brand]],E:E,dataset_shampoo[[#This Row],[Region]],F:F,dataset_shampoo[[#This Row],[Year]],G:G,"&lt;="&amp;dataset_shampoo[[#This Row],[Month]])</f>
        <v>68760</v>
      </c>
      <c r="L63" s="9">
        <f>dataset_shampoo[[#This Row],[Units YTD]]+SUMIFS(H:H,D:D,dataset_shampoo[[#This Row],[Brand]],E:E,dataset_shampoo[[#This Row],[Region]],F:F,dataset_shampoo[[#This Row],[Year]]-1,G:G,"&gt;"&amp;dataset_shampoo[[#This Row],[Month]])</f>
        <v>64780</v>
      </c>
      <c r="M63" s="1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s="9">
        <v>5660</v>
      </c>
      <c r="I64" s="11">
        <v>39270</v>
      </c>
      <c r="J64" s="9">
        <f>SUMIFS(H:H,D:D,dataset_shampoo[[#This Row],[Brand]],E:E,dataset_shampoo[[#This Row],[Region]],F:F,dataset_shampoo[[#This Row],[Year]],G:G,"&lt;="&amp;dataset_shampoo[[#This Row],[Month]])</f>
        <v>15600</v>
      </c>
      <c r="K64" s="27">
        <f>SUMIFS(I:I,D:D,dataset_shampoo[[#This Row],[Brand]],E:E,dataset_shampoo[[#This Row],[Region]],F:F,dataset_shampoo[[#This Row],[Year]],G:G,"&lt;="&amp;dataset_shampoo[[#This Row],[Month]])</f>
        <v>108030</v>
      </c>
      <c r="L64" s="9">
        <f>dataset_shampoo[[#This Row],[Units YTD]]+SUMIFS(H:H,D:D,dataset_shampoo[[#This Row],[Brand]],E:E,dataset_shampoo[[#This Row],[Region]],F:F,dataset_shampoo[[#This Row],[Year]]-1,G:G,"&gt;"&amp;dataset_shampoo[[#This Row],[Month]])</f>
        <v>63590</v>
      </c>
      <c r="M64" s="1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s="9">
        <v>10910</v>
      </c>
      <c r="I65" s="11">
        <v>59250</v>
      </c>
      <c r="J65" s="9">
        <f>SUMIFS(H:H,D:D,dataset_shampoo[[#This Row],[Brand]],E:E,dataset_shampoo[[#This Row],[Region]],F:F,dataset_shampoo[[#This Row],[Year]],G:G,"&lt;="&amp;dataset_shampoo[[#This Row],[Month]])</f>
        <v>10910</v>
      </c>
      <c r="K65" s="27">
        <f>SUMIFS(I:I,D:D,dataset_shampoo[[#This Row],[Brand]],E:E,dataset_shampoo[[#This Row],[Region]],F:F,dataset_shampoo[[#This Row],[Year]],G:G,"&lt;="&amp;dataset_shampoo[[#This Row],[Month]])</f>
        <v>59250</v>
      </c>
      <c r="L65" s="9">
        <f>dataset_shampoo[[#This Row],[Units YTD]]+SUMIFS(H:H,D:D,dataset_shampoo[[#This Row],[Brand]],E:E,dataset_shampoo[[#This Row],[Region]],F:F,dataset_shampoo[[#This Row],[Year]]-1,G:G,"&gt;"&amp;dataset_shampoo[[#This Row],[Month]])</f>
        <v>10910</v>
      </c>
      <c r="M65" s="1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s="9">
        <v>9650</v>
      </c>
      <c r="I66" s="11">
        <v>52380</v>
      </c>
      <c r="J66" s="9">
        <f>SUMIFS(H:H,D:D,dataset_shampoo[[#This Row],[Brand]],E:E,dataset_shampoo[[#This Row],[Region]],F:F,dataset_shampoo[[#This Row],[Year]],G:G,"&lt;="&amp;dataset_shampoo[[#This Row],[Month]])</f>
        <v>20560</v>
      </c>
      <c r="K66" s="27">
        <f>SUMIFS(I:I,D:D,dataset_shampoo[[#This Row],[Brand]],E:E,dataset_shampoo[[#This Row],[Region]],F:F,dataset_shampoo[[#This Row],[Year]],G:G,"&lt;="&amp;dataset_shampoo[[#This Row],[Month]])</f>
        <v>111630</v>
      </c>
      <c r="L66" s="9">
        <f>dataset_shampoo[[#This Row],[Units YTD]]+SUMIFS(H:H,D:D,dataset_shampoo[[#This Row],[Brand]],E:E,dataset_shampoo[[#This Row],[Region]],F:F,dataset_shampoo[[#This Row],[Year]]-1,G:G,"&gt;"&amp;dataset_shampoo[[#This Row],[Month]])</f>
        <v>20560</v>
      </c>
      <c r="M66" s="1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s="9">
        <v>11350</v>
      </c>
      <c r="I67" s="11">
        <v>61660</v>
      </c>
      <c r="J67" s="9">
        <f>SUMIFS(H:H,D:D,dataset_shampoo[[#This Row],[Brand]],E:E,dataset_shampoo[[#This Row],[Region]],F:F,dataset_shampoo[[#This Row],[Year]],G:G,"&lt;="&amp;dataset_shampoo[[#This Row],[Month]])</f>
        <v>31910</v>
      </c>
      <c r="K67" s="27">
        <f>SUMIFS(I:I,D:D,dataset_shampoo[[#This Row],[Brand]],E:E,dataset_shampoo[[#This Row],[Region]],F:F,dataset_shampoo[[#This Row],[Year]],G:G,"&lt;="&amp;dataset_shampoo[[#This Row],[Month]])</f>
        <v>173290</v>
      </c>
      <c r="L67" s="9">
        <f>dataset_shampoo[[#This Row],[Units YTD]]+SUMIFS(H:H,D:D,dataset_shampoo[[#This Row],[Brand]],E:E,dataset_shampoo[[#This Row],[Region]],F:F,dataset_shampoo[[#This Row],[Year]]-1,G:G,"&gt;"&amp;dataset_shampoo[[#This Row],[Month]])</f>
        <v>31910</v>
      </c>
      <c r="M67" s="1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s="9">
        <v>10870</v>
      </c>
      <c r="I68" s="11">
        <v>59010</v>
      </c>
      <c r="J68" s="9">
        <f>SUMIFS(H:H,D:D,dataset_shampoo[[#This Row],[Brand]],E:E,dataset_shampoo[[#This Row],[Region]],F:F,dataset_shampoo[[#This Row],[Year]],G:G,"&lt;="&amp;dataset_shampoo[[#This Row],[Month]])</f>
        <v>42780</v>
      </c>
      <c r="K68" s="27">
        <f>SUMIFS(I:I,D:D,dataset_shampoo[[#This Row],[Brand]],E:E,dataset_shampoo[[#This Row],[Region]],F:F,dataset_shampoo[[#This Row],[Year]],G:G,"&lt;="&amp;dataset_shampoo[[#This Row],[Month]])</f>
        <v>232300</v>
      </c>
      <c r="L68" s="9">
        <f>dataset_shampoo[[#This Row],[Units YTD]]+SUMIFS(H:H,D:D,dataset_shampoo[[#This Row],[Brand]],E:E,dataset_shampoo[[#This Row],[Region]],F:F,dataset_shampoo[[#This Row],[Year]]-1,G:G,"&gt;"&amp;dataset_shampoo[[#This Row],[Month]])</f>
        <v>42780</v>
      </c>
      <c r="M68" s="1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s="9">
        <v>11990</v>
      </c>
      <c r="I69" s="11">
        <v>65080</v>
      </c>
      <c r="J69" s="9">
        <f>SUMIFS(H:H,D:D,dataset_shampoo[[#This Row],[Brand]],E:E,dataset_shampoo[[#This Row],[Region]],F:F,dataset_shampoo[[#This Row],[Year]],G:G,"&lt;="&amp;dataset_shampoo[[#This Row],[Month]])</f>
        <v>54770</v>
      </c>
      <c r="K69" s="27">
        <f>SUMIFS(I:I,D:D,dataset_shampoo[[#This Row],[Brand]],E:E,dataset_shampoo[[#This Row],[Region]],F:F,dataset_shampoo[[#This Row],[Year]],G:G,"&lt;="&amp;dataset_shampoo[[#This Row],[Month]])</f>
        <v>297380</v>
      </c>
      <c r="L69" s="9">
        <f>dataset_shampoo[[#This Row],[Units YTD]]+SUMIFS(H:H,D:D,dataset_shampoo[[#This Row],[Brand]],E:E,dataset_shampoo[[#This Row],[Region]],F:F,dataset_shampoo[[#This Row],[Year]]-1,G:G,"&gt;"&amp;dataset_shampoo[[#This Row],[Month]])</f>
        <v>54770</v>
      </c>
      <c r="M69" s="1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s="9">
        <v>10610</v>
      </c>
      <c r="I70" s="11">
        <v>57630</v>
      </c>
      <c r="J70" s="9">
        <f>SUMIFS(H:H,D:D,dataset_shampoo[[#This Row],[Brand]],E:E,dataset_shampoo[[#This Row],[Region]],F:F,dataset_shampoo[[#This Row],[Year]],G:G,"&lt;="&amp;dataset_shampoo[[#This Row],[Month]])</f>
        <v>65380</v>
      </c>
      <c r="K70" s="27">
        <f>SUMIFS(I:I,D:D,dataset_shampoo[[#This Row],[Brand]],E:E,dataset_shampoo[[#This Row],[Region]],F:F,dataset_shampoo[[#This Row],[Year]],G:G,"&lt;="&amp;dataset_shampoo[[#This Row],[Month]])</f>
        <v>355010</v>
      </c>
      <c r="L70" s="9">
        <f>dataset_shampoo[[#This Row],[Units YTD]]+SUMIFS(H:H,D:D,dataset_shampoo[[#This Row],[Brand]],E:E,dataset_shampoo[[#This Row],[Region]],F:F,dataset_shampoo[[#This Row],[Year]]-1,G:G,"&gt;"&amp;dataset_shampoo[[#This Row],[Month]])</f>
        <v>65380</v>
      </c>
      <c r="M70" s="1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s="9">
        <v>10900</v>
      </c>
      <c r="I71" s="11">
        <v>59170</v>
      </c>
      <c r="J71" s="9">
        <f>SUMIFS(H:H,D:D,dataset_shampoo[[#This Row],[Brand]],E:E,dataset_shampoo[[#This Row],[Region]],F:F,dataset_shampoo[[#This Row],[Year]],G:G,"&lt;="&amp;dataset_shampoo[[#This Row],[Month]])</f>
        <v>76280</v>
      </c>
      <c r="K71" s="27">
        <f>SUMIFS(I:I,D:D,dataset_shampoo[[#This Row],[Brand]],E:E,dataset_shampoo[[#This Row],[Region]],F:F,dataset_shampoo[[#This Row],[Year]],G:G,"&lt;="&amp;dataset_shampoo[[#This Row],[Month]])</f>
        <v>414180</v>
      </c>
      <c r="L71" s="9">
        <f>dataset_shampoo[[#This Row],[Units YTD]]+SUMIFS(H:H,D:D,dataset_shampoo[[#This Row],[Brand]],E:E,dataset_shampoo[[#This Row],[Region]],F:F,dataset_shampoo[[#This Row],[Year]]-1,G:G,"&gt;"&amp;dataset_shampoo[[#This Row],[Month]])</f>
        <v>76280</v>
      </c>
      <c r="M71" s="1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s="9">
        <v>9390</v>
      </c>
      <c r="I72" s="11">
        <v>50990</v>
      </c>
      <c r="J72" s="9">
        <f>SUMIFS(H:H,D:D,dataset_shampoo[[#This Row],[Brand]],E:E,dataset_shampoo[[#This Row],[Region]],F:F,dataset_shampoo[[#This Row],[Year]],G:G,"&lt;="&amp;dataset_shampoo[[#This Row],[Month]])</f>
        <v>85670</v>
      </c>
      <c r="K72" s="27">
        <f>SUMIFS(I:I,D:D,dataset_shampoo[[#This Row],[Brand]],E:E,dataset_shampoo[[#This Row],[Region]],F:F,dataset_shampoo[[#This Row],[Year]],G:G,"&lt;="&amp;dataset_shampoo[[#This Row],[Month]])</f>
        <v>465170</v>
      </c>
      <c r="L72" s="9">
        <f>dataset_shampoo[[#This Row],[Units YTD]]+SUMIFS(H:H,D:D,dataset_shampoo[[#This Row],[Brand]],E:E,dataset_shampoo[[#This Row],[Region]],F:F,dataset_shampoo[[#This Row],[Year]]-1,G:G,"&gt;"&amp;dataset_shampoo[[#This Row],[Month]])</f>
        <v>85670</v>
      </c>
      <c r="M72" s="1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s="9">
        <v>8860</v>
      </c>
      <c r="I73" s="11">
        <v>48130</v>
      </c>
      <c r="J73" s="9">
        <f>SUMIFS(H:H,D:D,dataset_shampoo[[#This Row],[Brand]],E:E,dataset_shampoo[[#This Row],[Region]],F:F,dataset_shampoo[[#This Row],[Year]],G:G,"&lt;="&amp;dataset_shampoo[[#This Row],[Month]])</f>
        <v>94530</v>
      </c>
      <c r="K73" s="27">
        <f>SUMIFS(I:I,D:D,dataset_shampoo[[#This Row],[Brand]],E:E,dataset_shampoo[[#This Row],[Region]],F:F,dataset_shampoo[[#This Row],[Year]],G:G,"&lt;="&amp;dataset_shampoo[[#This Row],[Month]])</f>
        <v>513300</v>
      </c>
      <c r="L73" s="9">
        <f>dataset_shampoo[[#This Row],[Units YTD]]+SUMIFS(H:H,D:D,dataset_shampoo[[#This Row],[Brand]],E:E,dataset_shampoo[[#This Row],[Region]],F:F,dataset_shampoo[[#This Row],[Year]]-1,G:G,"&gt;"&amp;dataset_shampoo[[#This Row],[Month]])</f>
        <v>94530</v>
      </c>
      <c r="M73" s="1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s="9">
        <v>10170</v>
      </c>
      <c r="I74" s="11">
        <v>55200</v>
      </c>
      <c r="J74" s="9">
        <f>SUMIFS(H:H,D:D,dataset_shampoo[[#This Row],[Brand]],E:E,dataset_shampoo[[#This Row],[Region]],F:F,dataset_shampoo[[#This Row],[Year]],G:G,"&lt;="&amp;dataset_shampoo[[#This Row],[Month]])</f>
        <v>104700</v>
      </c>
      <c r="K74" s="27">
        <f>SUMIFS(I:I,D:D,dataset_shampoo[[#This Row],[Brand]],E:E,dataset_shampoo[[#This Row],[Region]],F:F,dataset_shampoo[[#This Row],[Year]],G:G,"&lt;="&amp;dataset_shampoo[[#This Row],[Month]])</f>
        <v>568500</v>
      </c>
      <c r="L74" s="9">
        <f>dataset_shampoo[[#This Row],[Units YTD]]+SUMIFS(H:H,D:D,dataset_shampoo[[#This Row],[Brand]],E:E,dataset_shampoo[[#This Row],[Region]],F:F,dataset_shampoo[[#This Row],[Year]]-1,G:G,"&gt;"&amp;dataset_shampoo[[#This Row],[Month]])</f>
        <v>104700</v>
      </c>
      <c r="M74" s="1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s="9">
        <v>9260</v>
      </c>
      <c r="I75" s="11">
        <v>50290</v>
      </c>
      <c r="J75" s="9">
        <f>SUMIFS(H:H,D:D,dataset_shampoo[[#This Row],[Brand]],E:E,dataset_shampoo[[#This Row],[Region]],F:F,dataset_shampoo[[#This Row],[Year]],G:G,"&lt;="&amp;dataset_shampoo[[#This Row],[Month]])</f>
        <v>113960</v>
      </c>
      <c r="K75" s="27">
        <f>SUMIFS(I:I,D:D,dataset_shampoo[[#This Row],[Brand]],E:E,dataset_shampoo[[#This Row],[Region]],F:F,dataset_shampoo[[#This Row],[Year]],G:G,"&lt;="&amp;dataset_shampoo[[#This Row],[Month]])</f>
        <v>618790</v>
      </c>
      <c r="L75" s="9">
        <f>dataset_shampoo[[#This Row],[Units YTD]]+SUMIFS(H:H,D:D,dataset_shampoo[[#This Row],[Brand]],E:E,dataset_shampoo[[#This Row],[Region]],F:F,dataset_shampoo[[#This Row],[Year]]-1,G:G,"&gt;"&amp;dataset_shampoo[[#This Row],[Month]])</f>
        <v>113960</v>
      </c>
      <c r="M75" s="1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s="9">
        <v>10310</v>
      </c>
      <c r="I76" s="11">
        <v>55960</v>
      </c>
      <c r="J76" s="9">
        <f>SUMIFS(H:H,D:D,dataset_shampoo[[#This Row],[Brand]],E:E,dataset_shampoo[[#This Row],[Region]],F:F,dataset_shampoo[[#This Row],[Year]],G:G,"&lt;="&amp;dataset_shampoo[[#This Row],[Month]])</f>
        <v>124270</v>
      </c>
      <c r="K76" s="27">
        <f>SUMIFS(I:I,D:D,dataset_shampoo[[#This Row],[Brand]],E:E,dataset_shampoo[[#This Row],[Region]],F:F,dataset_shampoo[[#This Row],[Year]],G:G,"&lt;="&amp;dataset_shampoo[[#This Row],[Month]])</f>
        <v>674750</v>
      </c>
      <c r="L76" s="9">
        <f>dataset_shampoo[[#This Row],[Units YTD]]+SUMIFS(H:H,D:D,dataset_shampoo[[#This Row],[Brand]],E:E,dataset_shampoo[[#This Row],[Region]],F:F,dataset_shampoo[[#This Row],[Year]]-1,G:G,"&gt;"&amp;dataset_shampoo[[#This Row],[Month]])</f>
        <v>124270</v>
      </c>
      <c r="M76" s="1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s="9">
        <v>10290</v>
      </c>
      <c r="I77" s="11">
        <v>61640</v>
      </c>
      <c r="J77" s="9">
        <f>SUMIFS(H:H,D:D,dataset_shampoo[[#This Row],[Brand]],E:E,dataset_shampoo[[#This Row],[Region]],F:F,dataset_shampoo[[#This Row],[Year]],G:G,"&lt;="&amp;dataset_shampoo[[#This Row],[Month]])</f>
        <v>10290</v>
      </c>
      <c r="K77" s="27">
        <f>SUMIFS(I:I,D:D,dataset_shampoo[[#This Row],[Brand]],E:E,dataset_shampoo[[#This Row],[Region]],F:F,dataset_shampoo[[#This Row],[Year]],G:G,"&lt;="&amp;dataset_shampoo[[#This Row],[Month]])</f>
        <v>61640</v>
      </c>
      <c r="L77" s="9">
        <f>dataset_shampoo[[#This Row],[Units YTD]]+SUMIFS(H:H,D:D,dataset_shampoo[[#This Row],[Brand]],E:E,dataset_shampoo[[#This Row],[Region]],F:F,dataset_shampoo[[#This Row],[Year]]-1,G:G,"&gt;"&amp;dataset_shampoo[[#This Row],[Month]])</f>
        <v>123650</v>
      </c>
      <c r="M77" s="1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s="9">
        <v>8720</v>
      </c>
      <c r="I78" s="11">
        <v>52260</v>
      </c>
      <c r="J78" s="9">
        <f>SUMIFS(H:H,D:D,dataset_shampoo[[#This Row],[Brand]],E:E,dataset_shampoo[[#This Row],[Region]],F:F,dataset_shampoo[[#This Row],[Year]],G:G,"&lt;="&amp;dataset_shampoo[[#This Row],[Month]])</f>
        <v>19010</v>
      </c>
      <c r="K78" s="27">
        <f>SUMIFS(I:I,D:D,dataset_shampoo[[#This Row],[Brand]],E:E,dataset_shampoo[[#This Row],[Region]],F:F,dataset_shampoo[[#This Row],[Year]],G:G,"&lt;="&amp;dataset_shampoo[[#This Row],[Month]])</f>
        <v>113900</v>
      </c>
      <c r="L78" s="9">
        <f>dataset_shampoo[[#This Row],[Units YTD]]+SUMIFS(H:H,D:D,dataset_shampoo[[#This Row],[Brand]],E:E,dataset_shampoo[[#This Row],[Region]],F:F,dataset_shampoo[[#This Row],[Year]]-1,G:G,"&gt;"&amp;dataset_shampoo[[#This Row],[Month]])</f>
        <v>122720</v>
      </c>
      <c r="M78" s="1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s="9">
        <v>8750</v>
      </c>
      <c r="I79" s="11">
        <v>52360</v>
      </c>
      <c r="J79" s="9">
        <f>SUMIFS(H:H,D:D,dataset_shampoo[[#This Row],[Brand]],E:E,dataset_shampoo[[#This Row],[Region]],F:F,dataset_shampoo[[#This Row],[Year]],G:G,"&lt;="&amp;dataset_shampoo[[#This Row],[Month]])</f>
        <v>27760</v>
      </c>
      <c r="K79" s="27">
        <f>SUMIFS(I:I,D:D,dataset_shampoo[[#This Row],[Brand]],E:E,dataset_shampoo[[#This Row],[Region]],F:F,dataset_shampoo[[#This Row],[Year]],G:G,"&lt;="&amp;dataset_shampoo[[#This Row],[Month]])</f>
        <v>166260</v>
      </c>
      <c r="L79" s="9">
        <f>dataset_shampoo[[#This Row],[Units YTD]]+SUMIFS(H:H,D:D,dataset_shampoo[[#This Row],[Brand]],E:E,dataset_shampoo[[#This Row],[Region]],F:F,dataset_shampoo[[#This Row],[Year]]-1,G:G,"&gt;"&amp;dataset_shampoo[[#This Row],[Month]])</f>
        <v>120120</v>
      </c>
      <c r="M79" s="1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s="9">
        <v>8970</v>
      </c>
      <c r="I80" s="11">
        <v>53680</v>
      </c>
      <c r="J80" s="9">
        <f>SUMIFS(H:H,D:D,dataset_shampoo[[#This Row],[Brand]],E:E,dataset_shampoo[[#This Row],[Region]],F:F,dataset_shampoo[[#This Row],[Year]],G:G,"&lt;="&amp;dataset_shampoo[[#This Row],[Month]])</f>
        <v>36730</v>
      </c>
      <c r="K80" s="27">
        <f>SUMIFS(I:I,D:D,dataset_shampoo[[#This Row],[Brand]],E:E,dataset_shampoo[[#This Row],[Region]],F:F,dataset_shampoo[[#This Row],[Year]],G:G,"&lt;="&amp;dataset_shampoo[[#This Row],[Month]])</f>
        <v>219940</v>
      </c>
      <c r="L80" s="9">
        <f>dataset_shampoo[[#This Row],[Units YTD]]+SUMIFS(H:H,D:D,dataset_shampoo[[#This Row],[Brand]],E:E,dataset_shampoo[[#This Row],[Region]],F:F,dataset_shampoo[[#This Row],[Year]]-1,G:G,"&gt;"&amp;dataset_shampoo[[#This Row],[Month]])</f>
        <v>118220</v>
      </c>
      <c r="M80" s="1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s="9">
        <v>10090</v>
      </c>
      <c r="I81" s="11">
        <v>60430</v>
      </c>
      <c r="J81" s="9">
        <f>SUMIFS(H:H,D:D,dataset_shampoo[[#This Row],[Brand]],E:E,dataset_shampoo[[#This Row],[Region]],F:F,dataset_shampoo[[#This Row],[Year]],G:G,"&lt;="&amp;dataset_shampoo[[#This Row],[Month]])</f>
        <v>46820</v>
      </c>
      <c r="K81" s="27">
        <f>SUMIFS(I:I,D:D,dataset_shampoo[[#This Row],[Brand]],E:E,dataset_shampoo[[#This Row],[Region]],F:F,dataset_shampoo[[#This Row],[Year]],G:G,"&lt;="&amp;dataset_shampoo[[#This Row],[Month]])</f>
        <v>280370</v>
      </c>
      <c r="L81" s="9">
        <f>dataset_shampoo[[#This Row],[Units YTD]]+SUMIFS(H:H,D:D,dataset_shampoo[[#This Row],[Brand]],E:E,dataset_shampoo[[#This Row],[Region]],F:F,dataset_shampoo[[#This Row],[Year]]-1,G:G,"&gt;"&amp;dataset_shampoo[[#This Row],[Month]])</f>
        <v>116320</v>
      </c>
      <c r="M81" s="1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s="9">
        <v>9160</v>
      </c>
      <c r="I82" s="11">
        <v>54870</v>
      </c>
      <c r="J82" s="9">
        <f>SUMIFS(H:H,D:D,dataset_shampoo[[#This Row],[Brand]],E:E,dataset_shampoo[[#This Row],[Region]],F:F,dataset_shampoo[[#This Row],[Year]],G:G,"&lt;="&amp;dataset_shampoo[[#This Row],[Month]])</f>
        <v>55980</v>
      </c>
      <c r="K82" s="27">
        <f>SUMIFS(I:I,D:D,dataset_shampoo[[#This Row],[Brand]],E:E,dataset_shampoo[[#This Row],[Region]],F:F,dataset_shampoo[[#This Row],[Year]],G:G,"&lt;="&amp;dataset_shampoo[[#This Row],[Month]])</f>
        <v>335240</v>
      </c>
      <c r="L82" s="9">
        <f>dataset_shampoo[[#This Row],[Units YTD]]+SUMIFS(H:H,D:D,dataset_shampoo[[#This Row],[Brand]],E:E,dataset_shampoo[[#This Row],[Region]],F:F,dataset_shampoo[[#This Row],[Year]]-1,G:G,"&gt;"&amp;dataset_shampoo[[#This Row],[Month]])</f>
        <v>114870</v>
      </c>
      <c r="M82" s="1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s="9">
        <v>8920</v>
      </c>
      <c r="I83" s="11">
        <v>53460</v>
      </c>
      <c r="J83" s="9">
        <f>SUMIFS(H:H,D:D,dataset_shampoo[[#This Row],[Brand]],E:E,dataset_shampoo[[#This Row],[Region]],F:F,dataset_shampoo[[#This Row],[Year]],G:G,"&lt;="&amp;dataset_shampoo[[#This Row],[Month]])</f>
        <v>64900</v>
      </c>
      <c r="K83" s="27">
        <f>SUMIFS(I:I,D:D,dataset_shampoo[[#This Row],[Brand]],E:E,dataset_shampoo[[#This Row],[Region]],F:F,dataset_shampoo[[#This Row],[Year]],G:G,"&lt;="&amp;dataset_shampoo[[#This Row],[Month]])</f>
        <v>388700</v>
      </c>
      <c r="L83" s="9">
        <f>dataset_shampoo[[#This Row],[Units YTD]]+SUMIFS(H:H,D:D,dataset_shampoo[[#This Row],[Brand]],E:E,dataset_shampoo[[#This Row],[Region]],F:F,dataset_shampoo[[#This Row],[Year]]-1,G:G,"&gt;"&amp;dataset_shampoo[[#This Row],[Month]])</f>
        <v>112890</v>
      </c>
      <c r="M83" s="1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s="9">
        <v>7950</v>
      </c>
      <c r="I84" s="11">
        <v>47590</v>
      </c>
      <c r="J84" s="9">
        <f>SUMIFS(H:H,D:D,dataset_shampoo[[#This Row],[Brand]],E:E,dataset_shampoo[[#This Row],[Region]],F:F,dataset_shampoo[[#This Row],[Year]],G:G,"&lt;="&amp;dataset_shampoo[[#This Row],[Month]])</f>
        <v>72850</v>
      </c>
      <c r="K84" s="27">
        <f>SUMIFS(I:I,D:D,dataset_shampoo[[#This Row],[Brand]],E:E,dataset_shampoo[[#This Row],[Region]],F:F,dataset_shampoo[[#This Row],[Year]],G:G,"&lt;="&amp;dataset_shampoo[[#This Row],[Month]])</f>
        <v>436290</v>
      </c>
      <c r="L84" s="9">
        <f>dataset_shampoo[[#This Row],[Units YTD]]+SUMIFS(H:H,D:D,dataset_shampoo[[#This Row],[Brand]],E:E,dataset_shampoo[[#This Row],[Region]],F:F,dataset_shampoo[[#This Row],[Year]]-1,G:G,"&gt;"&amp;dataset_shampoo[[#This Row],[Month]])</f>
        <v>111450</v>
      </c>
      <c r="M84" s="1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s="9">
        <v>9130</v>
      </c>
      <c r="I85" s="11">
        <v>54650</v>
      </c>
      <c r="J85" s="9">
        <f>SUMIFS(H:H,D:D,dataset_shampoo[[#This Row],[Brand]],E:E,dataset_shampoo[[#This Row],[Region]],F:F,dataset_shampoo[[#This Row],[Year]],G:G,"&lt;="&amp;dataset_shampoo[[#This Row],[Month]])</f>
        <v>81980</v>
      </c>
      <c r="K85" s="27">
        <f>SUMIFS(I:I,D:D,dataset_shampoo[[#This Row],[Brand]],E:E,dataset_shampoo[[#This Row],[Region]],F:F,dataset_shampoo[[#This Row],[Year]],G:G,"&lt;="&amp;dataset_shampoo[[#This Row],[Month]])</f>
        <v>490940</v>
      </c>
      <c r="L85" s="9">
        <f>dataset_shampoo[[#This Row],[Units YTD]]+SUMIFS(H:H,D:D,dataset_shampoo[[#This Row],[Brand]],E:E,dataset_shampoo[[#This Row],[Region]],F:F,dataset_shampoo[[#This Row],[Year]]-1,G:G,"&gt;"&amp;dataset_shampoo[[#This Row],[Month]])</f>
        <v>111720</v>
      </c>
      <c r="M85" s="1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s="9">
        <v>9090</v>
      </c>
      <c r="I86" s="11">
        <v>54500</v>
      </c>
      <c r="J86" s="9">
        <f>SUMIFS(H:H,D:D,dataset_shampoo[[#This Row],[Brand]],E:E,dataset_shampoo[[#This Row],[Region]],F:F,dataset_shampoo[[#This Row],[Year]],G:G,"&lt;="&amp;dataset_shampoo[[#This Row],[Month]])</f>
        <v>91070</v>
      </c>
      <c r="K86" s="27">
        <f>SUMIFS(I:I,D:D,dataset_shampoo[[#This Row],[Brand]],E:E,dataset_shampoo[[#This Row],[Region]],F:F,dataset_shampoo[[#This Row],[Year]],G:G,"&lt;="&amp;dataset_shampoo[[#This Row],[Month]])</f>
        <v>545440</v>
      </c>
      <c r="L86" s="9">
        <f>dataset_shampoo[[#This Row],[Units YTD]]+SUMIFS(H:H,D:D,dataset_shampoo[[#This Row],[Brand]],E:E,dataset_shampoo[[#This Row],[Region]],F:F,dataset_shampoo[[#This Row],[Year]]-1,G:G,"&gt;"&amp;dataset_shampoo[[#This Row],[Month]])</f>
        <v>110640</v>
      </c>
      <c r="M86" s="1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s="9">
        <v>8320</v>
      </c>
      <c r="I87" s="11">
        <v>49830</v>
      </c>
      <c r="J87" s="9">
        <f>SUMIFS(H:H,D:D,dataset_shampoo[[#This Row],[Brand]],E:E,dataset_shampoo[[#This Row],[Region]],F:F,dataset_shampoo[[#This Row],[Year]],G:G,"&lt;="&amp;dataset_shampoo[[#This Row],[Month]])</f>
        <v>99390</v>
      </c>
      <c r="K87" s="27">
        <f>SUMIFS(I:I,D:D,dataset_shampoo[[#This Row],[Brand]],E:E,dataset_shampoo[[#This Row],[Region]],F:F,dataset_shampoo[[#This Row],[Year]],G:G,"&lt;="&amp;dataset_shampoo[[#This Row],[Month]])</f>
        <v>595270</v>
      </c>
      <c r="L87" s="9">
        <f>dataset_shampoo[[#This Row],[Units YTD]]+SUMIFS(H:H,D:D,dataset_shampoo[[#This Row],[Brand]],E:E,dataset_shampoo[[#This Row],[Region]],F:F,dataset_shampoo[[#This Row],[Year]]-1,G:G,"&gt;"&amp;dataset_shampoo[[#This Row],[Month]])</f>
        <v>109700</v>
      </c>
      <c r="M87" s="1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s="9">
        <v>7170</v>
      </c>
      <c r="I88" s="11">
        <v>42940</v>
      </c>
      <c r="J88" s="9">
        <f>SUMIFS(H:H,D:D,dataset_shampoo[[#This Row],[Brand]],E:E,dataset_shampoo[[#This Row],[Region]],F:F,dataset_shampoo[[#This Row],[Year]],G:G,"&lt;="&amp;dataset_shampoo[[#This Row],[Month]])</f>
        <v>106560</v>
      </c>
      <c r="K88" s="27">
        <f>SUMIFS(I:I,D:D,dataset_shampoo[[#This Row],[Brand]],E:E,dataset_shampoo[[#This Row],[Region]],F:F,dataset_shampoo[[#This Row],[Year]],G:G,"&lt;="&amp;dataset_shampoo[[#This Row],[Month]])</f>
        <v>638210</v>
      </c>
      <c r="L88" s="9">
        <f>dataset_shampoo[[#This Row],[Units YTD]]+SUMIFS(H:H,D:D,dataset_shampoo[[#This Row],[Brand]],E:E,dataset_shampoo[[#This Row],[Region]],F:F,dataset_shampoo[[#This Row],[Year]]-1,G:G,"&gt;"&amp;dataset_shampoo[[#This Row],[Month]])</f>
        <v>106560</v>
      </c>
      <c r="M88" s="1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s="9">
        <v>9510</v>
      </c>
      <c r="I89" s="11">
        <v>56950</v>
      </c>
      <c r="J89" s="9">
        <f>SUMIFS(H:H,D:D,dataset_shampoo[[#This Row],[Brand]],E:E,dataset_shampoo[[#This Row],[Region]],F:F,dataset_shampoo[[#This Row],[Year]],G:G,"&lt;="&amp;dataset_shampoo[[#This Row],[Month]])</f>
        <v>9510</v>
      </c>
      <c r="K89" s="27">
        <f>SUMIFS(I:I,D:D,dataset_shampoo[[#This Row],[Brand]],E:E,dataset_shampoo[[#This Row],[Region]],F:F,dataset_shampoo[[#This Row],[Year]],G:G,"&lt;="&amp;dataset_shampoo[[#This Row],[Month]])</f>
        <v>56950</v>
      </c>
      <c r="L89" s="9">
        <f>dataset_shampoo[[#This Row],[Units YTD]]+SUMIFS(H:H,D:D,dataset_shampoo[[#This Row],[Brand]],E:E,dataset_shampoo[[#This Row],[Region]],F:F,dataset_shampoo[[#This Row],[Year]]-1,G:G,"&gt;"&amp;dataset_shampoo[[#This Row],[Month]])</f>
        <v>105780</v>
      </c>
      <c r="M89" s="1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s="9">
        <v>8580</v>
      </c>
      <c r="I90" s="11">
        <v>51400</v>
      </c>
      <c r="J90" s="9">
        <f>SUMIFS(H:H,D:D,dataset_shampoo[[#This Row],[Brand]],E:E,dataset_shampoo[[#This Row],[Region]],F:F,dataset_shampoo[[#This Row],[Year]],G:G,"&lt;="&amp;dataset_shampoo[[#This Row],[Month]])</f>
        <v>18090</v>
      </c>
      <c r="K90" s="27">
        <f>SUMIFS(I:I,D:D,dataset_shampoo[[#This Row],[Brand]],E:E,dataset_shampoo[[#This Row],[Region]],F:F,dataset_shampoo[[#This Row],[Year]],G:G,"&lt;="&amp;dataset_shampoo[[#This Row],[Month]])</f>
        <v>108350</v>
      </c>
      <c r="L90" s="9">
        <f>dataset_shampoo[[#This Row],[Units YTD]]+SUMIFS(H:H,D:D,dataset_shampoo[[#This Row],[Brand]],E:E,dataset_shampoo[[#This Row],[Region]],F:F,dataset_shampoo[[#This Row],[Year]]-1,G:G,"&gt;"&amp;dataset_shampoo[[#This Row],[Month]])</f>
        <v>105640</v>
      </c>
      <c r="M90" s="1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s="9">
        <v>9210</v>
      </c>
      <c r="I91" s="11">
        <v>55150</v>
      </c>
      <c r="J91" s="9">
        <f>SUMIFS(H:H,D:D,dataset_shampoo[[#This Row],[Brand]],E:E,dataset_shampoo[[#This Row],[Region]],F:F,dataset_shampoo[[#This Row],[Year]],G:G,"&lt;="&amp;dataset_shampoo[[#This Row],[Month]])</f>
        <v>27300</v>
      </c>
      <c r="K91" s="27">
        <f>SUMIFS(I:I,D:D,dataset_shampoo[[#This Row],[Brand]],E:E,dataset_shampoo[[#This Row],[Region]],F:F,dataset_shampoo[[#This Row],[Year]],G:G,"&lt;="&amp;dataset_shampoo[[#This Row],[Month]])</f>
        <v>163500</v>
      </c>
      <c r="L91" s="9">
        <f>dataset_shampoo[[#This Row],[Units YTD]]+SUMIFS(H:H,D:D,dataset_shampoo[[#This Row],[Brand]],E:E,dataset_shampoo[[#This Row],[Region]],F:F,dataset_shampoo[[#This Row],[Year]]-1,G:G,"&gt;"&amp;dataset_shampoo[[#This Row],[Month]])</f>
        <v>106100</v>
      </c>
      <c r="M91" s="1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s="9">
        <v>9710</v>
      </c>
      <c r="I92" s="11">
        <v>58170</v>
      </c>
      <c r="J92" s="9">
        <f>SUMIFS(H:H,D:D,dataset_shampoo[[#This Row],[Brand]],E:E,dataset_shampoo[[#This Row],[Region]],F:F,dataset_shampoo[[#This Row],[Year]],G:G,"&lt;="&amp;dataset_shampoo[[#This Row],[Month]])</f>
        <v>37010</v>
      </c>
      <c r="K92" s="27">
        <f>SUMIFS(I:I,D:D,dataset_shampoo[[#This Row],[Brand]],E:E,dataset_shampoo[[#This Row],[Region]],F:F,dataset_shampoo[[#This Row],[Year]],G:G,"&lt;="&amp;dataset_shampoo[[#This Row],[Month]])</f>
        <v>221670</v>
      </c>
      <c r="L92" s="9">
        <f>dataset_shampoo[[#This Row],[Units YTD]]+SUMIFS(H:H,D:D,dataset_shampoo[[#This Row],[Brand]],E:E,dataset_shampoo[[#This Row],[Region]],F:F,dataset_shampoo[[#This Row],[Year]]-1,G:G,"&gt;"&amp;dataset_shampoo[[#This Row],[Month]])</f>
        <v>106840</v>
      </c>
      <c r="M92" s="1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s="9">
        <v>8700</v>
      </c>
      <c r="I93" s="11">
        <v>52090</v>
      </c>
      <c r="J93" s="9">
        <f>SUMIFS(H:H,D:D,dataset_shampoo[[#This Row],[Brand]],E:E,dataset_shampoo[[#This Row],[Region]],F:F,dataset_shampoo[[#This Row],[Year]],G:G,"&lt;="&amp;dataset_shampoo[[#This Row],[Month]])</f>
        <v>45710</v>
      </c>
      <c r="K93" s="27">
        <f>SUMIFS(I:I,D:D,dataset_shampoo[[#This Row],[Brand]],E:E,dataset_shampoo[[#This Row],[Region]],F:F,dataset_shampoo[[#This Row],[Year]],G:G,"&lt;="&amp;dataset_shampoo[[#This Row],[Month]])</f>
        <v>273760</v>
      </c>
      <c r="L93" s="9">
        <f>dataset_shampoo[[#This Row],[Units YTD]]+SUMIFS(H:H,D:D,dataset_shampoo[[#This Row],[Brand]],E:E,dataset_shampoo[[#This Row],[Region]],F:F,dataset_shampoo[[#This Row],[Year]]-1,G:G,"&gt;"&amp;dataset_shampoo[[#This Row],[Month]])</f>
        <v>105450</v>
      </c>
      <c r="M93" s="1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s="9">
        <v>8440</v>
      </c>
      <c r="I94" s="11">
        <v>50620</v>
      </c>
      <c r="J94" s="9">
        <f>SUMIFS(H:H,D:D,dataset_shampoo[[#This Row],[Brand]],E:E,dataset_shampoo[[#This Row],[Region]],F:F,dataset_shampoo[[#This Row],[Year]],G:G,"&lt;="&amp;dataset_shampoo[[#This Row],[Month]])</f>
        <v>54150</v>
      </c>
      <c r="K94" s="27">
        <f>SUMIFS(I:I,D:D,dataset_shampoo[[#This Row],[Brand]],E:E,dataset_shampoo[[#This Row],[Region]],F:F,dataset_shampoo[[#This Row],[Year]],G:G,"&lt;="&amp;dataset_shampoo[[#This Row],[Month]])</f>
        <v>324380</v>
      </c>
      <c r="L94" s="9">
        <f>dataset_shampoo[[#This Row],[Units YTD]]+SUMIFS(H:H,D:D,dataset_shampoo[[#This Row],[Brand]],E:E,dataset_shampoo[[#This Row],[Region]],F:F,dataset_shampoo[[#This Row],[Year]]-1,G:G,"&gt;"&amp;dataset_shampoo[[#This Row],[Month]])</f>
        <v>104730</v>
      </c>
      <c r="M94" s="1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s="9">
        <v>9010</v>
      </c>
      <c r="I95" s="11">
        <v>53980</v>
      </c>
      <c r="J95" s="9">
        <f>SUMIFS(H:H,D:D,dataset_shampoo[[#This Row],[Brand]],E:E,dataset_shampoo[[#This Row],[Region]],F:F,dataset_shampoo[[#This Row],[Year]],G:G,"&lt;="&amp;dataset_shampoo[[#This Row],[Month]])</f>
        <v>63160</v>
      </c>
      <c r="K95" s="27">
        <f>SUMIFS(I:I,D:D,dataset_shampoo[[#This Row],[Brand]],E:E,dataset_shampoo[[#This Row],[Region]],F:F,dataset_shampoo[[#This Row],[Year]],G:G,"&lt;="&amp;dataset_shampoo[[#This Row],[Month]])</f>
        <v>378360</v>
      </c>
      <c r="L95" s="9">
        <f>dataset_shampoo[[#This Row],[Units YTD]]+SUMIFS(H:H,D:D,dataset_shampoo[[#This Row],[Brand]],E:E,dataset_shampoo[[#This Row],[Region]],F:F,dataset_shampoo[[#This Row],[Year]]-1,G:G,"&gt;"&amp;dataset_shampoo[[#This Row],[Month]])</f>
        <v>104820</v>
      </c>
      <c r="M95" s="1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s="9">
        <v>6450</v>
      </c>
      <c r="I96" s="11">
        <v>38660</v>
      </c>
      <c r="J96" s="9">
        <f>SUMIFS(H:H,D:D,dataset_shampoo[[#This Row],[Brand]],E:E,dataset_shampoo[[#This Row],[Region]],F:F,dataset_shampoo[[#This Row],[Year]],G:G,"&lt;="&amp;dataset_shampoo[[#This Row],[Month]])</f>
        <v>69610</v>
      </c>
      <c r="K96" s="27">
        <f>SUMIFS(I:I,D:D,dataset_shampoo[[#This Row],[Brand]],E:E,dataset_shampoo[[#This Row],[Region]],F:F,dataset_shampoo[[#This Row],[Year]],G:G,"&lt;="&amp;dataset_shampoo[[#This Row],[Month]])</f>
        <v>417020</v>
      </c>
      <c r="L96" s="9">
        <f>dataset_shampoo[[#This Row],[Units YTD]]+SUMIFS(H:H,D:D,dataset_shampoo[[#This Row],[Brand]],E:E,dataset_shampoo[[#This Row],[Region]],F:F,dataset_shampoo[[#This Row],[Year]]-1,G:G,"&gt;"&amp;dataset_shampoo[[#This Row],[Month]])</f>
        <v>103320</v>
      </c>
      <c r="M96" s="1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s="9">
        <v>8040</v>
      </c>
      <c r="I97" s="11">
        <v>48140</v>
      </c>
      <c r="J97" s="9">
        <f>SUMIFS(H:H,D:D,dataset_shampoo[[#This Row],[Brand]],E:E,dataset_shampoo[[#This Row],[Region]],F:F,dataset_shampoo[[#This Row],[Year]],G:G,"&lt;="&amp;dataset_shampoo[[#This Row],[Month]])</f>
        <v>77650</v>
      </c>
      <c r="K97" s="27">
        <f>SUMIFS(I:I,D:D,dataset_shampoo[[#This Row],[Brand]],E:E,dataset_shampoo[[#This Row],[Region]],F:F,dataset_shampoo[[#This Row],[Year]],G:G,"&lt;="&amp;dataset_shampoo[[#This Row],[Month]])</f>
        <v>465160</v>
      </c>
      <c r="L97" s="9">
        <f>dataset_shampoo[[#This Row],[Units YTD]]+SUMIFS(H:H,D:D,dataset_shampoo[[#This Row],[Brand]],E:E,dataset_shampoo[[#This Row],[Region]],F:F,dataset_shampoo[[#This Row],[Year]]-1,G:G,"&gt;"&amp;dataset_shampoo[[#This Row],[Month]])</f>
        <v>102230</v>
      </c>
      <c r="M97" s="1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s="9">
        <v>8820</v>
      </c>
      <c r="I98" s="11">
        <v>52820</v>
      </c>
      <c r="J98" s="9">
        <f>SUMIFS(H:H,D:D,dataset_shampoo[[#This Row],[Brand]],E:E,dataset_shampoo[[#This Row],[Region]],F:F,dataset_shampoo[[#This Row],[Year]],G:G,"&lt;="&amp;dataset_shampoo[[#This Row],[Month]])</f>
        <v>86470</v>
      </c>
      <c r="K98" s="27">
        <f>SUMIFS(I:I,D:D,dataset_shampoo[[#This Row],[Brand]],E:E,dataset_shampoo[[#This Row],[Region]],F:F,dataset_shampoo[[#This Row],[Year]],G:G,"&lt;="&amp;dataset_shampoo[[#This Row],[Month]])</f>
        <v>517980</v>
      </c>
      <c r="L98" s="9">
        <f>dataset_shampoo[[#This Row],[Units YTD]]+SUMIFS(H:H,D:D,dataset_shampoo[[#This Row],[Brand]],E:E,dataset_shampoo[[#This Row],[Region]],F:F,dataset_shampoo[[#This Row],[Year]]-1,G:G,"&gt;"&amp;dataset_shampoo[[#This Row],[Month]])</f>
        <v>101960</v>
      </c>
      <c r="M98" s="1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s="9">
        <v>8270</v>
      </c>
      <c r="I99" s="11">
        <v>49540</v>
      </c>
      <c r="J99" s="9">
        <f>SUMIFS(H:H,D:D,dataset_shampoo[[#This Row],[Brand]],E:E,dataset_shampoo[[#This Row],[Region]],F:F,dataset_shampoo[[#This Row],[Year]],G:G,"&lt;="&amp;dataset_shampoo[[#This Row],[Month]])</f>
        <v>94740</v>
      </c>
      <c r="K99" s="27">
        <f>SUMIFS(I:I,D:D,dataset_shampoo[[#This Row],[Brand]],E:E,dataset_shampoo[[#This Row],[Region]],F:F,dataset_shampoo[[#This Row],[Year]],G:G,"&lt;="&amp;dataset_shampoo[[#This Row],[Month]])</f>
        <v>567520</v>
      </c>
      <c r="L99" s="9">
        <f>dataset_shampoo[[#This Row],[Units YTD]]+SUMIFS(H:H,D:D,dataset_shampoo[[#This Row],[Brand]],E:E,dataset_shampoo[[#This Row],[Region]],F:F,dataset_shampoo[[#This Row],[Year]]-1,G:G,"&gt;"&amp;dataset_shampoo[[#This Row],[Month]])</f>
        <v>101910</v>
      </c>
      <c r="M99" s="1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s="9">
        <v>8360</v>
      </c>
      <c r="I100" s="11">
        <v>50090</v>
      </c>
      <c r="J100" s="9">
        <f>SUMIFS(H:H,D:D,dataset_shampoo[[#This Row],[Brand]],E:E,dataset_shampoo[[#This Row],[Region]],F:F,dataset_shampoo[[#This Row],[Year]],G:G,"&lt;="&amp;dataset_shampoo[[#This Row],[Month]])</f>
        <v>103100</v>
      </c>
      <c r="K100" s="27">
        <f>SUMIFS(I:I,D:D,dataset_shampoo[[#This Row],[Brand]],E:E,dataset_shampoo[[#This Row],[Region]],F:F,dataset_shampoo[[#This Row],[Year]],G:G,"&lt;="&amp;dataset_shampoo[[#This Row],[Month]])</f>
        <v>617610</v>
      </c>
      <c r="L100" s="9">
        <f>dataset_shampoo[[#This Row],[Units YTD]]+SUMIFS(H:H,D:D,dataset_shampoo[[#This Row],[Brand]],E:E,dataset_shampoo[[#This Row],[Region]],F:F,dataset_shampoo[[#This Row],[Year]]-1,G:G,"&gt;"&amp;dataset_shampoo[[#This Row],[Month]])</f>
        <v>103100</v>
      </c>
      <c r="M100" s="1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s="9">
        <v>8490</v>
      </c>
      <c r="I101" s="11">
        <v>50870</v>
      </c>
      <c r="J101" s="9">
        <f>SUMIFS(H:H,D:D,dataset_shampoo[[#This Row],[Brand]],E:E,dataset_shampoo[[#This Row],[Region]],F:F,dataset_shampoo[[#This Row],[Year]],G:G,"&lt;="&amp;dataset_shampoo[[#This Row],[Month]])</f>
        <v>8490</v>
      </c>
      <c r="K101" s="27">
        <f>SUMIFS(I:I,D:D,dataset_shampoo[[#This Row],[Brand]],E:E,dataset_shampoo[[#This Row],[Region]],F:F,dataset_shampoo[[#This Row],[Year]],G:G,"&lt;="&amp;dataset_shampoo[[#This Row],[Month]])</f>
        <v>50870</v>
      </c>
      <c r="L101" s="9">
        <f>dataset_shampoo[[#This Row],[Units YTD]]+SUMIFS(H:H,D:D,dataset_shampoo[[#This Row],[Brand]],E:E,dataset_shampoo[[#This Row],[Region]],F:F,dataset_shampoo[[#This Row],[Year]]-1,G:G,"&gt;"&amp;dataset_shampoo[[#This Row],[Month]])</f>
        <v>102080</v>
      </c>
      <c r="M101" s="1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s="9">
        <v>7360</v>
      </c>
      <c r="I102" s="11">
        <v>44080</v>
      </c>
      <c r="J102" s="9">
        <f>SUMIFS(H:H,D:D,dataset_shampoo[[#This Row],[Brand]],E:E,dataset_shampoo[[#This Row],[Region]],F:F,dataset_shampoo[[#This Row],[Year]],G:G,"&lt;="&amp;dataset_shampoo[[#This Row],[Month]])</f>
        <v>15850</v>
      </c>
      <c r="K102" s="27">
        <f>SUMIFS(I:I,D:D,dataset_shampoo[[#This Row],[Brand]],E:E,dataset_shampoo[[#This Row],[Region]],F:F,dataset_shampoo[[#This Row],[Year]],G:G,"&lt;="&amp;dataset_shampoo[[#This Row],[Month]])</f>
        <v>94950</v>
      </c>
      <c r="L102" s="9">
        <f>dataset_shampoo[[#This Row],[Units YTD]]+SUMIFS(H:H,D:D,dataset_shampoo[[#This Row],[Brand]],E:E,dataset_shampoo[[#This Row],[Region]],F:F,dataset_shampoo[[#This Row],[Year]]-1,G:G,"&gt;"&amp;dataset_shampoo[[#This Row],[Month]])</f>
        <v>100860</v>
      </c>
      <c r="M102" s="1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s="9">
        <v>7460</v>
      </c>
      <c r="I103" s="11">
        <v>44660</v>
      </c>
      <c r="J103" s="9">
        <f>SUMIFS(H:H,D:D,dataset_shampoo[[#This Row],[Brand]],E:E,dataset_shampoo[[#This Row],[Region]],F:F,dataset_shampoo[[#This Row],[Year]],G:G,"&lt;="&amp;dataset_shampoo[[#This Row],[Month]])</f>
        <v>23310</v>
      </c>
      <c r="K103" s="27">
        <f>SUMIFS(I:I,D:D,dataset_shampoo[[#This Row],[Brand]],E:E,dataset_shampoo[[#This Row],[Region]],F:F,dataset_shampoo[[#This Row],[Year]],G:G,"&lt;="&amp;dataset_shampoo[[#This Row],[Month]])</f>
        <v>139610</v>
      </c>
      <c r="L103" s="9">
        <f>dataset_shampoo[[#This Row],[Units YTD]]+SUMIFS(H:H,D:D,dataset_shampoo[[#This Row],[Brand]],E:E,dataset_shampoo[[#This Row],[Region]],F:F,dataset_shampoo[[#This Row],[Year]]-1,G:G,"&gt;"&amp;dataset_shampoo[[#This Row],[Month]])</f>
        <v>99110</v>
      </c>
      <c r="M103" s="1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s="9">
        <v>8910</v>
      </c>
      <c r="I104" s="11">
        <v>53390</v>
      </c>
      <c r="J104" s="9">
        <f>SUMIFS(H:H,D:D,dataset_shampoo[[#This Row],[Brand]],E:E,dataset_shampoo[[#This Row],[Region]],F:F,dataset_shampoo[[#This Row],[Year]],G:G,"&lt;="&amp;dataset_shampoo[[#This Row],[Month]])</f>
        <v>32220</v>
      </c>
      <c r="K104" s="27">
        <f>SUMIFS(I:I,D:D,dataset_shampoo[[#This Row],[Brand]],E:E,dataset_shampoo[[#This Row],[Region]],F:F,dataset_shampoo[[#This Row],[Year]],G:G,"&lt;="&amp;dataset_shampoo[[#This Row],[Month]])</f>
        <v>193000</v>
      </c>
      <c r="L104" s="9">
        <f>dataset_shampoo[[#This Row],[Units YTD]]+SUMIFS(H:H,D:D,dataset_shampoo[[#This Row],[Brand]],E:E,dataset_shampoo[[#This Row],[Region]],F:F,dataset_shampoo[[#This Row],[Year]]-1,G:G,"&gt;"&amp;dataset_shampoo[[#This Row],[Month]])</f>
        <v>98310</v>
      </c>
      <c r="M104" s="1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s="9">
        <v>7490</v>
      </c>
      <c r="I105" s="11">
        <v>44890</v>
      </c>
      <c r="J105" s="9">
        <f>SUMIFS(H:H,D:D,dataset_shampoo[[#This Row],[Brand]],E:E,dataset_shampoo[[#This Row],[Region]],F:F,dataset_shampoo[[#This Row],[Year]],G:G,"&lt;="&amp;dataset_shampoo[[#This Row],[Month]])</f>
        <v>39710</v>
      </c>
      <c r="K105" s="27">
        <f>SUMIFS(I:I,D:D,dataset_shampoo[[#This Row],[Brand]],E:E,dataset_shampoo[[#This Row],[Region]],F:F,dataset_shampoo[[#This Row],[Year]],G:G,"&lt;="&amp;dataset_shampoo[[#This Row],[Month]])</f>
        <v>237890</v>
      </c>
      <c r="L105" s="9">
        <f>dataset_shampoo[[#This Row],[Units YTD]]+SUMIFS(H:H,D:D,dataset_shampoo[[#This Row],[Brand]],E:E,dataset_shampoo[[#This Row],[Region]],F:F,dataset_shampoo[[#This Row],[Year]]-1,G:G,"&gt;"&amp;dataset_shampoo[[#This Row],[Month]])</f>
        <v>97100</v>
      </c>
      <c r="M105" s="1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s="9">
        <v>7520</v>
      </c>
      <c r="I106" s="11">
        <v>45060</v>
      </c>
      <c r="J106" s="9">
        <f>SUMIFS(H:H,D:D,dataset_shampoo[[#This Row],[Brand]],E:E,dataset_shampoo[[#This Row],[Region]],F:F,dataset_shampoo[[#This Row],[Year]],G:G,"&lt;="&amp;dataset_shampoo[[#This Row],[Month]])</f>
        <v>47230</v>
      </c>
      <c r="K106" s="27">
        <f>SUMIFS(I:I,D:D,dataset_shampoo[[#This Row],[Brand]],E:E,dataset_shampoo[[#This Row],[Region]],F:F,dataset_shampoo[[#This Row],[Year]],G:G,"&lt;="&amp;dataset_shampoo[[#This Row],[Month]])</f>
        <v>282950</v>
      </c>
      <c r="L106" s="9">
        <f>dataset_shampoo[[#This Row],[Units YTD]]+SUMIFS(H:H,D:D,dataset_shampoo[[#This Row],[Brand]],E:E,dataset_shampoo[[#This Row],[Region]],F:F,dataset_shampoo[[#This Row],[Year]]-1,G:G,"&gt;"&amp;dataset_shampoo[[#This Row],[Month]])</f>
        <v>96180</v>
      </c>
      <c r="M106" s="1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s="9">
        <v>8200</v>
      </c>
      <c r="I107" s="11">
        <v>49100</v>
      </c>
      <c r="J107" s="9">
        <f>SUMIFS(H:H,D:D,dataset_shampoo[[#This Row],[Brand]],E:E,dataset_shampoo[[#This Row],[Region]],F:F,dataset_shampoo[[#This Row],[Year]],G:G,"&lt;="&amp;dataset_shampoo[[#This Row],[Month]])</f>
        <v>55430</v>
      </c>
      <c r="K107" s="27">
        <f>SUMIFS(I:I,D:D,dataset_shampoo[[#This Row],[Brand]],E:E,dataset_shampoo[[#This Row],[Region]],F:F,dataset_shampoo[[#This Row],[Year]],G:G,"&lt;="&amp;dataset_shampoo[[#This Row],[Month]])</f>
        <v>332050</v>
      </c>
      <c r="L107" s="9">
        <f>dataset_shampoo[[#This Row],[Units YTD]]+SUMIFS(H:H,D:D,dataset_shampoo[[#This Row],[Brand]],E:E,dataset_shampoo[[#This Row],[Region]],F:F,dataset_shampoo[[#This Row],[Year]]-1,G:G,"&gt;"&amp;dataset_shampoo[[#This Row],[Month]])</f>
        <v>95370</v>
      </c>
      <c r="M107" s="1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s="9">
        <v>7780</v>
      </c>
      <c r="I108" s="11">
        <v>46650</v>
      </c>
      <c r="J108" s="9">
        <f>SUMIFS(H:H,D:D,dataset_shampoo[[#This Row],[Brand]],E:E,dataset_shampoo[[#This Row],[Region]],F:F,dataset_shampoo[[#This Row],[Year]],G:G,"&lt;="&amp;dataset_shampoo[[#This Row],[Month]])</f>
        <v>63210</v>
      </c>
      <c r="K108" s="27">
        <f>SUMIFS(I:I,D:D,dataset_shampoo[[#This Row],[Brand]],E:E,dataset_shampoo[[#This Row],[Region]],F:F,dataset_shampoo[[#This Row],[Year]],G:G,"&lt;="&amp;dataset_shampoo[[#This Row],[Month]])</f>
        <v>378700</v>
      </c>
      <c r="L108" s="9">
        <f>dataset_shampoo[[#This Row],[Units YTD]]+SUMIFS(H:H,D:D,dataset_shampoo[[#This Row],[Brand]],E:E,dataset_shampoo[[#This Row],[Region]],F:F,dataset_shampoo[[#This Row],[Year]]-1,G:G,"&gt;"&amp;dataset_shampoo[[#This Row],[Month]])</f>
        <v>96700</v>
      </c>
      <c r="M108" s="1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s="9">
        <v>7490</v>
      </c>
      <c r="I109" s="11">
        <v>44860</v>
      </c>
      <c r="J109" s="9">
        <f>SUMIFS(H:H,D:D,dataset_shampoo[[#This Row],[Brand]],E:E,dataset_shampoo[[#This Row],[Region]],F:F,dataset_shampoo[[#This Row],[Year]],G:G,"&lt;="&amp;dataset_shampoo[[#This Row],[Month]])</f>
        <v>70700</v>
      </c>
      <c r="K109" s="27">
        <f>SUMIFS(I:I,D:D,dataset_shampoo[[#This Row],[Brand]],E:E,dataset_shampoo[[#This Row],[Region]],F:F,dataset_shampoo[[#This Row],[Year]],G:G,"&lt;="&amp;dataset_shampoo[[#This Row],[Month]])</f>
        <v>423560</v>
      </c>
      <c r="L109" s="9">
        <f>dataset_shampoo[[#This Row],[Units YTD]]+SUMIFS(H:H,D:D,dataset_shampoo[[#This Row],[Brand]],E:E,dataset_shampoo[[#This Row],[Region]],F:F,dataset_shampoo[[#This Row],[Year]]-1,G:G,"&gt;"&amp;dataset_shampoo[[#This Row],[Month]])</f>
        <v>96150</v>
      </c>
      <c r="M109" s="1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s="9">
        <v>7990</v>
      </c>
      <c r="I110" s="11">
        <v>47890</v>
      </c>
      <c r="J110" s="9">
        <f>SUMIFS(H:H,D:D,dataset_shampoo[[#This Row],[Brand]],E:E,dataset_shampoo[[#This Row],[Region]],F:F,dataset_shampoo[[#This Row],[Year]],G:G,"&lt;="&amp;dataset_shampoo[[#This Row],[Month]])</f>
        <v>78690</v>
      </c>
      <c r="K110" s="27">
        <f>SUMIFS(I:I,D:D,dataset_shampoo[[#This Row],[Brand]],E:E,dataset_shampoo[[#This Row],[Region]],F:F,dataset_shampoo[[#This Row],[Year]],G:G,"&lt;="&amp;dataset_shampoo[[#This Row],[Month]])</f>
        <v>471450</v>
      </c>
      <c r="L110" s="9">
        <f>dataset_shampoo[[#This Row],[Units YTD]]+SUMIFS(H:H,D:D,dataset_shampoo[[#This Row],[Brand]],E:E,dataset_shampoo[[#This Row],[Region]],F:F,dataset_shampoo[[#This Row],[Year]]-1,G:G,"&gt;"&amp;dataset_shampoo[[#This Row],[Month]])</f>
        <v>95320</v>
      </c>
      <c r="M110" s="1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s="9">
        <v>6780</v>
      </c>
      <c r="I111" s="11">
        <v>40610</v>
      </c>
      <c r="J111" s="9">
        <f>SUMIFS(H:H,D:D,dataset_shampoo[[#This Row],[Brand]],E:E,dataset_shampoo[[#This Row],[Region]],F:F,dataset_shampoo[[#This Row],[Year]],G:G,"&lt;="&amp;dataset_shampoo[[#This Row],[Month]])</f>
        <v>85470</v>
      </c>
      <c r="K111" s="27">
        <f>SUMIFS(I:I,D:D,dataset_shampoo[[#This Row],[Brand]],E:E,dataset_shampoo[[#This Row],[Region]],F:F,dataset_shampoo[[#This Row],[Year]],G:G,"&lt;="&amp;dataset_shampoo[[#This Row],[Month]])</f>
        <v>512060</v>
      </c>
      <c r="L111" s="9">
        <f>dataset_shampoo[[#This Row],[Units YTD]]+SUMIFS(H:H,D:D,dataset_shampoo[[#This Row],[Brand]],E:E,dataset_shampoo[[#This Row],[Region]],F:F,dataset_shampoo[[#This Row],[Year]]-1,G:G,"&gt;"&amp;dataset_shampoo[[#This Row],[Month]])</f>
        <v>93830</v>
      </c>
      <c r="M111" s="1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s="9">
        <v>8170</v>
      </c>
      <c r="I112" s="11">
        <v>48930</v>
      </c>
      <c r="J112" s="9">
        <f>SUMIFS(H:H,D:D,dataset_shampoo[[#This Row],[Brand]],E:E,dataset_shampoo[[#This Row],[Region]],F:F,dataset_shampoo[[#This Row],[Year]],G:G,"&lt;="&amp;dataset_shampoo[[#This Row],[Month]])</f>
        <v>93640</v>
      </c>
      <c r="K112" s="27">
        <f>SUMIFS(I:I,D:D,dataset_shampoo[[#This Row],[Brand]],E:E,dataset_shampoo[[#This Row],[Region]],F:F,dataset_shampoo[[#This Row],[Year]],G:G,"&lt;="&amp;dataset_shampoo[[#This Row],[Month]])</f>
        <v>560990</v>
      </c>
      <c r="L112" s="9">
        <f>dataset_shampoo[[#This Row],[Units YTD]]+SUMIFS(H:H,D:D,dataset_shampoo[[#This Row],[Brand]],E:E,dataset_shampoo[[#This Row],[Region]],F:F,dataset_shampoo[[#This Row],[Year]]-1,G:G,"&gt;"&amp;dataset_shampoo[[#This Row],[Month]])</f>
        <v>93640</v>
      </c>
      <c r="M112" s="1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s="9">
        <v>7000</v>
      </c>
      <c r="I113" s="11">
        <v>41950</v>
      </c>
      <c r="J113" s="9">
        <f>SUMIFS(H:H,D:D,dataset_shampoo[[#This Row],[Brand]],E:E,dataset_shampoo[[#This Row],[Region]],F:F,dataset_shampoo[[#This Row],[Year]],G:G,"&lt;="&amp;dataset_shampoo[[#This Row],[Month]])</f>
        <v>7000</v>
      </c>
      <c r="K113" s="27">
        <f>SUMIFS(I:I,D:D,dataset_shampoo[[#This Row],[Brand]],E:E,dataset_shampoo[[#This Row],[Region]],F:F,dataset_shampoo[[#This Row],[Year]],G:G,"&lt;="&amp;dataset_shampoo[[#This Row],[Month]])</f>
        <v>41950</v>
      </c>
      <c r="L113" s="9">
        <f>dataset_shampoo[[#This Row],[Units YTD]]+SUMIFS(H:H,D:D,dataset_shampoo[[#This Row],[Brand]],E:E,dataset_shampoo[[#This Row],[Region]],F:F,dataset_shampoo[[#This Row],[Year]]-1,G:G,"&gt;"&amp;dataset_shampoo[[#This Row],[Month]])</f>
        <v>92150</v>
      </c>
      <c r="M113" s="1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s="9">
        <v>7460</v>
      </c>
      <c r="I114" s="11">
        <v>44680</v>
      </c>
      <c r="J114" s="9">
        <f>SUMIFS(H:H,D:D,dataset_shampoo[[#This Row],[Brand]],E:E,dataset_shampoo[[#This Row],[Region]],F:F,dataset_shampoo[[#This Row],[Year]],G:G,"&lt;="&amp;dataset_shampoo[[#This Row],[Month]])</f>
        <v>14460</v>
      </c>
      <c r="K114" s="27">
        <f>SUMIFS(I:I,D:D,dataset_shampoo[[#This Row],[Brand]],E:E,dataset_shampoo[[#This Row],[Region]],F:F,dataset_shampoo[[#This Row],[Year]],G:G,"&lt;="&amp;dataset_shampoo[[#This Row],[Month]])</f>
        <v>86630</v>
      </c>
      <c r="L114" s="9">
        <f>dataset_shampoo[[#This Row],[Units YTD]]+SUMIFS(H:H,D:D,dataset_shampoo[[#This Row],[Brand]],E:E,dataset_shampoo[[#This Row],[Region]],F:F,dataset_shampoo[[#This Row],[Year]]-1,G:G,"&gt;"&amp;dataset_shampoo[[#This Row],[Month]])</f>
        <v>92250</v>
      </c>
      <c r="M114" s="1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s="9">
        <v>8030</v>
      </c>
      <c r="I115" s="11">
        <v>48110</v>
      </c>
      <c r="J115" s="9">
        <f>SUMIFS(H:H,D:D,dataset_shampoo[[#This Row],[Brand]],E:E,dataset_shampoo[[#This Row],[Region]],F:F,dataset_shampoo[[#This Row],[Year]],G:G,"&lt;="&amp;dataset_shampoo[[#This Row],[Month]])</f>
        <v>22490</v>
      </c>
      <c r="K115" s="27">
        <f>SUMIFS(I:I,D:D,dataset_shampoo[[#This Row],[Brand]],E:E,dataset_shampoo[[#This Row],[Region]],F:F,dataset_shampoo[[#This Row],[Year]],G:G,"&lt;="&amp;dataset_shampoo[[#This Row],[Month]])</f>
        <v>134740</v>
      </c>
      <c r="L115" s="9">
        <f>dataset_shampoo[[#This Row],[Units YTD]]+SUMIFS(H:H,D:D,dataset_shampoo[[#This Row],[Brand]],E:E,dataset_shampoo[[#This Row],[Region]],F:F,dataset_shampoo[[#This Row],[Year]]-1,G:G,"&gt;"&amp;dataset_shampoo[[#This Row],[Month]])</f>
        <v>92820</v>
      </c>
      <c r="M115" s="1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s="9">
        <v>6830</v>
      </c>
      <c r="I116" s="11">
        <v>40960</v>
      </c>
      <c r="J116" s="9">
        <f>SUMIFS(H:H,D:D,dataset_shampoo[[#This Row],[Brand]],E:E,dataset_shampoo[[#This Row],[Region]],F:F,dataset_shampoo[[#This Row],[Year]],G:G,"&lt;="&amp;dataset_shampoo[[#This Row],[Month]])</f>
        <v>29320</v>
      </c>
      <c r="K116" s="27">
        <f>SUMIFS(I:I,D:D,dataset_shampoo[[#This Row],[Brand]],E:E,dataset_shampoo[[#This Row],[Region]],F:F,dataset_shampoo[[#This Row],[Year]],G:G,"&lt;="&amp;dataset_shampoo[[#This Row],[Month]])</f>
        <v>175700</v>
      </c>
      <c r="L116" s="9">
        <f>dataset_shampoo[[#This Row],[Units YTD]]+SUMIFS(H:H,D:D,dataset_shampoo[[#This Row],[Brand]],E:E,dataset_shampoo[[#This Row],[Region]],F:F,dataset_shampoo[[#This Row],[Year]]-1,G:G,"&gt;"&amp;dataset_shampoo[[#This Row],[Month]])</f>
        <v>90740</v>
      </c>
      <c r="M116" s="1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s="9">
        <v>7390</v>
      </c>
      <c r="I117" s="11">
        <v>44290</v>
      </c>
      <c r="J117" s="9">
        <f>SUMIFS(H:H,D:D,dataset_shampoo[[#This Row],[Brand]],E:E,dataset_shampoo[[#This Row],[Region]],F:F,dataset_shampoo[[#This Row],[Year]],G:G,"&lt;="&amp;dataset_shampoo[[#This Row],[Month]])</f>
        <v>36710</v>
      </c>
      <c r="K117" s="27">
        <f>SUMIFS(I:I,D:D,dataset_shampoo[[#This Row],[Brand]],E:E,dataset_shampoo[[#This Row],[Region]],F:F,dataset_shampoo[[#This Row],[Year]],G:G,"&lt;="&amp;dataset_shampoo[[#This Row],[Month]])</f>
        <v>219990</v>
      </c>
      <c r="L117" s="9">
        <f>dataset_shampoo[[#This Row],[Units YTD]]+SUMIFS(H:H,D:D,dataset_shampoo[[#This Row],[Brand]],E:E,dataset_shampoo[[#This Row],[Region]],F:F,dataset_shampoo[[#This Row],[Year]]-1,G:G,"&gt;"&amp;dataset_shampoo[[#This Row],[Month]])</f>
        <v>90640</v>
      </c>
      <c r="M117" s="1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s="9">
        <v>7610</v>
      </c>
      <c r="I118" s="11">
        <v>45560</v>
      </c>
      <c r="J118" s="9">
        <f>SUMIFS(H:H,D:D,dataset_shampoo[[#This Row],[Brand]],E:E,dataset_shampoo[[#This Row],[Region]],F:F,dataset_shampoo[[#This Row],[Year]],G:G,"&lt;="&amp;dataset_shampoo[[#This Row],[Month]])</f>
        <v>44320</v>
      </c>
      <c r="K118" s="27">
        <f>SUMIFS(I:I,D:D,dataset_shampoo[[#This Row],[Brand]],E:E,dataset_shampoo[[#This Row],[Region]],F:F,dataset_shampoo[[#This Row],[Year]],G:G,"&lt;="&amp;dataset_shampoo[[#This Row],[Month]])</f>
        <v>265550</v>
      </c>
      <c r="L118" s="9">
        <f>dataset_shampoo[[#This Row],[Units YTD]]+SUMIFS(H:H,D:D,dataset_shampoo[[#This Row],[Brand]],E:E,dataset_shampoo[[#This Row],[Region]],F:F,dataset_shampoo[[#This Row],[Year]]-1,G:G,"&gt;"&amp;dataset_shampoo[[#This Row],[Month]])</f>
        <v>90730</v>
      </c>
      <c r="M118" s="1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s="9">
        <v>7030</v>
      </c>
      <c r="I119" s="11">
        <v>42120</v>
      </c>
      <c r="J119" s="9">
        <f>SUMIFS(H:H,D:D,dataset_shampoo[[#This Row],[Brand]],E:E,dataset_shampoo[[#This Row],[Region]],F:F,dataset_shampoo[[#This Row],[Year]],G:G,"&lt;="&amp;dataset_shampoo[[#This Row],[Month]])</f>
        <v>51350</v>
      </c>
      <c r="K119" s="27">
        <f>SUMIFS(I:I,D:D,dataset_shampoo[[#This Row],[Brand]],E:E,dataset_shampoo[[#This Row],[Region]],F:F,dataset_shampoo[[#This Row],[Year]],G:G,"&lt;="&amp;dataset_shampoo[[#This Row],[Month]])</f>
        <v>307670</v>
      </c>
      <c r="L119" s="9">
        <f>dataset_shampoo[[#This Row],[Units YTD]]+SUMIFS(H:H,D:D,dataset_shampoo[[#This Row],[Brand]],E:E,dataset_shampoo[[#This Row],[Region]],F:F,dataset_shampoo[[#This Row],[Year]]-1,G:G,"&gt;"&amp;dataset_shampoo[[#This Row],[Month]])</f>
        <v>89560</v>
      </c>
      <c r="M119" s="1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s="9">
        <v>5880</v>
      </c>
      <c r="I120" s="11">
        <v>35260</v>
      </c>
      <c r="J120" s="9">
        <f>SUMIFS(H:H,D:D,dataset_shampoo[[#This Row],[Brand]],E:E,dataset_shampoo[[#This Row],[Region]],F:F,dataset_shampoo[[#This Row],[Year]],G:G,"&lt;="&amp;dataset_shampoo[[#This Row],[Month]])</f>
        <v>57230</v>
      </c>
      <c r="K120" s="27">
        <f>SUMIFS(I:I,D:D,dataset_shampoo[[#This Row],[Brand]],E:E,dataset_shampoo[[#This Row],[Region]],F:F,dataset_shampoo[[#This Row],[Year]],G:G,"&lt;="&amp;dataset_shampoo[[#This Row],[Month]])</f>
        <v>342930</v>
      </c>
      <c r="L120" s="9">
        <f>dataset_shampoo[[#This Row],[Units YTD]]+SUMIFS(H:H,D:D,dataset_shampoo[[#This Row],[Brand]],E:E,dataset_shampoo[[#This Row],[Region]],F:F,dataset_shampoo[[#This Row],[Year]]-1,G:G,"&gt;"&amp;dataset_shampoo[[#This Row],[Month]])</f>
        <v>87660</v>
      </c>
      <c r="M120" s="1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s="9">
        <v>4800</v>
      </c>
      <c r="I121" s="11">
        <v>28730</v>
      </c>
      <c r="J121" s="9">
        <f>SUMIFS(H:H,D:D,dataset_shampoo[[#This Row],[Brand]],E:E,dataset_shampoo[[#This Row],[Region]],F:F,dataset_shampoo[[#This Row],[Year]],G:G,"&lt;="&amp;dataset_shampoo[[#This Row],[Month]])</f>
        <v>62030</v>
      </c>
      <c r="K121" s="27">
        <f>SUMIFS(I:I,D:D,dataset_shampoo[[#This Row],[Brand]],E:E,dataset_shampoo[[#This Row],[Region]],F:F,dataset_shampoo[[#This Row],[Year]],G:G,"&lt;="&amp;dataset_shampoo[[#This Row],[Month]])</f>
        <v>371660</v>
      </c>
      <c r="L121" s="9">
        <f>dataset_shampoo[[#This Row],[Units YTD]]+SUMIFS(H:H,D:D,dataset_shampoo[[#This Row],[Brand]],E:E,dataset_shampoo[[#This Row],[Region]],F:F,dataset_shampoo[[#This Row],[Year]]-1,G:G,"&gt;"&amp;dataset_shampoo[[#This Row],[Month]])</f>
        <v>84970</v>
      </c>
      <c r="M121" s="1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s="9">
        <v>3350</v>
      </c>
      <c r="I122" s="11">
        <v>20450</v>
      </c>
      <c r="J122" s="9">
        <f>SUMIFS(H:H,D:D,dataset_shampoo[[#This Row],[Brand]],E:E,dataset_shampoo[[#This Row],[Region]],F:F,dataset_shampoo[[#This Row],[Year]],G:G,"&lt;="&amp;dataset_shampoo[[#This Row],[Month]])</f>
        <v>65380</v>
      </c>
      <c r="K122" s="27">
        <f>SUMIFS(I:I,D:D,dataset_shampoo[[#This Row],[Brand]],E:E,dataset_shampoo[[#This Row],[Region]],F:F,dataset_shampoo[[#This Row],[Year]],G:G,"&lt;="&amp;dataset_shampoo[[#This Row],[Month]])</f>
        <v>392110</v>
      </c>
      <c r="L122" s="9">
        <f>dataset_shampoo[[#This Row],[Units YTD]]+SUMIFS(H:H,D:D,dataset_shampoo[[#This Row],[Brand]],E:E,dataset_shampoo[[#This Row],[Region]],F:F,dataset_shampoo[[#This Row],[Year]]-1,G:G,"&gt;"&amp;dataset_shampoo[[#This Row],[Month]])</f>
        <v>80330</v>
      </c>
      <c r="M122" s="1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s="9">
        <v>2210</v>
      </c>
      <c r="I123" s="11">
        <v>15180</v>
      </c>
      <c r="J123" s="9">
        <f>SUMIFS(H:H,D:D,dataset_shampoo[[#This Row],[Brand]],E:E,dataset_shampoo[[#This Row],[Region]],F:F,dataset_shampoo[[#This Row],[Year]],G:G,"&lt;="&amp;dataset_shampoo[[#This Row],[Month]])</f>
        <v>67590</v>
      </c>
      <c r="K123" s="27">
        <f>SUMIFS(I:I,D:D,dataset_shampoo[[#This Row],[Brand]],E:E,dataset_shampoo[[#This Row],[Region]],F:F,dataset_shampoo[[#This Row],[Year]],G:G,"&lt;="&amp;dataset_shampoo[[#This Row],[Month]])</f>
        <v>407290</v>
      </c>
      <c r="L123" s="9">
        <f>dataset_shampoo[[#This Row],[Units YTD]]+SUMIFS(H:H,D:D,dataset_shampoo[[#This Row],[Brand]],E:E,dataset_shampoo[[#This Row],[Region]],F:F,dataset_shampoo[[#This Row],[Year]]-1,G:G,"&gt;"&amp;dataset_shampoo[[#This Row],[Month]])</f>
        <v>75760</v>
      </c>
      <c r="M123" s="1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s="9">
        <v>1750</v>
      </c>
      <c r="I124" s="11">
        <v>12010</v>
      </c>
      <c r="J124" s="9">
        <f>SUMIFS(H:H,D:D,dataset_shampoo[[#This Row],[Brand]],E:E,dataset_shampoo[[#This Row],[Region]],F:F,dataset_shampoo[[#This Row],[Year]],G:G,"&lt;="&amp;dataset_shampoo[[#This Row],[Month]])</f>
        <v>69340</v>
      </c>
      <c r="K124" s="27">
        <f>SUMIFS(I:I,D:D,dataset_shampoo[[#This Row],[Brand]],E:E,dataset_shampoo[[#This Row],[Region]],F:F,dataset_shampoo[[#This Row],[Year]],G:G,"&lt;="&amp;dataset_shampoo[[#This Row],[Month]])</f>
        <v>419300</v>
      </c>
      <c r="L124" s="9">
        <f>dataset_shampoo[[#This Row],[Units YTD]]+SUMIFS(H:H,D:D,dataset_shampoo[[#This Row],[Brand]],E:E,dataset_shampoo[[#This Row],[Region]],F:F,dataset_shampoo[[#This Row],[Year]]-1,G:G,"&gt;"&amp;dataset_shampoo[[#This Row],[Month]])</f>
        <v>69340</v>
      </c>
      <c r="M124" s="1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s="9">
        <v>4310</v>
      </c>
      <c r="I125" s="11">
        <v>29820</v>
      </c>
      <c r="J125" s="9">
        <f>SUMIFS(H:H,D:D,dataset_shampoo[[#This Row],[Brand]],E:E,dataset_shampoo[[#This Row],[Region]],F:F,dataset_shampoo[[#This Row],[Year]],G:G,"&lt;="&amp;dataset_shampoo[[#This Row],[Month]])</f>
        <v>4310</v>
      </c>
      <c r="K125" s="27">
        <f>SUMIFS(I:I,D:D,dataset_shampoo[[#This Row],[Brand]],E:E,dataset_shampoo[[#This Row],[Region]],F:F,dataset_shampoo[[#This Row],[Year]],G:G,"&lt;="&amp;dataset_shampoo[[#This Row],[Month]])</f>
        <v>29820</v>
      </c>
      <c r="L125" s="9">
        <f>dataset_shampoo[[#This Row],[Units YTD]]+SUMIFS(H:H,D:D,dataset_shampoo[[#This Row],[Brand]],E:E,dataset_shampoo[[#This Row],[Region]],F:F,dataset_shampoo[[#This Row],[Year]]-1,G:G,"&gt;"&amp;dataset_shampoo[[#This Row],[Month]])</f>
        <v>66650</v>
      </c>
      <c r="M125" s="1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s="9">
        <v>5570</v>
      </c>
      <c r="I126" s="11">
        <v>38540</v>
      </c>
      <c r="J126" s="9">
        <f>SUMIFS(H:H,D:D,dataset_shampoo[[#This Row],[Brand]],E:E,dataset_shampoo[[#This Row],[Region]],F:F,dataset_shampoo[[#This Row],[Year]],G:G,"&lt;="&amp;dataset_shampoo[[#This Row],[Month]])</f>
        <v>9880</v>
      </c>
      <c r="K126" s="27">
        <f>SUMIFS(I:I,D:D,dataset_shampoo[[#This Row],[Brand]],E:E,dataset_shampoo[[#This Row],[Region]],F:F,dataset_shampoo[[#This Row],[Year]],G:G,"&lt;="&amp;dataset_shampoo[[#This Row],[Month]])</f>
        <v>68360</v>
      </c>
      <c r="L126" s="9">
        <f>dataset_shampoo[[#This Row],[Units YTD]]+SUMIFS(H:H,D:D,dataset_shampoo[[#This Row],[Brand]],E:E,dataset_shampoo[[#This Row],[Region]],F:F,dataset_shampoo[[#This Row],[Year]]-1,G:G,"&gt;"&amp;dataset_shampoo[[#This Row],[Month]])</f>
        <v>64760</v>
      </c>
      <c r="M126" s="1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s="9">
        <v>5790</v>
      </c>
      <c r="I127" s="11">
        <v>40100</v>
      </c>
      <c r="J127" s="9">
        <f>SUMIFS(H:H,D:D,dataset_shampoo[[#This Row],[Brand]],E:E,dataset_shampoo[[#This Row],[Region]],F:F,dataset_shampoo[[#This Row],[Year]],G:G,"&lt;="&amp;dataset_shampoo[[#This Row],[Month]])</f>
        <v>15670</v>
      </c>
      <c r="K127" s="27">
        <f>SUMIFS(I:I,D:D,dataset_shampoo[[#This Row],[Brand]],E:E,dataset_shampoo[[#This Row],[Region]],F:F,dataset_shampoo[[#This Row],[Year]],G:G,"&lt;="&amp;dataset_shampoo[[#This Row],[Month]])</f>
        <v>108460</v>
      </c>
      <c r="L127" s="9">
        <f>dataset_shampoo[[#This Row],[Units YTD]]+SUMIFS(H:H,D:D,dataset_shampoo[[#This Row],[Brand]],E:E,dataset_shampoo[[#This Row],[Region]],F:F,dataset_shampoo[[#This Row],[Year]]-1,G:G,"&gt;"&amp;dataset_shampoo[[#This Row],[Month]])</f>
        <v>62520</v>
      </c>
      <c r="M127" s="1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s="9">
        <v>6920</v>
      </c>
      <c r="I128" s="11">
        <v>37540</v>
      </c>
      <c r="J128" s="9">
        <f>SUMIFS(H:H,D:D,dataset_shampoo[[#This Row],[Brand]],E:E,dataset_shampoo[[#This Row],[Region]],F:F,dataset_shampoo[[#This Row],[Year]],G:G,"&lt;="&amp;dataset_shampoo[[#This Row],[Month]])</f>
        <v>6920</v>
      </c>
      <c r="K128" s="27">
        <f>SUMIFS(I:I,D:D,dataset_shampoo[[#This Row],[Brand]],E:E,dataset_shampoo[[#This Row],[Region]],F:F,dataset_shampoo[[#This Row],[Year]],G:G,"&lt;="&amp;dataset_shampoo[[#This Row],[Month]])</f>
        <v>37540</v>
      </c>
      <c r="L128" s="9">
        <f>dataset_shampoo[[#This Row],[Units YTD]]+SUMIFS(H:H,D:D,dataset_shampoo[[#This Row],[Brand]],E:E,dataset_shampoo[[#This Row],[Region]],F:F,dataset_shampoo[[#This Row],[Year]]-1,G:G,"&gt;"&amp;dataset_shampoo[[#This Row],[Month]])</f>
        <v>6920</v>
      </c>
      <c r="M128" s="1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s="9">
        <v>6790</v>
      </c>
      <c r="I129" s="11">
        <v>36850</v>
      </c>
      <c r="J129" s="9">
        <f>SUMIFS(H:H,D:D,dataset_shampoo[[#This Row],[Brand]],E:E,dataset_shampoo[[#This Row],[Region]],F:F,dataset_shampoo[[#This Row],[Year]],G:G,"&lt;="&amp;dataset_shampoo[[#This Row],[Month]])</f>
        <v>13710</v>
      </c>
      <c r="K129" s="27">
        <f>SUMIFS(I:I,D:D,dataset_shampoo[[#This Row],[Brand]],E:E,dataset_shampoo[[#This Row],[Region]],F:F,dataset_shampoo[[#This Row],[Year]],G:G,"&lt;="&amp;dataset_shampoo[[#This Row],[Month]])</f>
        <v>74390</v>
      </c>
      <c r="L129" s="9">
        <f>dataset_shampoo[[#This Row],[Units YTD]]+SUMIFS(H:H,D:D,dataset_shampoo[[#This Row],[Brand]],E:E,dataset_shampoo[[#This Row],[Region]],F:F,dataset_shampoo[[#This Row],[Year]]-1,G:G,"&gt;"&amp;dataset_shampoo[[#This Row],[Month]])</f>
        <v>13710</v>
      </c>
      <c r="M129" s="1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s="9">
        <v>8100</v>
      </c>
      <c r="I130" s="11">
        <v>43940</v>
      </c>
      <c r="J130" s="9">
        <f>SUMIFS(H:H,D:D,dataset_shampoo[[#This Row],[Brand]],E:E,dataset_shampoo[[#This Row],[Region]],F:F,dataset_shampoo[[#This Row],[Year]],G:G,"&lt;="&amp;dataset_shampoo[[#This Row],[Month]])</f>
        <v>21810</v>
      </c>
      <c r="K130" s="27">
        <f>SUMIFS(I:I,D:D,dataset_shampoo[[#This Row],[Brand]],E:E,dataset_shampoo[[#This Row],[Region]],F:F,dataset_shampoo[[#This Row],[Year]],G:G,"&lt;="&amp;dataset_shampoo[[#This Row],[Month]])</f>
        <v>118330</v>
      </c>
      <c r="L130" s="9">
        <f>dataset_shampoo[[#This Row],[Units YTD]]+SUMIFS(H:H,D:D,dataset_shampoo[[#This Row],[Brand]],E:E,dataset_shampoo[[#This Row],[Region]],F:F,dataset_shampoo[[#This Row],[Year]]-1,G:G,"&gt;"&amp;dataset_shampoo[[#This Row],[Month]])</f>
        <v>21810</v>
      </c>
      <c r="M130" s="1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s="9">
        <v>5200</v>
      </c>
      <c r="I131" s="11">
        <v>28230</v>
      </c>
      <c r="J131" s="9">
        <f>SUMIFS(H:H,D:D,dataset_shampoo[[#This Row],[Brand]],E:E,dataset_shampoo[[#This Row],[Region]],F:F,dataset_shampoo[[#This Row],[Year]],G:G,"&lt;="&amp;dataset_shampoo[[#This Row],[Month]])</f>
        <v>27010</v>
      </c>
      <c r="K131" s="27">
        <f>SUMIFS(I:I,D:D,dataset_shampoo[[#This Row],[Brand]],E:E,dataset_shampoo[[#This Row],[Region]],F:F,dataset_shampoo[[#This Row],[Year]],G:G,"&lt;="&amp;dataset_shampoo[[#This Row],[Month]])</f>
        <v>146560</v>
      </c>
      <c r="L131" s="9">
        <f>dataset_shampoo[[#This Row],[Units YTD]]+SUMIFS(H:H,D:D,dataset_shampoo[[#This Row],[Brand]],E:E,dataset_shampoo[[#This Row],[Region]],F:F,dataset_shampoo[[#This Row],[Year]]-1,G:G,"&gt;"&amp;dataset_shampoo[[#This Row],[Month]])</f>
        <v>27010</v>
      </c>
      <c r="M131" s="1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s="9">
        <v>6630</v>
      </c>
      <c r="I132" s="11">
        <v>35970</v>
      </c>
      <c r="J132" s="9">
        <f>SUMIFS(H:H,D:D,dataset_shampoo[[#This Row],[Brand]],E:E,dataset_shampoo[[#This Row],[Region]],F:F,dataset_shampoo[[#This Row],[Year]],G:G,"&lt;="&amp;dataset_shampoo[[#This Row],[Month]])</f>
        <v>33640</v>
      </c>
      <c r="K132" s="27">
        <f>SUMIFS(I:I,D:D,dataset_shampoo[[#This Row],[Brand]],E:E,dataset_shampoo[[#This Row],[Region]],F:F,dataset_shampoo[[#This Row],[Year]],G:G,"&lt;="&amp;dataset_shampoo[[#This Row],[Month]])</f>
        <v>182530</v>
      </c>
      <c r="L132" s="9">
        <f>dataset_shampoo[[#This Row],[Units YTD]]+SUMIFS(H:H,D:D,dataset_shampoo[[#This Row],[Brand]],E:E,dataset_shampoo[[#This Row],[Region]],F:F,dataset_shampoo[[#This Row],[Year]]-1,G:G,"&gt;"&amp;dataset_shampoo[[#This Row],[Month]])</f>
        <v>33640</v>
      </c>
      <c r="M132" s="1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s="9">
        <v>7450</v>
      </c>
      <c r="I133" s="11">
        <v>40430</v>
      </c>
      <c r="J133" s="9">
        <f>SUMIFS(H:H,D:D,dataset_shampoo[[#This Row],[Brand]],E:E,dataset_shampoo[[#This Row],[Region]],F:F,dataset_shampoo[[#This Row],[Year]],G:G,"&lt;="&amp;dataset_shampoo[[#This Row],[Month]])</f>
        <v>41090</v>
      </c>
      <c r="K133" s="27">
        <f>SUMIFS(I:I,D:D,dataset_shampoo[[#This Row],[Brand]],E:E,dataset_shampoo[[#This Row],[Region]],F:F,dataset_shampoo[[#This Row],[Year]],G:G,"&lt;="&amp;dataset_shampoo[[#This Row],[Month]])</f>
        <v>222960</v>
      </c>
      <c r="L133" s="9">
        <f>dataset_shampoo[[#This Row],[Units YTD]]+SUMIFS(H:H,D:D,dataset_shampoo[[#This Row],[Brand]],E:E,dataset_shampoo[[#This Row],[Region]],F:F,dataset_shampoo[[#This Row],[Year]]-1,G:G,"&gt;"&amp;dataset_shampoo[[#This Row],[Month]])</f>
        <v>41090</v>
      </c>
      <c r="M133" s="1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s="9">
        <v>4090</v>
      </c>
      <c r="I134" s="11">
        <v>22180</v>
      </c>
      <c r="J134" s="9">
        <f>SUMIFS(H:H,D:D,dataset_shampoo[[#This Row],[Brand]],E:E,dataset_shampoo[[#This Row],[Region]],F:F,dataset_shampoo[[#This Row],[Year]],G:G,"&lt;="&amp;dataset_shampoo[[#This Row],[Month]])</f>
        <v>45180</v>
      </c>
      <c r="K134" s="27">
        <f>SUMIFS(I:I,D:D,dataset_shampoo[[#This Row],[Brand]],E:E,dataset_shampoo[[#This Row],[Region]],F:F,dataset_shampoo[[#This Row],[Year]],G:G,"&lt;="&amp;dataset_shampoo[[#This Row],[Month]])</f>
        <v>245140</v>
      </c>
      <c r="L134" s="9">
        <f>dataset_shampoo[[#This Row],[Units YTD]]+SUMIFS(H:H,D:D,dataset_shampoo[[#This Row],[Brand]],E:E,dataset_shampoo[[#This Row],[Region]],F:F,dataset_shampoo[[#This Row],[Year]]-1,G:G,"&gt;"&amp;dataset_shampoo[[#This Row],[Month]])</f>
        <v>45180</v>
      </c>
      <c r="M134" s="1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s="9">
        <v>3820</v>
      </c>
      <c r="I135" s="11">
        <v>20770</v>
      </c>
      <c r="J135" s="9">
        <f>SUMIFS(H:H,D:D,dataset_shampoo[[#This Row],[Brand]],E:E,dataset_shampoo[[#This Row],[Region]],F:F,dataset_shampoo[[#This Row],[Year]],G:G,"&lt;="&amp;dataset_shampoo[[#This Row],[Month]])</f>
        <v>49000</v>
      </c>
      <c r="K135" s="27">
        <f>SUMIFS(I:I,D:D,dataset_shampoo[[#This Row],[Brand]],E:E,dataset_shampoo[[#This Row],[Region]],F:F,dataset_shampoo[[#This Row],[Year]],G:G,"&lt;="&amp;dataset_shampoo[[#This Row],[Month]])</f>
        <v>265910</v>
      </c>
      <c r="L135" s="9">
        <f>dataset_shampoo[[#This Row],[Units YTD]]+SUMIFS(H:H,D:D,dataset_shampoo[[#This Row],[Brand]],E:E,dataset_shampoo[[#This Row],[Region]],F:F,dataset_shampoo[[#This Row],[Year]]-1,G:G,"&gt;"&amp;dataset_shampoo[[#This Row],[Month]])</f>
        <v>49000</v>
      </c>
      <c r="M135" s="1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s="9">
        <v>6120</v>
      </c>
      <c r="I136" s="11">
        <v>33200</v>
      </c>
      <c r="J136" s="9">
        <f>SUMIFS(H:H,D:D,dataset_shampoo[[#This Row],[Brand]],E:E,dataset_shampoo[[#This Row],[Region]],F:F,dataset_shampoo[[#This Row],[Year]],G:G,"&lt;="&amp;dataset_shampoo[[#This Row],[Month]])</f>
        <v>55120</v>
      </c>
      <c r="K136" s="27">
        <f>SUMIFS(I:I,D:D,dataset_shampoo[[#This Row],[Brand]],E:E,dataset_shampoo[[#This Row],[Region]],F:F,dataset_shampoo[[#This Row],[Year]],G:G,"&lt;="&amp;dataset_shampoo[[#This Row],[Month]])</f>
        <v>299110</v>
      </c>
      <c r="L136" s="9">
        <f>dataset_shampoo[[#This Row],[Units YTD]]+SUMIFS(H:H,D:D,dataset_shampoo[[#This Row],[Brand]],E:E,dataset_shampoo[[#This Row],[Region]],F:F,dataset_shampoo[[#This Row],[Year]]-1,G:G,"&gt;"&amp;dataset_shampoo[[#This Row],[Month]])</f>
        <v>55120</v>
      </c>
      <c r="M136" s="1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s="9">
        <v>6160</v>
      </c>
      <c r="I137" s="11">
        <v>33480</v>
      </c>
      <c r="J137" s="9">
        <f>SUMIFS(H:H,D:D,dataset_shampoo[[#This Row],[Brand]],E:E,dataset_shampoo[[#This Row],[Region]],F:F,dataset_shampoo[[#This Row],[Year]],G:G,"&lt;="&amp;dataset_shampoo[[#This Row],[Month]])</f>
        <v>61280</v>
      </c>
      <c r="K137" s="27">
        <f>SUMIFS(I:I,D:D,dataset_shampoo[[#This Row],[Brand]],E:E,dataset_shampoo[[#This Row],[Region]],F:F,dataset_shampoo[[#This Row],[Year]],G:G,"&lt;="&amp;dataset_shampoo[[#This Row],[Month]])</f>
        <v>332590</v>
      </c>
      <c r="L137" s="9">
        <f>dataset_shampoo[[#This Row],[Units YTD]]+SUMIFS(H:H,D:D,dataset_shampoo[[#This Row],[Brand]],E:E,dataset_shampoo[[#This Row],[Region]],F:F,dataset_shampoo[[#This Row],[Year]]-1,G:G,"&gt;"&amp;dataset_shampoo[[#This Row],[Month]])</f>
        <v>61280</v>
      </c>
      <c r="M137" s="1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s="9">
        <v>7020</v>
      </c>
      <c r="I138" s="11">
        <v>38120</v>
      </c>
      <c r="J138" s="9">
        <f>SUMIFS(H:H,D:D,dataset_shampoo[[#This Row],[Brand]],E:E,dataset_shampoo[[#This Row],[Region]],F:F,dataset_shampoo[[#This Row],[Year]],G:G,"&lt;="&amp;dataset_shampoo[[#This Row],[Month]])</f>
        <v>68300</v>
      </c>
      <c r="K138" s="27">
        <f>SUMIFS(I:I,D:D,dataset_shampoo[[#This Row],[Brand]],E:E,dataset_shampoo[[#This Row],[Region]],F:F,dataset_shampoo[[#This Row],[Year]],G:G,"&lt;="&amp;dataset_shampoo[[#This Row],[Month]])</f>
        <v>370710</v>
      </c>
      <c r="L138" s="9">
        <f>dataset_shampoo[[#This Row],[Units YTD]]+SUMIFS(H:H,D:D,dataset_shampoo[[#This Row],[Brand]],E:E,dataset_shampoo[[#This Row],[Region]],F:F,dataset_shampoo[[#This Row],[Year]]-1,G:G,"&gt;"&amp;dataset_shampoo[[#This Row],[Month]])</f>
        <v>68300</v>
      </c>
      <c r="M138" s="1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s="9">
        <v>5440</v>
      </c>
      <c r="I139" s="11">
        <v>29540</v>
      </c>
      <c r="J139" s="9">
        <f>SUMIFS(H:H,D:D,dataset_shampoo[[#This Row],[Brand]],E:E,dataset_shampoo[[#This Row],[Region]],F:F,dataset_shampoo[[#This Row],[Year]],G:G,"&lt;="&amp;dataset_shampoo[[#This Row],[Month]])</f>
        <v>73740</v>
      </c>
      <c r="K139" s="27">
        <f>SUMIFS(I:I,D:D,dataset_shampoo[[#This Row],[Brand]],E:E,dataset_shampoo[[#This Row],[Region]],F:F,dataset_shampoo[[#This Row],[Year]],G:G,"&lt;="&amp;dataset_shampoo[[#This Row],[Month]])</f>
        <v>400250</v>
      </c>
      <c r="L139" s="9">
        <f>dataset_shampoo[[#This Row],[Units YTD]]+SUMIFS(H:H,D:D,dataset_shampoo[[#This Row],[Brand]],E:E,dataset_shampoo[[#This Row],[Region]],F:F,dataset_shampoo[[#This Row],[Year]]-1,G:G,"&gt;"&amp;dataset_shampoo[[#This Row],[Month]])</f>
        <v>73740</v>
      </c>
      <c r="M139" s="1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s="9">
        <v>6830</v>
      </c>
      <c r="I140" s="11">
        <v>40910</v>
      </c>
      <c r="J140" s="9">
        <f>SUMIFS(H:H,D:D,dataset_shampoo[[#This Row],[Brand]],E:E,dataset_shampoo[[#This Row],[Region]],F:F,dataset_shampoo[[#This Row],[Year]],G:G,"&lt;="&amp;dataset_shampoo[[#This Row],[Month]])</f>
        <v>6830</v>
      </c>
      <c r="K140" s="27">
        <f>SUMIFS(I:I,D:D,dataset_shampoo[[#This Row],[Brand]],E:E,dataset_shampoo[[#This Row],[Region]],F:F,dataset_shampoo[[#This Row],[Year]],G:G,"&lt;="&amp;dataset_shampoo[[#This Row],[Month]])</f>
        <v>40910</v>
      </c>
      <c r="L140" s="9">
        <f>dataset_shampoo[[#This Row],[Units YTD]]+SUMIFS(H:H,D:D,dataset_shampoo[[#This Row],[Brand]],E:E,dataset_shampoo[[#This Row],[Region]],F:F,dataset_shampoo[[#This Row],[Year]]-1,G:G,"&gt;"&amp;dataset_shampoo[[#This Row],[Month]])</f>
        <v>73650</v>
      </c>
      <c r="M140" s="1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s="9">
        <v>5020</v>
      </c>
      <c r="I141" s="11">
        <v>30010</v>
      </c>
      <c r="J141" s="9">
        <f>SUMIFS(H:H,D:D,dataset_shampoo[[#This Row],[Brand]],E:E,dataset_shampoo[[#This Row],[Region]],F:F,dataset_shampoo[[#This Row],[Year]],G:G,"&lt;="&amp;dataset_shampoo[[#This Row],[Month]])</f>
        <v>11850</v>
      </c>
      <c r="K141" s="27">
        <f>SUMIFS(I:I,D:D,dataset_shampoo[[#This Row],[Brand]],E:E,dataset_shampoo[[#This Row],[Region]],F:F,dataset_shampoo[[#This Row],[Year]],G:G,"&lt;="&amp;dataset_shampoo[[#This Row],[Month]])</f>
        <v>70920</v>
      </c>
      <c r="L141" s="9">
        <f>dataset_shampoo[[#This Row],[Units YTD]]+SUMIFS(H:H,D:D,dataset_shampoo[[#This Row],[Brand]],E:E,dataset_shampoo[[#This Row],[Region]],F:F,dataset_shampoo[[#This Row],[Year]]-1,G:G,"&gt;"&amp;dataset_shampoo[[#This Row],[Month]])</f>
        <v>71880</v>
      </c>
      <c r="M141" s="1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s="9">
        <v>5120</v>
      </c>
      <c r="I142" s="11">
        <v>30660</v>
      </c>
      <c r="J142" s="9">
        <f>SUMIFS(H:H,D:D,dataset_shampoo[[#This Row],[Brand]],E:E,dataset_shampoo[[#This Row],[Region]],F:F,dataset_shampoo[[#This Row],[Year]],G:G,"&lt;="&amp;dataset_shampoo[[#This Row],[Month]])</f>
        <v>16970</v>
      </c>
      <c r="K142" s="27">
        <f>SUMIFS(I:I,D:D,dataset_shampoo[[#This Row],[Brand]],E:E,dataset_shampoo[[#This Row],[Region]],F:F,dataset_shampoo[[#This Row],[Year]],G:G,"&lt;="&amp;dataset_shampoo[[#This Row],[Month]])</f>
        <v>101580</v>
      </c>
      <c r="L142" s="9">
        <f>dataset_shampoo[[#This Row],[Units YTD]]+SUMIFS(H:H,D:D,dataset_shampoo[[#This Row],[Brand]],E:E,dataset_shampoo[[#This Row],[Region]],F:F,dataset_shampoo[[#This Row],[Year]]-1,G:G,"&gt;"&amp;dataset_shampoo[[#This Row],[Month]])</f>
        <v>68900</v>
      </c>
      <c r="M142" s="1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s="9">
        <v>5270</v>
      </c>
      <c r="I143" s="11">
        <v>31590</v>
      </c>
      <c r="J143" s="9">
        <f>SUMIFS(H:H,D:D,dataset_shampoo[[#This Row],[Brand]],E:E,dataset_shampoo[[#This Row],[Region]],F:F,dataset_shampoo[[#This Row],[Year]],G:G,"&lt;="&amp;dataset_shampoo[[#This Row],[Month]])</f>
        <v>22240</v>
      </c>
      <c r="K143" s="27">
        <f>SUMIFS(I:I,D:D,dataset_shampoo[[#This Row],[Brand]],E:E,dataset_shampoo[[#This Row],[Region]],F:F,dataset_shampoo[[#This Row],[Year]],G:G,"&lt;="&amp;dataset_shampoo[[#This Row],[Month]])</f>
        <v>133170</v>
      </c>
      <c r="L143" s="9">
        <f>dataset_shampoo[[#This Row],[Units YTD]]+SUMIFS(H:H,D:D,dataset_shampoo[[#This Row],[Brand]],E:E,dataset_shampoo[[#This Row],[Region]],F:F,dataset_shampoo[[#This Row],[Year]]-1,G:G,"&gt;"&amp;dataset_shampoo[[#This Row],[Month]])</f>
        <v>68970</v>
      </c>
      <c r="M143" s="1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s="9">
        <v>5360</v>
      </c>
      <c r="I144" s="11">
        <v>32130</v>
      </c>
      <c r="J144" s="9">
        <f>SUMIFS(H:H,D:D,dataset_shampoo[[#This Row],[Brand]],E:E,dataset_shampoo[[#This Row],[Region]],F:F,dataset_shampoo[[#This Row],[Year]],G:G,"&lt;="&amp;dataset_shampoo[[#This Row],[Month]])</f>
        <v>27600</v>
      </c>
      <c r="K144" s="27">
        <f>SUMIFS(I:I,D:D,dataset_shampoo[[#This Row],[Brand]],E:E,dataset_shampoo[[#This Row],[Region]],F:F,dataset_shampoo[[#This Row],[Year]],G:G,"&lt;="&amp;dataset_shampoo[[#This Row],[Month]])</f>
        <v>165300</v>
      </c>
      <c r="L144" s="9">
        <f>dataset_shampoo[[#This Row],[Units YTD]]+SUMIFS(H:H,D:D,dataset_shampoo[[#This Row],[Brand]],E:E,dataset_shampoo[[#This Row],[Region]],F:F,dataset_shampoo[[#This Row],[Year]]-1,G:G,"&gt;"&amp;dataset_shampoo[[#This Row],[Month]])</f>
        <v>67700</v>
      </c>
      <c r="M144" s="1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s="9">
        <v>5720</v>
      </c>
      <c r="I145" s="11">
        <v>34290</v>
      </c>
      <c r="J145" s="9">
        <f>SUMIFS(H:H,D:D,dataset_shampoo[[#This Row],[Brand]],E:E,dataset_shampoo[[#This Row],[Region]],F:F,dataset_shampoo[[#This Row],[Year]],G:G,"&lt;="&amp;dataset_shampoo[[#This Row],[Month]])</f>
        <v>33320</v>
      </c>
      <c r="K145" s="27">
        <f>SUMIFS(I:I,D:D,dataset_shampoo[[#This Row],[Brand]],E:E,dataset_shampoo[[#This Row],[Region]],F:F,dataset_shampoo[[#This Row],[Year]],G:G,"&lt;="&amp;dataset_shampoo[[#This Row],[Month]])</f>
        <v>199590</v>
      </c>
      <c r="L145" s="9">
        <f>dataset_shampoo[[#This Row],[Units YTD]]+SUMIFS(H:H,D:D,dataset_shampoo[[#This Row],[Brand]],E:E,dataset_shampoo[[#This Row],[Region]],F:F,dataset_shampoo[[#This Row],[Year]]-1,G:G,"&gt;"&amp;dataset_shampoo[[#This Row],[Month]])</f>
        <v>65970</v>
      </c>
      <c r="M145" s="1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s="9">
        <v>4120</v>
      </c>
      <c r="I146" s="11">
        <v>24670</v>
      </c>
      <c r="J146" s="9">
        <f>SUMIFS(H:H,D:D,dataset_shampoo[[#This Row],[Brand]],E:E,dataset_shampoo[[#This Row],[Region]],F:F,dataset_shampoo[[#This Row],[Year]],G:G,"&lt;="&amp;dataset_shampoo[[#This Row],[Month]])</f>
        <v>37440</v>
      </c>
      <c r="K146" s="27">
        <f>SUMIFS(I:I,D:D,dataset_shampoo[[#This Row],[Brand]],E:E,dataset_shampoo[[#This Row],[Region]],F:F,dataset_shampoo[[#This Row],[Year]],G:G,"&lt;="&amp;dataset_shampoo[[#This Row],[Month]])</f>
        <v>224260</v>
      </c>
      <c r="L146" s="9">
        <f>dataset_shampoo[[#This Row],[Units YTD]]+SUMIFS(H:H,D:D,dataset_shampoo[[#This Row],[Brand]],E:E,dataset_shampoo[[#This Row],[Region]],F:F,dataset_shampoo[[#This Row],[Year]]-1,G:G,"&gt;"&amp;dataset_shampoo[[#This Row],[Month]])</f>
        <v>66000</v>
      </c>
      <c r="M146" s="1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s="9">
        <v>3380</v>
      </c>
      <c r="I147" s="11">
        <v>20270</v>
      </c>
      <c r="J147" s="9">
        <f>SUMIFS(H:H,D:D,dataset_shampoo[[#This Row],[Brand]],E:E,dataset_shampoo[[#This Row],[Region]],F:F,dataset_shampoo[[#This Row],[Year]],G:G,"&lt;="&amp;dataset_shampoo[[#This Row],[Month]])</f>
        <v>40820</v>
      </c>
      <c r="K147" s="27">
        <f>SUMIFS(I:I,D:D,dataset_shampoo[[#This Row],[Brand]],E:E,dataset_shampoo[[#This Row],[Region]],F:F,dataset_shampoo[[#This Row],[Year]],G:G,"&lt;="&amp;dataset_shampoo[[#This Row],[Month]])</f>
        <v>244530</v>
      </c>
      <c r="L147" s="9">
        <f>dataset_shampoo[[#This Row],[Units YTD]]+SUMIFS(H:H,D:D,dataset_shampoo[[#This Row],[Brand]],E:E,dataset_shampoo[[#This Row],[Region]],F:F,dataset_shampoo[[#This Row],[Year]]-1,G:G,"&gt;"&amp;dataset_shampoo[[#This Row],[Month]])</f>
        <v>65560</v>
      </c>
      <c r="M147" s="1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s="9">
        <v>4530</v>
      </c>
      <c r="I148" s="11">
        <v>27140</v>
      </c>
      <c r="J148" s="9">
        <f>SUMIFS(H:H,D:D,dataset_shampoo[[#This Row],[Brand]],E:E,dataset_shampoo[[#This Row],[Region]],F:F,dataset_shampoo[[#This Row],[Year]],G:G,"&lt;="&amp;dataset_shampoo[[#This Row],[Month]])</f>
        <v>45350</v>
      </c>
      <c r="K148" s="27">
        <f>SUMIFS(I:I,D:D,dataset_shampoo[[#This Row],[Brand]],E:E,dataset_shampoo[[#This Row],[Region]],F:F,dataset_shampoo[[#This Row],[Year]],G:G,"&lt;="&amp;dataset_shampoo[[#This Row],[Month]])</f>
        <v>271670</v>
      </c>
      <c r="L148" s="9">
        <f>dataset_shampoo[[#This Row],[Units YTD]]+SUMIFS(H:H,D:D,dataset_shampoo[[#This Row],[Brand]],E:E,dataset_shampoo[[#This Row],[Region]],F:F,dataset_shampoo[[#This Row],[Year]]-1,G:G,"&gt;"&amp;dataset_shampoo[[#This Row],[Month]])</f>
        <v>63970</v>
      </c>
      <c r="M148" s="1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s="9">
        <v>4960</v>
      </c>
      <c r="I149" s="11">
        <v>29710</v>
      </c>
      <c r="J149" s="9">
        <f>SUMIFS(H:H,D:D,dataset_shampoo[[#This Row],[Brand]],E:E,dataset_shampoo[[#This Row],[Region]],F:F,dataset_shampoo[[#This Row],[Year]],G:G,"&lt;="&amp;dataset_shampoo[[#This Row],[Month]])</f>
        <v>50310</v>
      </c>
      <c r="K149" s="27">
        <f>SUMIFS(I:I,D:D,dataset_shampoo[[#This Row],[Brand]],E:E,dataset_shampoo[[#This Row],[Region]],F:F,dataset_shampoo[[#This Row],[Year]],G:G,"&lt;="&amp;dataset_shampoo[[#This Row],[Month]])</f>
        <v>301380</v>
      </c>
      <c r="L149" s="9">
        <f>dataset_shampoo[[#This Row],[Units YTD]]+SUMIFS(H:H,D:D,dataset_shampoo[[#This Row],[Brand]],E:E,dataset_shampoo[[#This Row],[Region]],F:F,dataset_shampoo[[#This Row],[Year]]-1,G:G,"&gt;"&amp;dataset_shampoo[[#This Row],[Month]])</f>
        <v>62770</v>
      </c>
      <c r="M149" s="1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s="9">
        <v>4890</v>
      </c>
      <c r="I150" s="11">
        <v>29260</v>
      </c>
      <c r="J150" s="9">
        <f>SUMIFS(H:H,D:D,dataset_shampoo[[#This Row],[Brand]],E:E,dataset_shampoo[[#This Row],[Region]],F:F,dataset_shampoo[[#This Row],[Year]],G:G,"&lt;="&amp;dataset_shampoo[[#This Row],[Month]])</f>
        <v>55200</v>
      </c>
      <c r="K150" s="27">
        <f>SUMIFS(I:I,D:D,dataset_shampoo[[#This Row],[Brand]],E:E,dataset_shampoo[[#This Row],[Region]],F:F,dataset_shampoo[[#This Row],[Year]],G:G,"&lt;="&amp;dataset_shampoo[[#This Row],[Month]])</f>
        <v>330640</v>
      </c>
      <c r="L150" s="9">
        <f>dataset_shampoo[[#This Row],[Units YTD]]+SUMIFS(H:H,D:D,dataset_shampoo[[#This Row],[Brand]],E:E,dataset_shampoo[[#This Row],[Region]],F:F,dataset_shampoo[[#This Row],[Year]]-1,G:G,"&gt;"&amp;dataset_shampoo[[#This Row],[Month]])</f>
        <v>60640</v>
      </c>
      <c r="M150" s="1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s="9">
        <v>4510</v>
      </c>
      <c r="I151" s="11">
        <v>26970</v>
      </c>
      <c r="J151" s="9">
        <f>SUMIFS(H:H,D:D,dataset_shampoo[[#This Row],[Brand]],E:E,dataset_shampoo[[#This Row],[Region]],F:F,dataset_shampoo[[#This Row],[Year]],G:G,"&lt;="&amp;dataset_shampoo[[#This Row],[Month]])</f>
        <v>59710</v>
      </c>
      <c r="K151" s="27">
        <f>SUMIFS(I:I,D:D,dataset_shampoo[[#This Row],[Brand]],E:E,dataset_shampoo[[#This Row],[Region]],F:F,dataset_shampoo[[#This Row],[Year]],G:G,"&lt;="&amp;dataset_shampoo[[#This Row],[Month]])</f>
        <v>357610</v>
      </c>
      <c r="L151" s="9">
        <f>dataset_shampoo[[#This Row],[Units YTD]]+SUMIFS(H:H,D:D,dataset_shampoo[[#This Row],[Brand]],E:E,dataset_shampoo[[#This Row],[Region]],F:F,dataset_shampoo[[#This Row],[Year]]-1,G:G,"&gt;"&amp;dataset_shampoo[[#This Row],[Month]])</f>
        <v>59710</v>
      </c>
      <c r="M151" s="1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s="9">
        <v>4140</v>
      </c>
      <c r="I152" s="11">
        <v>24800</v>
      </c>
      <c r="J152" s="9">
        <f>SUMIFS(H:H,D:D,dataset_shampoo[[#This Row],[Brand]],E:E,dataset_shampoo[[#This Row],[Region]],F:F,dataset_shampoo[[#This Row],[Year]],G:G,"&lt;="&amp;dataset_shampoo[[#This Row],[Month]])</f>
        <v>4140</v>
      </c>
      <c r="K152" s="27">
        <f>SUMIFS(I:I,D:D,dataset_shampoo[[#This Row],[Brand]],E:E,dataset_shampoo[[#This Row],[Region]],F:F,dataset_shampoo[[#This Row],[Year]],G:G,"&lt;="&amp;dataset_shampoo[[#This Row],[Month]])</f>
        <v>24800</v>
      </c>
      <c r="L152" s="9">
        <f>dataset_shampoo[[#This Row],[Units YTD]]+SUMIFS(H:H,D:D,dataset_shampoo[[#This Row],[Brand]],E:E,dataset_shampoo[[#This Row],[Region]],F:F,dataset_shampoo[[#This Row],[Year]]-1,G:G,"&gt;"&amp;dataset_shampoo[[#This Row],[Month]])</f>
        <v>57020</v>
      </c>
      <c r="M152" s="1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s="9">
        <v>3940</v>
      </c>
      <c r="I153" s="11">
        <v>23570</v>
      </c>
      <c r="J153" s="9">
        <f>SUMIFS(H:H,D:D,dataset_shampoo[[#This Row],[Brand]],E:E,dataset_shampoo[[#This Row],[Region]],F:F,dataset_shampoo[[#This Row],[Year]],G:G,"&lt;="&amp;dataset_shampoo[[#This Row],[Month]])</f>
        <v>8080</v>
      </c>
      <c r="K153" s="27">
        <f>SUMIFS(I:I,D:D,dataset_shampoo[[#This Row],[Brand]],E:E,dataset_shampoo[[#This Row],[Region]],F:F,dataset_shampoo[[#This Row],[Year]],G:G,"&lt;="&amp;dataset_shampoo[[#This Row],[Month]])</f>
        <v>48370</v>
      </c>
      <c r="L153" s="9">
        <f>dataset_shampoo[[#This Row],[Units YTD]]+SUMIFS(H:H,D:D,dataset_shampoo[[#This Row],[Brand]],E:E,dataset_shampoo[[#This Row],[Region]],F:F,dataset_shampoo[[#This Row],[Year]]-1,G:G,"&gt;"&amp;dataset_shampoo[[#This Row],[Month]])</f>
        <v>55940</v>
      </c>
      <c r="M153" s="1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s="9">
        <v>3980</v>
      </c>
      <c r="I154" s="11">
        <v>23840</v>
      </c>
      <c r="J154" s="9">
        <f>SUMIFS(H:H,D:D,dataset_shampoo[[#This Row],[Brand]],E:E,dataset_shampoo[[#This Row],[Region]],F:F,dataset_shampoo[[#This Row],[Year]],G:G,"&lt;="&amp;dataset_shampoo[[#This Row],[Month]])</f>
        <v>12060</v>
      </c>
      <c r="K154" s="27">
        <f>SUMIFS(I:I,D:D,dataset_shampoo[[#This Row],[Brand]],E:E,dataset_shampoo[[#This Row],[Region]],F:F,dataset_shampoo[[#This Row],[Year]],G:G,"&lt;="&amp;dataset_shampoo[[#This Row],[Month]])</f>
        <v>72210</v>
      </c>
      <c r="L154" s="9">
        <f>dataset_shampoo[[#This Row],[Units YTD]]+SUMIFS(H:H,D:D,dataset_shampoo[[#This Row],[Brand]],E:E,dataset_shampoo[[#This Row],[Region]],F:F,dataset_shampoo[[#This Row],[Year]]-1,G:G,"&gt;"&amp;dataset_shampoo[[#This Row],[Month]])</f>
        <v>54800</v>
      </c>
      <c r="M154" s="1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s="9">
        <v>3860</v>
      </c>
      <c r="I155" s="11">
        <v>23100</v>
      </c>
      <c r="J155" s="9">
        <f>SUMIFS(H:H,D:D,dataset_shampoo[[#This Row],[Brand]],E:E,dataset_shampoo[[#This Row],[Region]],F:F,dataset_shampoo[[#This Row],[Year]],G:G,"&lt;="&amp;dataset_shampoo[[#This Row],[Month]])</f>
        <v>15920</v>
      </c>
      <c r="K155" s="27">
        <f>SUMIFS(I:I,D:D,dataset_shampoo[[#This Row],[Brand]],E:E,dataset_shampoo[[#This Row],[Region]],F:F,dataset_shampoo[[#This Row],[Year]],G:G,"&lt;="&amp;dataset_shampoo[[#This Row],[Month]])</f>
        <v>95310</v>
      </c>
      <c r="L155" s="9">
        <f>dataset_shampoo[[#This Row],[Units YTD]]+SUMIFS(H:H,D:D,dataset_shampoo[[#This Row],[Brand]],E:E,dataset_shampoo[[#This Row],[Region]],F:F,dataset_shampoo[[#This Row],[Year]]-1,G:G,"&gt;"&amp;dataset_shampoo[[#This Row],[Month]])</f>
        <v>53390</v>
      </c>
      <c r="M155" s="1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s="9">
        <v>4380</v>
      </c>
      <c r="I156" s="11">
        <v>26240</v>
      </c>
      <c r="J156" s="9">
        <f>SUMIFS(H:H,D:D,dataset_shampoo[[#This Row],[Brand]],E:E,dataset_shampoo[[#This Row],[Region]],F:F,dataset_shampoo[[#This Row],[Year]],G:G,"&lt;="&amp;dataset_shampoo[[#This Row],[Month]])</f>
        <v>20300</v>
      </c>
      <c r="K156" s="27">
        <f>SUMIFS(I:I,D:D,dataset_shampoo[[#This Row],[Brand]],E:E,dataset_shampoo[[#This Row],[Region]],F:F,dataset_shampoo[[#This Row],[Year]],G:G,"&lt;="&amp;dataset_shampoo[[#This Row],[Month]])</f>
        <v>121550</v>
      </c>
      <c r="L156" s="9">
        <f>dataset_shampoo[[#This Row],[Units YTD]]+SUMIFS(H:H,D:D,dataset_shampoo[[#This Row],[Brand]],E:E,dataset_shampoo[[#This Row],[Region]],F:F,dataset_shampoo[[#This Row],[Year]]-1,G:G,"&gt;"&amp;dataset_shampoo[[#This Row],[Month]])</f>
        <v>52410</v>
      </c>
      <c r="M156" s="1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s="9">
        <v>5120</v>
      </c>
      <c r="I157" s="11">
        <v>30700</v>
      </c>
      <c r="J157" s="9">
        <f>SUMIFS(H:H,D:D,dataset_shampoo[[#This Row],[Brand]],E:E,dataset_shampoo[[#This Row],[Region]],F:F,dataset_shampoo[[#This Row],[Year]],G:G,"&lt;="&amp;dataset_shampoo[[#This Row],[Month]])</f>
        <v>25420</v>
      </c>
      <c r="K157" s="27">
        <f>SUMIFS(I:I,D:D,dataset_shampoo[[#This Row],[Brand]],E:E,dataset_shampoo[[#This Row],[Region]],F:F,dataset_shampoo[[#This Row],[Year]],G:G,"&lt;="&amp;dataset_shampoo[[#This Row],[Month]])</f>
        <v>152250</v>
      </c>
      <c r="L157" s="9">
        <f>dataset_shampoo[[#This Row],[Units YTD]]+SUMIFS(H:H,D:D,dataset_shampoo[[#This Row],[Brand]],E:E,dataset_shampoo[[#This Row],[Region]],F:F,dataset_shampoo[[#This Row],[Year]]-1,G:G,"&gt;"&amp;dataset_shampoo[[#This Row],[Month]])</f>
        <v>51810</v>
      </c>
      <c r="M157" s="1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s="9">
        <v>3450</v>
      </c>
      <c r="I158" s="11">
        <v>20690</v>
      </c>
      <c r="J158" s="9">
        <f>SUMIFS(H:H,D:D,dataset_shampoo[[#This Row],[Brand]],E:E,dataset_shampoo[[#This Row],[Region]],F:F,dataset_shampoo[[#This Row],[Year]],G:G,"&lt;="&amp;dataset_shampoo[[#This Row],[Month]])</f>
        <v>28870</v>
      </c>
      <c r="K158" s="27">
        <f>SUMIFS(I:I,D:D,dataset_shampoo[[#This Row],[Brand]],E:E,dataset_shampoo[[#This Row],[Region]],F:F,dataset_shampoo[[#This Row],[Year]],G:G,"&lt;="&amp;dataset_shampoo[[#This Row],[Month]])</f>
        <v>172940</v>
      </c>
      <c r="L158" s="9">
        <f>dataset_shampoo[[#This Row],[Units YTD]]+SUMIFS(H:H,D:D,dataset_shampoo[[#This Row],[Brand]],E:E,dataset_shampoo[[#This Row],[Region]],F:F,dataset_shampoo[[#This Row],[Year]]-1,G:G,"&gt;"&amp;dataset_shampoo[[#This Row],[Month]])</f>
        <v>51140</v>
      </c>
      <c r="M158" s="1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s="9">
        <v>3260</v>
      </c>
      <c r="I159" s="11">
        <v>19520</v>
      </c>
      <c r="J159" s="9">
        <f>SUMIFS(H:H,D:D,dataset_shampoo[[#This Row],[Brand]],E:E,dataset_shampoo[[#This Row],[Region]],F:F,dataset_shampoo[[#This Row],[Year]],G:G,"&lt;="&amp;dataset_shampoo[[#This Row],[Month]])</f>
        <v>32130</v>
      </c>
      <c r="K159" s="27">
        <f>SUMIFS(I:I,D:D,dataset_shampoo[[#This Row],[Brand]],E:E,dataset_shampoo[[#This Row],[Region]],F:F,dataset_shampoo[[#This Row],[Year]],G:G,"&lt;="&amp;dataset_shampoo[[#This Row],[Month]])</f>
        <v>192460</v>
      </c>
      <c r="L159" s="9">
        <f>dataset_shampoo[[#This Row],[Units YTD]]+SUMIFS(H:H,D:D,dataset_shampoo[[#This Row],[Brand]],E:E,dataset_shampoo[[#This Row],[Region]],F:F,dataset_shampoo[[#This Row],[Year]]-1,G:G,"&gt;"&amp;dataset_shampoo[[#This Row],[Month]])</f>
        <v>51020</v>
      </c>
      <c r="M159" s="1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s="9">
        <v>4600</v>
      </c>
      <c r="I160" s="11">
        <v>27540</v>
      </c>
      <c r="J160" s="9">
        <f>SUMIFS(H:H,D:D,dataset_shampoo[[#This Row],[Brand]],E:E,dataset_shampoo[[#This Row],[Region]],F:F,dataset_shampoo[[#This Row],[Year]],G:G,"&lt;="&amp;dataset_shampoo[[#This Row],[Month]])</f>
        <v>36730</v>
      </c>
      <c r="K160" s="27">
        <f>SUMIFS(I:I,D:D,dataset_shampoo[[#This Row],[Brand]],E:E,dataset_shampoo[[#This Row],[Region]],F:F,dataset_shampoo[[#This Row],[Year]],G:G,"&lt;="&amp;dataset_shampoo[[#This Row],[Month]])</f>
        <v>220000</v>
      </c>
      <c r="L160" s="9">
        <f>dataset_shampoo[[#This Row],[Units YTD]]+SUMIFS(H:H,D:D,dataset_shampoo[[#This Row],[Brand]],E:E,dataset_shampoo[[#This Row],[Region]],F:F,dataset_shampoo[[#This Row],[Year]]-1,G:G,"&gt;"&amp;dataset_shampoo[[#This Row],[Month]])</f>
        <v>51090</v>
      </c>
      <c r="M160" s="1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s="9">
        <v>4330</v>
      </c>
      <c r="I161" s="11">
        <v>25960</v>
      </c>
      <c r="J161" s="9">
        <f>SUMIFS(H:H,D:D,dataset_shampoo[[#This Row],[Brand]],E:E,dataset_shampoo[[#This Row],[Region]],F:F,dataset_shampoo[[#This Row],[Year]],G:G,"&lt;="&amp;dataset_shampoo[[#This Row],[Month]])</f>
        <v>41060</v>
      </c>
      <c r="K161" s="27">
        <f>SUMIFS(I:I,D:D,dataset_shampoo[[#This Row],[Brand]],E:E,dataset_shampoo[[#This Row],[Region]],F:F,dataset_shampoo[[#This Row],[Year]],G:G,"&lt;="&amp;dataset_shampoo[[#This Row],[Month]])</f>
        <v>245960</v>
      </c>
      <c r="L161" s="9">
        <f>dataset_shampoo[[#This Row],[Units YTD]]+SUMIFS(H:H,D:D,dataset_shampoo[[#This Row],[Brand]],E:E,dataset_shampoo[[#This Row],[Region]],F:F,dataset_shampoo[[#This Row],[Year]]-1,G:G,"&gt;"&amp;dataset_shampoo[[#This Row],[Month]])</f>
        <v>50460</v>
      </c>
      <c r="M161" s="1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s="9">
        <v>3350</v>
      </c>
      <c r="I162" s="11">
        <v>20030</v>
      </c>
      <c r="J162" s="9">
        <f>SUMIFS(H:H,D:D,dataset_shampoo[[#This Row],[Brand]],E:E,dataset_shampoo[[#This Row],[Region]],F:F,dataset_shampoo[[#This Row],[Year]],G:G,"&lt;="&amp;dataset_shampoo[[#This Row],[Month]])</f>
        <v>44410</v>
      </c>
      <c r="K162" s="27">
        <f>SUMIFS(I:I,D:D,dataset_shampoo[[#This Row],[Brand]],E:E,dataset_shampoo[[#This Row],[Region]],F:F,dataset_shampoo[[#This Row],[Year]],G:G,"&lt;="&amp;dataset_shampoo[[#This Row],[Month]])</f>
        <v>265990</v>
      </c>
      <c r="L162" s="9">
        <f>dataset_shampoo[[#This Row],[Units YTD]]+SUMIFS(H:H,D:D,dataset_shampoo[[#This Row],[Brand]],E:E,dataset_shampoo[[#This Row],[Region]],F:F,dataset_shampoo[[#This Row],[Year]]-1,G:G,"&gt;"&amp;dataset_shampoo[[#This Row],[Month]])</f>
        <v>48920</v>
      </c>
      <c r="M162" s="1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s="9">
        <v>3390</v>
      </c>
      <c r="I163" s="11">
        <v>20340</v>
      </c>
      <c r="J163" s="9">
        <f>SUMIFS(H:H,D:D,dataset_shampoo[[#This Row],[Brand]],E:E,dataset_shampoo[[#This Row],[Region]],F:F,dataset_shampoo[[#This Row],[Year]],G:G,"&lt;="&amp;dataset_shampoo[[#This Row],[Month]])</f>
        <v>47800</v>
      </c>
      <c r="K163" s="27">
        <f>SUMIFS(I:I,D:D,dataset_shampoo[[#This Row],[Brand]],E:E,dataset_shampoo[[#This Row],[Region]],F:F,dataset_shampoo[[#This Row],[Year]],G:G,"&lt;="&amp;dataset_shampoo[[#This Row],[Month]])</f>
        <v>286330</v>
      </c>
      <c r="L163" s="9">
        <f>dataset_shampoo[[#This Row],[Units YTD]]+SUMIFS(H:H,D:D,dataset_shampoo[[#This Row],[Brand]],E:E,dataset_shampoo[[#This Row],[Region]],F:F,dataset_shampoo[[#This Row],[Year]]-1,G:G,"&gt;"&amp;dataset_shampoo[[#This Row],[Month]])</f>
        <v>47800</v>
      </c>
      <c r="M163" s="1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s="9">
        <v>3520</v>
      </c>
      <c r="I164" s="11">
        <v>21090</v>
      </c>
      <c r="J164" s="9">
        <f>SUMIFS(H:H,D:D,dataset_shampoo[[#This Row],[Brand]],E:E,dataset_shampoo[[#This Row],[Region]],F:F,dataset_shampoo[[#This Row],[Year]],G:G,"&lt;="&amp;dataset_shampoo[[#This Row],[Month]])</f>
        <v>3520</v>
      </c>
      <c r="K164" s="27">
        <f>SUMIFS(I:I,D:D,dataset_shampoo[[#This Row],[Brand]],E:E,dataset_shampoo[[#This Row],[Region]],F:F,dataset_shampoo[[#This Row],[Year]],G:G,"&lt;="&amp;dataset_shampoo[[#This Row],[Month]])</f>
        <v>21090</v>
      </c>
      <c r="L164" s="9">
        <f>dataset_shampoo[[#This Row],[Units YTD]]+SUMIFS(H:H,D:D,dataset_shampoo[[#This Row],[Brand]],E:E,dataset_shampoo[[#This Row],[Region]],F:F,dataset_shampoo[[#This Row],[Year]]-1,G:G,"&gt;"&amp;dataset_shampoo[[#This Row],[Month]])</f>
        <v>47180</v>
      </c>
      <c r="M164" s="1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s="9">
        <v>3850</v>
      </c>
      <c r="I165" s="11">
        <v>23050</v>
      </c>
      <c r="J165" s="9">
        <f>SUMIFS(H:H,D:D,dataset_shampoo[[#This Row],[Brand]],E:E,dataset_shampoo[[#This Row],[Region]],F:F,dataset_shampoo[[#This Row],[Year]],G:G,"&lt;="&amp;dataset_shampoo[[#This Row],[Month]])</f>
        <v>7370</v>
      </c>
      <c r="K165" s="27">
        <f>SUMIFS(I:I,D:D,dataset_shampoo[[#This Row],[Brand]],E:E,dataset_shampoo[[#This Row],[Region]],F:F,dataset_shampoo[[#This Row],[Year]],G:G,"&lt;="&amp;dataset_shampoo[[#This Row],[Month]])</f>
        <v>44140</v>
      </c>
      <c r="L165" s="9">
        <f>dataset_shampoo[[#This Row],[Units YTD]]+SUMIFS(H:H,D:D,dataset_shampoo[[#This Row],[Brand]],E:E,dataset_shampoo[[#This Row],[Region]],F:F,dataset_shampoo[[#This Row],[Year]]-1,G:G,"&gt;"&amp;dataset_shampoo[[#This Row],[Month]])</f>
        <v>47090</v>
      </c>
      <c r="M165" s="1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s="9">
        <v>4110</v>
      </c>
      <c r="I166" s="11">
        <v>24640</v>
      </c>
      <c r="J166" s="9">
        <f>SUMIFS(H:H,D:D,dataset_shampoo[[#This Row],[Brand]],E:E,dataset_shampoo[[#This Row],[Region]],F:F,dataset_shampoo[[#This Row],[Year]],G:G,"&lt;="&amp;dataset_shampoo[[#This Row],[Month]])</f>
        <v>11480</v>
      </c>
      <c r="K166" s="27">
        <f>SUMIFS(I:I,D:D,dataset_shampoo[[#This Row],[Brand]],E:E,dataset_shampoo[[#This Row],[Region]],F:F,dataset_shampoo[[#This Row],[Year]],G:G,"&lt;="&amp;dataset_shampoo[[#This Row],[Month]])</f>
        <v>68780</v>
      </c>
      <c r="L166" s="9">
        <f>dataset_shampoo[[#This Row],[Units YTD]]+SUMIFS(H:H,D:D,dataset_shampoo[[#This Row],[Brand]],E:E,dataset_shampoo[[#This Row],[Region]],F:F,dataset_shampoo[[#This Row],[Year]]-1,G:G,"&gt;"&amp;dataset_shampoo[[#This Row],[Month]])</f>
        <v>47220</v>
      </c>
      <c r="M166" s="1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s="9">
        <v>4030</v>
      </c>
      <c r="I167" s="11">
        <v>24120</v>
      </c>
      <c r="J167" s="9">
        <f>SUMIFS(H:H,D:D,dataset_shampoo[[#This Row],[Brand]],E:E,dataset_shampoo[[#This Row],[Region]],F:F,dataset_shampoo[[#This Row],[Year]],G:G,"&lt;="&amp;dataset_shampoo[[#This Row],[Month]])</f>
        <v>15510</v>
      </c>
      <c r="K167" s="27">
        <f>SUMIFS(I:I,D:D,dataset_shampoo[[#This Row],[Brand]],E:E,dataset_shampoo[[#This Row],[Region]],F:F,dataset_shampoo[[#This Row],[Year]],G:G,"&lt;="&amp;dataset_shampoo[[#This Row],[Month]])</f>
        <v>92900</v>
      </c>
      <c r="L167" s="9">
        <f>dataset_shampoo[[#This Row],[Units YTD]]+SUMIFS(H:H,D:D,dataset_shampoo[[#This Row],[Brand]],E:E,dataset_shampoo[[#This Row],[Region]],F:F,dataset_shampoo[[#This Row],[Year]]-1,G:G,"&gt;"&amp;dataset_shampoo[[#This Row],[Month]])</f>
        <v>47390</v>
      </c>
      <c r="M167" s="1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s="9">
        <v>3210</v>
      </c>
      <c r="I168" s="11">
        <v>19190</v>
      </c>
      <c r="J168" s="9">
        <f>SUMIFS(H:H,D:D,dataset_shampoo[[#This Row],[Brand]],E:E,dataset_shampoo[[#This Row],[Region]],F:F,dataset_shampoo[[#This Row],[Year]],G:G,"&lt;="&amp;dataset_shampoo[[#This Row],[Month]])</f>
        <v>18720</v>
      </c>
      <c r="K168" s="27">
        <f>SUMIFS(I:I,D:D,dataset_shampoo[[#This Row],[Brand]],E:E,dataset_shampoo[[#This Row],[Region]],F:F,dataset_shampoo[[#This Row],[Year]],G:G,"&lt;="&amp;dataset_shampoo[[#This Row],[Month]])</f>
        <v>112090</v>
      </c>
      <c r="L168" s="9">
        <f>dataset_shampoo[[#This Row],[Units YTD]]+SUMIFS(H:H,D:D,dataset_shampoo[[#This Row],[Brand]],E:E,dataset_shampoo[[#This Row],[Region]],F:F,dataset_shampoo[[#This Row],[Year]]-1,G:G,"&gt;"&amp;dataset_shampoo[[#This Row],[Month]])</f>
        <v>46220</v>
      </c>
      <c r="M168" s="1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s="9">
        <v>5170</v>
      </c>
      <c r="I169" s="11">
        <v>30920</v>
      </c>
      <c r="J169" s="9">
        <f>SUMIFS(H:H,D:D,dataset_shampoo[[#This Row],[Brand]],E:E,dataset_shampoo[[#This Row],[Region]],F:F,dataset_shampoo[[#This Row],[Year]],G:G,"&lt;="&amp;dataset_shampoo[[#This Row],[Month]])</f>
        <v>23890</v>
      </c>
      <c r="K169" s="27">
        <f>SUMIFS(I:I,D:D,dataset_shampoo[[#This Row],[Brand]],E:E,dataset_shampoo[[#This Row],[Region]],F:F,dataset_shampoo[[#This Row],[Year]],G:G,"&lt;="&amp;dataset_shampoo[[#This Row],[Month]])</f>
        <v>143010</v>
      </c>
      <c r="L169" s="9">
        <f>dataset_shampoo[[#This Row],[Units YTD]]+SUMIFS(H:H,D:D,dataset_shampoo[[#This Row],[Brand]],E:E,dataset_shampoo[[#This Row],[Region]],F:F,dataset_shampoo[[#This Row],[Year]]-1,G:G,"&gt;"&amp;dataset_shampoo[[#This Row],[Month]])</f>
        <v>46270</v>
      </c>
      <c r="M169" s="1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s="9">
        <v>3340</v>
      </c>
      <c r="I170" s="11">
        <v>19990</v>
      </c>
      <c r="J170" s="9">
        <f>SUMIFS(H:H,D:D,dataset_shampoo[[#This Row],[Brand]],E:E,dataset_shampoo[[#This Row],[Region]],F:F,dataset_shampoo[[#This Row],[Year]],G:G,"&lt;="&amp;dataset_shampoo[[#This Row],[Month]])</f>
        <v>27230</v>
      </c>
      <c r="K170" s="27">
        <f>SUMIFS(I:I,D:D,dataset_shampoo[[#This Row],[Brand]],E:E,dataset_shampoo[[#This Row],[Region]],F:F,dataset_shampoo[[#This Row],[Year]],G:G,"&lt;="&amp;dataset_shampoo[[#This Row],[Month]])</f>
        <v>163000</v>
      </c>
      <c r="L170" s="9">
        <f>dataset_shampoo[[#This Row],[Units YTD]]+SUMIFS(H:H,D:D,dataset_shampoo[[#This Row],[Brand]],E:E,dataset_shampoo[[#This Row],[Region]],F:F,dataset_shampoo[[#This Row],[Year]]-1,G:G,"&gt;"&amp;dataset_shampoo[[#This Row],[Month]])</f>
        <v>46160</v>
      </c>
      <c r="M170" s="1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s="9">
        <v>3310</v>
      </c>
      <c r="I171" s="11">
        <v>19870</v>
      </c>
      <c r="J171" s="9">
        <f>SUMIFS(H:H,D:D,dataset_shampoo[[#This Row],[Brand]],E:E,dataset_shampoo[[#This Row],[Region]],F:F,dataset_shampoo[[#This Row],[Year]],G:G,"&lt;="&amp;dataset_shampoo[[#This Row],[Month]])</f>
        <v>30540</v>
      </c>
      <c r="K171" s="27">
        <f>SUMIFS(I:I,D:D,dataset_shampoo[[#This Row],[Brand]],E:E,dataset_shampoo[[#This Row],[Region]],F:F,dataset_shampoo[[#This Row],[Year]],G:G,"&lt;="&amp;dataset_shampoo[[#This Row],[Month]])</f>
        <v>182870</v>
      </c>
      <c r="L171" s="9">
        <f>dataset_shampoo[[#This Row],[Units YTD]]+SUMIFS(H:H,D:D,dataset_shampoo[[#This Row],[Brand]],E:E,dataset_shampoo[[#This Row],[Region]],F:F,dataset_shampoo[[#This Row],[Year]]-1,G:G,"&gt;"&amp;dataset_shampoo[[#This Row],[Month]])</f>
        <v>46210</v>
      </c>
      <c r="M171" s="1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s="9">
        <v>3510</v>
      </c>
      <c r="I172" s="11">
        <v>21050</v>
      </c>
      <c r="J172" s="9">
        <f>SUMIFS(H:H,D:D,dataset_shampoo[[#This Row],[Brand]],E:E,dataset_shampoo[[#This Row],[Region]],F:F,dataset_shampoo[[#This Row],[Year]],G:G,"&lt;="&amp;dataset_shampoo[[#This Row],[Month]])</f>
        <v>34050</v>
      </c>
      <c r="K172" s="27">
        <f>SUMIFS(I:I,D:D,dataset_shampoo[[#This Row],[Brand]],E:E,dataset_shampoo[[#This Row],[Region]],F:F,dataset_shampoo[[#This Row],[Year]],G:G,"&lt;="&amp;dataset_shampoo[[#This Row],[Month]])</f>
        <v>203920</v>
      </c>
      <c r="L172" s="9">
        <f>dataset_shampoo[[#This Row],[Units YTD]]+SUMIFS(H:H,D:D,dataset_shampoo[[#This Row],[Brand]],E:E,dataset_shampoo[[#This Row],[Region]],F:F,dataset_shampoo[[#This Row],[Year]]-1,G:G,"&gt;"&amp;dataset_shampoo[[#This Row],[Month]])</f>
        <v>45120</v>
      </c>
      <c r="M172" s="1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s="9">
        <v>3640</v>
      </c>
      <c r="I173" s="11">
        <v>21810</v>
      </c>
      <c r="J173" s="9">
        <f>SUMIFS(H:H,D:D,dataset_shampoo[[#This Row],[Brand]],E:E,dataset_shampoo[[#This Row],[Region]],F:F,dataset_shampoo[[#This Row],[Year]],G:G,"&lt;="&amp;dataset_shampoo[[#This Row],[Month]])</f>
        <v>37690</v>
      </c>
      <c r="K173" s="27">
        <f>SUMIFS(I:I,D:D,dataset_shampoo[[#This Row],[Brand]],E:E,dataset_shampoo[[#This Row],[Region]],F:F,dataset_shampoo[[#This Row],[Year]],G:G,"&lt;="&amp;dataset_shampoo[[#This Row],[Month]])</f>
        <v>225730</v>
      </c>
      <c r="L173" s="9">
        <f>dataset_shampoo[[#This Row],[Units YTD]]+SUMIFS(H:H,D:D,dataset_shampoo[[#This Row],[Brand]],E:E,dataset_shampoo[[#This Row],[Region]],F:F,dataset_shampoo[[#This Row],[Year]]-1,G:G,"&gt;"&amp;dataset_shampoo[[#This Row],[Month]])</f>
        <v>44430</v>
      </c>
      <c r="M173" s="1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s="9">
        <v>3350</v>
      </c>
      <c r="I174" s="11">
        <v>20050</v>
      </c>
      <c r="J174" s="9">
        <f>SUMIFS(H:H,D:D,dataset_shampoo[[#This Row],[Brand]],E:E,dataset_shampoo[[#This Row],[Region]],F:F,dataset_shampoo[[#This Row],[Year]],G:G,"&lt;="&amp;dataset_shampoo[[#This Row],[Month]])</f>
        <v>41040</v>
      </c>
      <c r="K174" s="27">
        <f>SUMIFS(I:I,D:D,dataset_shampoo[[#This Row],[Brand]],E:E,dataset_shampoo[[#This Row],[Region]],F:F,dataset_shampoo[[#This Row],[Year]],G:G,"&lt;="&amp;dataset_shampoo[[#This Row],[Month]])</f>
        <v>245780</v>
      </c>
      <c r="L174" s="9">
        <f>dataset_shampoo[[#This Row],[Units YTD]]+SUMIFS(H:H,D:D,dataset_shampoo[[#This Row],[Brand]],E:E,dataset_shampoo[[#This Row],[Region]],F:F,dataset_shampoo[[#This Row],[Year]]-1,G:G,"&gt;"&amp;dataset_shampoo[[#This Row],[Month]])</f>
        <v>44430</v>
      </c>
      <c r="M174" s="1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s="9">
        <v>3920</v>
      </c>
      <c r="I175" s="11">
        <v>23470</v>
      </c>
      <c r="J175" s="9">
        <f>SUMIFS(H:H,D:D,dataset_shampoo[[#This Row],[Brand]],E:E,dataset_shampoo[[#This Row],[Region]],F:F,dataset_shampoo[[#This Row],[Year]],G:G,"&lt;="&amp;dataset_shampoo[[#This Row],[Month]])</f>
        <v>44960</v>
      </c>
      <c r="K175" s="27">
        <f>SUMIFS(I:I,D:D,dataset_shampoo[[#This Row],[Brand]],E:E,dataset_shampoo[[#This Row],[Region]],F:F,dataset_shampoo[[#This Row],[Year]],G:G,"&lt;="&amp;dataset_shampoo[[#This Row],[Month]])</f>
        <v>269250</v>
      </c>
      <c r="L175" s="9">
        <f>dataset_shampoo[[#This Row],[Units YTD]]+SUMIFS(H:H,D:D,dataset_shampoo[[#This Row],[Brand]],E:E,dataset_shampoo[[#This Row],[Region]],F:F,dataset_shampoo[[#This Row],[Year]]-1,G:G,"&gt;"&amp;dataset_shampoo[[#This Row],[Month]])</f>
        <v>44960</v>
      </c>
      <c r="M175" s="1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s="9">
        <v>4310</v>
      </c>
      <c r="I176" s="11">
        <v>25810</v>
      </c>
      <c r="J176" s="9">
        <f>SUMIFS(H:H,D:D,dataset_shampoo[[#This Row],[Brand]],E:E,dataset_shampoo[[#This Row],[Region]],F:F,dataset_shampoo[[#This Row],[Year]],G:G,"&lt;="&amp;dataset_shampoo[[#This Row],[Month]])</f>
        <v>4310</v>
      </c>
      <c r="K176" s="27">
        <f>SUMIFS(I:I,D:D,dataset_shampoo[[#This Row],[Brand]],E:E,dataset_shampoo[[#This Row],[Region]],F:F,dataset_shampoo[[#This Row],[Year]],G:G,"&lt;="&amp;dataset_shampoo[[#This Row],[Month]])</f>
        <v>25810</v>
      </c>
      <c r="L176" s="9">
        <f>dataset_shampoo[[#This Row],[Units YTD]]+SUMIFS(H:H,D:D,dataset_shampoo[[#This Row],[Brand]],E:E,dataset_shampoo[[#This Row],[Region]],F:F,dataset_shampoo[[#This Row],[Year]]-1,G:G,"&gt;"&amp;dataset_shampoo[[#This Row],[Month]])</f>
        <v>45750</v>
      </c>
      <c r="M176" s="1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s="9">
        <v>3700</v>
      </c>
      <c r="I177" s="11">
        <v>22150</v>
      </c>
      <c r="J177" s="9">
        <f>SUMIFS(H:H,D:D,dataset_shampoo[[#This Row],[Brand]],E:E,dataset_shampoo[[#This Row],[Region]],F:F,dataset_shampoo[[#This Row],[Year]],G:G,"&lt;="&amp;dataset_shampoo[[#This Row],[Month]])</f>
        <v>8010</v>
      </c>
      <c r="K177" s="27">
        <f>SUMIFS(I:I,D:D,dataset_shampoo[[#This Row],[Brand]],E:E,dataset_shampoo[[#This Row],[Region]],F:F,dataset_shampoo[[#This Row],[Year]],G:G,"&lt;="&amp;dataset_shampoo[[#This Row],[Month]])</f>
        <v>47960</v>
      </c>
      <c r="L177" s="9">
        <f>dataset_shampoo[[#This Row],[Units YTD]]+SUMIFS(H:H,D:D,dataset_shampoo[[#This Row],[Brand]],E:E,dataset_shampoo[[#This Row],[Region]],F:F,dataset_shampoo[[#This Row],[Year]]-1,G:G,"&gt;"&amp;dataset_shampoo[[#This Row],[Month]])</f>
        <v>45600</v>
      </c>
      <c r="M177" s="1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s="9">
        <v>4120</v>
      </c>
      <c r="I178" s="11">
        <v>24710</v>
      </c>
      <c r="J178" s="9">
        <f>SUMIFS(H:H,D:D,dataset_shampoo[[#This Row],[Brand]],E:E,dataset_shampoo[[#This Row],[Region]],F:F,dataset_shampoo[[#This Row],[Year]],G:G,"&lt;="&amp;dataset_shampoo[[#This Row],[Month]])</f>
        <v>12130</v>
      </c>
      <c r="K178" s="27">
        <f>SUMIFS(I:I,D:D,dataset_shampoo[[#This Row],[Brand]],E:E,dataset_shampoo[[#This Row],[Region]],F:F,dataset_shampoo[[#This Row],[Year]],G:G,"&lt;="&amp;dataset_shampoo[[#This Row],[Month]])</f>
        <v>72670</v>
      </c>
      <c r="L178" s="9">
        <f>dataset_shampoo[[#This Row],[Units YTD]]+SUMIFS(H:H,D:D,dataset_shampoo[[#This Row],[Brand]],E:E,dataset_shampoo[[#This Row],[Region]],F:F,dataset_shampoo[[#This Row],[Year]]-1,G:G,"&gt;"&amp;dataset_shampoo[[#This Row],[Month]])</f>
        <v>45610</v>
      </c>
      <c r="M178" s="1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s="9">
        <v>4150</v>
      </c>
      <c r="I179" s="11">
        <v>24870</v>
      </c>
      <c r="J179" s="9">
        <f>SUMIFS(H:H,D:D,dataset_shampoo[[#This Row],[Brand]],E:E,dataset_shampoo[[#This Row],[Region]],F:F,dataset_shampoo[[#This Row],[Year]],G:G,"&lt;="&amp;dataset_shampoo[[#This Row],[Month]])</f>
        <v>16280</v>
      </c>
      <c r="K179" s="27">
        <f>SUMIFS(I:I,D:D,dataset_shampoo[[#This Row],[Brand]],E:E,dataset_shampoo[[#This Row],[Region]],F:F,dataset_shampoo[[#This Row],[Year]],G:G,"&lt;="&amp;dataset_shampoo[[#This Row],[Month]])</f>
        <v>97540</v>
      </c>
      <c r="L179" s="9">
        <f>dataset_shampoo[[#This Row],[Units YTD]]+SUMIFS(H:H,D:D,dataset_shampoo[[#This Row],[Brand]],E:E,dataset_shampoo[[#This Row],[Region]],F:F,dataset_shampoo[[#This Row],[Year]]-1,G:G,"&gt;"&amp;dataset_shampoo[[#This Row],[Month]])</f>
        <v>45730</v>
      </c>
      <c r="M179" s="1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s="9">
        <v>3730</v>
      </c>
      <c r="I180" s="11">
        <v>22370</v>
      </c>
      <c r="J180" s="9">
        <f>SUMIFS(H:H,D:D,dataset_shampoo[[#This Row],[Brand]],E:E,dataset_shampoo[[#This Row],[Region]],F:F,dataset_shampoo[[#This Row],[Year]],G:G,"&lt;="&amp;dataset_shampoo[[#This Row],[Month]])</f>
        <v>20010</v>
      </c>
      <c r="K180" s="27">
        <f>SUMIFS(I:I,D:D,dataset_shampoo[[#This Row],[Brand]],E:E,dataset_shampoo[[#This Row],[Region]],F:F,dataset_shampoo[[#This Row],[Year]],G:G,"&lt;="&amp;dataset_shampoo[[#This Row],[Month]])</f>
        <v>119910</v>
      </c>
      <c r="L180" s="9">
        <f>dataset_shampoo[[#This Row],[Units YTD]]+SUMIFS(H:H,D:D,dataset_shampoo[[#This Row],[Brand]],E:E,dataset_shampoo[[#This Row],[Region]],F:F,dataset_shampoo[[#This Row],[Year]]-1,G:G,"&gt;"&amp;dataset_shampoo[[#This Row],[Month]])</f>
        <v>46250</v>
      </c>
      <c r="M180" s="1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s="9">
        <v>4450</v>
      </c>
      <c r="I181" s="11">
        <v>26640</v>
      </c>
      <c r="J181" s="9">
        <f>SUMIFS(H:H,D:D,dataset_shampoo[[#This Row],[Brand]],E:E,dataset_shampoo[[#This Row],[Region]],F:F,dataset_shampoo[[#This Row],[Year]],G:G,"&lt;="&amp;dataset_shampoo[[#This Row],[Month]])</f>
        <v>24460</v>
      </c>
      <c r="K181" s="27">
        <f>SUMIFS(I:I,D:D,dataset_shampoo[[#This Row],[Brand]],E:E,dataset_shampoo[[#This Row],[Region]],F:F,dataset_shampoo[[#This Row],[Year]],G:G,"&lt;="&amp;dataset_shampoo[[#This Row],[Month]])</f>
        <v>146550</v>
      </c>
      <c r="L181" s="9">
        <f>dataset_shampoo[[#This Row],[Units YTD]]+SUMIFS(H:H,D:D,dataset_shampoo[[#This Row],[Brand]],E:E,dataset_shampoo[[#This Row],[Region]],F:F,dataset_shampoo[[#This Row],[Year]]-1,G:G,"&gt;"&amp;dataset_shampoo[[#This Row],[Month]])</f>
        <v>45530</v>
      </c>
      <c r="M181" s="1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s="9">
        <v>3200</v>
      </c>
      <c r="I182" s="11">
        <v>19170</v>
      </c>
      <c r="J182" s="9">
        <f>SUMIFS(H:H,D:D,dataset_shampoo[[#This Row],[Brand]],E:E,dataset_shampoo[[#This Row],[Region]],F:F,dataset_shampoo[[#This Row],[Year]],G:G,"&lt;="&amp;dataset_shampoo[[#This Row],[Month]])</f>
        <v>27660</v>
      </c>
      <c r="K182" s="27">
        <f>SUMIFS(I:I,D:D,dataset_shampoo[[#This Row],[Brand]],E:E,dataset_shampoo[[#This Row],[Region]],F:F,dataset_shampoo[[#This Row],[Year]],G:G,"&lt;="&amp;dataset_shampoo[[#This Row],[Month]])</f>
        <v>165720</v>
      </c>
      <c r="L182" s="9">
        <f>dataset_shampoo[[#This Row],[Units YTD]]+SUMIFS(H:H,D:D,dataset_shampoo[[#This Row],[Brand]],E:E,dataset_shampoo[[#This Row],[Region]],F:F,dataset_shampoo[[#This Row],[Year]]-1,G:G,"&gt;"&amp;dataset_shampoo[[#This Row],[Month]])</f>
        <v>45390</v>
      </c>
      <c r="M182" s="1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s="9">
        <v>3010</v>
      </c>
      <c r="I183" s="11">
        <v>18060</v>
      </c>
      <c r="J183" s="9">
        <f>SUMIFS(H:H,D:D,dataset_shampoo[[#This Row],[Brand]],E:E,dataset_shampoo[[#This Row],[Region]],F:F,dataset_shampoo[[#This Row],[Year]],G:G,"&lt;="&amp;dataset_shampoo[[#This Row],[Month]])</f>
        <v>30670</v>
      </c>
      <c r="K183" s="27">
        <f>SUMIFS(I:I,D:D,dataset_shampoo[[#This Row],[Brand]],E:E,dataset_shampoo[[#This Row],[Region]],F:F,dataset_shampoo[[#This Row],[Year]],G:G,"&lt;="&amp;dataset_shampoo[[#This Row],[Month]])</f>
        <v>183780</v>
      </c>
      <c r="L183" s="9">
        <f>dataset_shampoo[[#This Row],[Units YTD]]+SUMIFS(H:H,D:D,dataset_shampoo[[#This Row],[Brand]],E:E,dataset_shampoo[[#This Row],[Region]],F:F,dataset_shampoo[[#This Row],[Year]]-1,G:G,"&gt;"&amp;dataset_shampoo[[#This Row],[Month]])</f>
        <v>45090</v>
      </c>
      <c r="M183" s="1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s="9">
        <v>2560</v>
      </c>
      <c r="I184" s="11">
        <v>15340</v>
      </c>
      <c r="J184" s="9">
        <f>SUMIFS(H:H,D:D,dataset_shampoo[[#This Row],[Brand]],E:E,dataset_shampoo[[#This Row],[Region]],F:F,dataset_shampoo[[#This Row],[Year]],G:G,"&lt;="&amp;dataset_shampoo[[#This Row],[Month]])</f>
        <v>33230</v>
      </c>
      <c r="K184" s="27">
        <f>SUMIFS(I:I,D:D,dataset_shampoo[[#This Row],[Brand]],E:E,dataset_shampoo[[#This Row],[Region]],F:F,dataset_shampoo[[#This Row],[Year]],G:G,"&lt;="&amp;dataset_shampoo[[#This Row],[Month]])</f>
        <v>199120</v>
      </c>
      <c r="L184" s="9">
        <f>dataset_shampoo[[#This Row],[Units YTD]]+SUMIFS(H:H,D:D,dataset_shampoo[[#This Row],[Brand]],E:E,dataset_shampoo[[#This Row],[Region]],F:F,dataset_shampoo[[#This Row],[Year]]-1,G:G,"&gt;"&amp;dataset_shampoo[[#This Row],[Month]])</f>
        <v>44140</v>
      </c>
      <c r="M184" s="1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s="9">
        <v>1990</v>
      </c>
      <c r="I185" s="11">
        <v>12140</v>
      </c>
      <c r="J185" s="9">
        <f>SUMIFS(H:H,D:D,dataset_shampoo[[#This Row],[Brand]],E:E,dataset_shampoo[[#This Row],[Region]],F:F,dataset_shampoo[[#This Row],[Year]],G:G,"&lt;="&amp;dataset_shampoo[[#This Row],[Month]])</f>
        <v>35220</v>
      </c>
      <c r="K185" s="27">
        <f>SUMIFS(I:I,D:D,dataset_shampoo[[#This Row],[Brand]],E:E,dataset_shampoo[[#This Row],[Region]],F:F,dataset_shampoo[[#This Row],[Year]],G:G,"&lt;="&amp;dataset_shampoo[[#This Row],[Month]])</f>
        <v>211260</v>
      </c>
      <c r="L185" s="9">
        <f>dataset_shampoo[[#This Row],[Units YTD]]+SUMIFS(H:H,D:D,dataset_shampoo[[#This Row],[Brand]],E:E,dataset_shampoo[[#This Row],[Region]],F:F,dataset_shampoo[[#This Row],[Year]]-1,G:G,"&gt;"&amp;dataset_shampoo[[#This Row],[Month]])</f>
        <v>42490</v>
      </c>
      <c r="M185" s="1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s="9">
        <v>1740</v>
      </c>
      <c r="I186" s="11">
        <v>11900</v>
      </c>
      <c r="J186" s="9">
        <f>SUMIFS(H:H,D:D,dataset_shampoo[[#This Row],[Brand]],E:E,dataset_shampoo[[#This Row],[Region]],F:F,dataset_shampoo[[#This Row],[Year]],G:G,"&lt;="&amp;dataset_shampoo[[#This Row],[Month]])</f>
        <v>36960</v>
      </c>
      <c r="K186" s="27">
        <f>SUMIFS(I:I,D:D,dataset_shampoo[[#This Row],[Brand]],E:E,dataset_shampoo[[#This Row],[Region]],F:F,dataset_shampoo[[#This Row],[Year]],G:G,"&lt;="&amp;dataset_shampoo[[#This Row],[Month]])</f>
        <v>223160</v>
      </c>
      <c r="L186" s="9">
        <f>dataset_shampoo[[#This Row],[Units YTD]]+SUMIFS(H:H,D:D,dataset_shampoo[[#This Row],[Brand]],E:E,dataset_shampoo[[#This Row],[Region]],F:F,dataset_shampoo[[#This Row],[Year]]-1,G:G,"&gt;"&amp;dataset_shampoo[[#This Row],[Month]])</f>
        <v>40880</v>
      </c>
      <c r="M186" s="1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s="9">
        <v>830</v>
      </c>
      <c r="I187" s="11">
        <v>5720</v>
      </c>
      <c r="J187" s="9">
        <f>SUMIFS(H:H,D:D,dataset_shampoo[[#This Row],[Brand]],E:E,dataset_shampoo[[#This Row],[Region]],F:F,dataset_shampoo[[#This Row],[Year]],G:G,"&lt;="&amp;dataset_shampoo[[#This Row],[Month]])</f>
        <v>37790</v>
      </c>
      <c r="K187" s="27">
        <f>SUMIFS(I:I,D:D,dataset_shampoo[[#This Row],[Brand]],E:E,dataset_shampoo[[#This Row],[Region]],F:F,dataset_shampoo[[#This Row],[Year]],G:G,"&lt;="&amp;dataset_shampoo[[#This Row],[Month]])</f>
        <v>228880</v>
      </c>
      <c r="L187" s="9">
        <f>dataset_shampoo[[#This Row],[Units YTD]]+SUMIFS(H:H,D:D,dataset_shampoo[[#This Row],[Brand]],E:E,dataset_shampoo[[#This Row],[Region]],F:F,dataset_shampoo[[#This Row],[Year]]-1,G:G,"&gt;"&amp;dataset_shampoo[[#This Row],[Month]])</f>
        <v>37790</v>
      </c>
      <c r="M187" s="1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s="9">
        <v>2150</v>
      </c>
      <c r="I188" s="11">
        <v>14950</v>
      </c>
      <c r="J188" s="9">
        <f>SUMIFS(H:H,D:D,dataset_shampoo[[#This Row],[Brand]],E:E,dataset_shampoo[[#This Row],[Region]],F:F,dataset_shampoo[[#This Row],[Year]],G:G,"&lt;="&amp;dataset_shampoo[[#This Row],[Month]])</f>
        <v>2150</v>
      </c>
      <c r="K188" s="27">
        <f>SUMIFS(I:I,D:D,dataset_shampoo[[#This Row],[Brand]],E:E,dataset_shampoo[[#This Row],[Region]],F:F,dataset_shampoo[[#This Row],[Year]],G:G,"&lt;="&amp;dataset_shampoo[[#This Row],[Month]])</f>
        <v>14950</v>
      </c>
      <c r="L188" s="9">
        <f>dataset_shampoo[[#This Row],[Units YTD]]+SUMIFS(H:H,D:D,dataset_shampoo[[#This Row],[Brand]],E:E,dataset_shampoo[[#This Row],[Region]],F:F,dataset_shampoo[[#This Row],[Year]]-1,G:G,"&gt;"&amp;dataset_shampoo[[#This Row],[Month]])</f>
        <v>35630</v>
      </c>
      <c r="M188" s="1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s="9">
        <v>2100</v>
      </c>
      <c r="I189" s="11">
        <v>14480</v>
      </c>
      <c r="J189" s="9">
        <f>SUMIFS(H:H,D:D,dataset_shampoo[[#This Row],[Brand]],E:E,dataset_shampoo[[#This Row],[Region]],F:F,dataset_shampoo[[#This Row],[Year]],G:G,"&lt;="&amp;dataset_shampoo[[#This Row],[Month]])</f>
        <v>4250</v>
      </c>
      <c r="K189" s="27">
        <f>SUMIFS(I:I,D:D,dataset_shampoo[[#This Row],[Brand]],E:E,dataset_shampoo[[#This Row],[Region]],F:F,dataset_shampoo[[#This Row],[Year]],G:G,"&lt;="&amp;dataset_shampoo[[#This Row],[Month]])</f>
        <v>29430</v>
      </c>
      <c r="L189" s="9">
        <f>dataset_shampoo[[#This Row],[Units YTD]]+SUMIFS(H:H,D:D,dataset_shampoo[[#This Row],[Brand]],E:E,dataset_shampoo[[#This Row],[Region]],F:F,dataset_shampoo[[#This Row],[Year]]-1,G:G,"&gt;"&amp;dataset_shampoo[[#This Row],[Month]])</f>
        <v>34030</v>
      </c>
      <c r="M189" s="1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s="9">
        <v>2500</v>
      </c>
      <c r="I190" s="11">
        <v>17330</v>
      </c>
      <c r="J190" s="9">
        <f>SUMIFS(H:H,D:D,dataset_shampoo[[#This Row],[Brand]],E:E,dataset_shampoo[[#This Row],[Region]],F:F,dataset_shampoo[[#This Row],[Year]],G:G,"&lt;="&amp;dataset_shampoo[[#This Row],[Month]])</f>
        <v>6750</v>
      </c>
      <c r="K190" s="27">
        <f>SUMIFS(I:I,D:D,dataset_shampoo[[#This Row],[Brand]],E:E,dataset_shampoo[[#This Row],[Region]],F:F,dataset_shampoo[[#This Row],[Year]],G:G,"&lt;="&amp;dataset_shampoo[[#This Row],[Month]])</f>
        <v>46760</v>
      </c>
      <c r="L190" s="9">
        <f>dataset_shampoo[[#This Row],[Units YTD]]+SUMIFS(H:H,D:D,dataset_shampoo[[#This Row],[Brand]],E:E,dataset_shampoo[[#This Row],[Region]],F:F,dataset_shampoo[[#This Row],[Year]]-1,G:G,"&gt;"&amp;dataset_shampoo[[#This Row],[Month]])</f>
        <v>32410</v>
      </c>
      <c r="M190" s="1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s="9">
        <v>24570</v>
      </c>
      <c r="I191" s="11">
        <v>152340</v>
      </c>
      <c r="J191" s="9">
        <f>SUMIFS(H:H,D:D,dataset_shampoo[[#This Row],[Brand]],E:E,dataset_shampoo[[#This Row],[Region]],F:F,dataset_shampoo[[#This Row],[Year]],G:G,"&lt;="&amp;dataset_shampoo[[#This Row],[Month]])</f>
        <v>24570</v>
      </c>
      <c r="K191" s="27">
        <f>SUMIFS(I:I,D:D,dataset_shampoo[[#This Row],[Brand]],E:E,dataset_shampoo[[#This Row],[Region]],F:F,dataset_shampoo[[#This Row],[Year]],G:G,"&lt;="&amp;dataset_shampoo[[#This Row],[Month]])</f>
        <v>152340</v>
      </c>
      <c r="L191" s="9">
        <f>dataset_shampoo[[#This Row],[Units YTD]]+SUMIFS(H:H,D:D,dataset_shampoo[[#This Row],[Brand]],E:E,dataset_shampoo[[#This Row],[Region]],F:F,dataset_shampoo[[#This Row],[Year]]-1,G:G,"&gt;"&amp;dataset_shampoo[[#This Row],[Month]])</f>
        <v>24570</v>
      </c>
      <c r="M191" s="1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s="9">
        <v>17270</v>
      </c>
      <c r="I192" s="11">
        <v>107120</v>
      </c>
      <c r="J192" s="9">
        <f>SUMIFS(H:H,D:D,dataset_shampoo[[#This Row],[Brand]],E:E,dataset_shampoo[[#This Row],[Region]],F:F,dataset_shampoo[[#This Row],[Year]],G:G,"&lt;="&amp;dataset_shampoo[[#This Row],[Month]])</f>
        <v>41840</v>
      </c>
      <c r="K192" s="27">
        <f>SUMIFS(I:I,D:D,dataset_shampoo[[#This Row],[Brand]],E:E,dataset_shampoo[[#This Row],[Region]],F:F,dataset_shampoo[[#This Row],[Year]],G:G,"&lt;="&amp;dataset_shampoo[[#This Row],[Month]])</f>
        <v>259460</v>
      </c>
      <c r="L192" s="9">
        <f>dataset_shampoo[[#This Row],[Units YTD]]+SUMIFS(H:H,D:D,dataset_shampoo[[#This Row],[Brand]],E:E,dataset_shampoo[[#This Row],[Region]],F:F,dataset_shampoo[[#This Row],[Year]]-1,G:G,"&gt;"&amp;dataset_shampoo[[#This Row],[Month]])</f>
        <v>41840</v>
      </c>
      <c r="M192" s="1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s="9">
        <v>23310</v>
      </c>
      <c r="I193" s="11">
        <v>144530</v>
      </c>
      <c r="J193" s="9">
        <f>SUMIFS(H:H,D:D,dataset_shampoo[[#This Row],[Brand]],E:E,dataset_shampoo[[#This Row],[Region]],F:F,dataset_shampoo[[#This Row],[Year]],G:G,"&lt;="&amp;dataset_shampoo[[#This Row],[Month]])</f>
        <v>65150</v>
      </c>
      <c r="K193" s="27">
        <f>SUMIFS(I:I,D:D,dataset_shampoo[[#This Row],[Brand]],E:E,dataset_shampoo[[#This Row],[Region]],F:F,dataset_shampoo[[#This Row],[Year]],G:G,"&lt;="&amp;dataset_shampoo[[#This Row],[Month]])</f>
        <v>403990</v>
      </c>
      <c r="L193" s="9">
        <f>dataset_shampoo[[#This Row],[Units YTD]]+SUMIFS(H:H,D:D,dataset_shampoo[[#This Row],[Brand]],E:E,dataset_shampoo[[#This Row],[Region]],F:F,dataset_shampoo[[#This Row],[Year]]-1,G:G,"&gt;"&amp;dataset_shampoo[[#This Row],[Month]])</f>
        <v>65150</v>
      </c>
      <c r="M193" s="1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s="9">
        <v>12430</v>
      </c>
      <c r="I194" s="11">
        <v>77110</v>
      </c>
      <c r="J194" s="9">
        <f>SUMIFS(H:H,D:D,dataset_shampoo[[#This Row],[Brand]],E:E,dataset_shampoo[[#This Row],[Region]],F:F,dataset_shampoo[[#This Row],[Year]],G:G,"&lt;="&amp;dataset_shampoo[[#This Row],[Month]])</f>
        <v>77580</v>
      </c>
      <c r="K194" s="27">
        <f>SUMIFS(I:I,D:D,dataset_shampoo[[#This Row],[Brand]],E:E,dataset_shampoo[[#This Row],[Region]],F:F,dataset_shampoo[[#This Row],[Year]],G:G,"&lt;="&amp;dataset_shampoo[[#This Row],[Month]])</f>
        <v>481100</v>
      </c>
      <c r="L194" s="9">
        <f>dataset_shampoo[[#This Row],[Units YTD]]+SUMIFS(H:H,D:D,dataset_shampoo[[#This Row],[Brand]],E:E,dataset_shampoo[[#This Row],[Region]],F:F,dataset_shampoo[[#This Row],[Year]]-1,G:G,"&gt;"&amp;dataset_shampoo[[#This Row],[Month]])</f>
        <v>77580</v>
      </c>
      <c r="M194" s="1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s="9">
        <v>22130</v>
      </c>
      <c r="I195" s="11">
        <v>137220</v>
      </c>
      <c r="J195" s="9">
        <f>SUMIFS(H:H,D:D,dataset_shampoo[[#This Row],[Brand]],E:E,dataset_shampoo[[#This Row],[Region]],F:F,dataset_shampoo[[#This Row],[Year]],G:G,"&lt;="&amp;dataset_shampoo[[#This Row],[Month]])</f>
        <v>99710</v>
      </c>
      <c r="K195" s="27">
        <f>SUMIFS(I:I,D:D,dataset_shampoo[[#This Row],[Brand]],E:E,dataset_shampoo[[#This Row],[Region]],F:F,dataset_shampoo[[#This Row],[Year]],G:G,"&lt;="&amp;dataset_shampoo[[#This Row],[Month]])</f>
        <v>618320</v>
      </c>
      <c r="L195" s="9">
        <f>dataset_shampoo[[#This Row],[Units YTD]]+SUMIFS(H:H,D:D,dataset_shampoo[[#This Row],[Brand]],E:E,dataset_shampoo[[#This Row],[Region]],F:F,dataset_shampoo[[#This Row],[Year]]-1,G:G,"&gt;"&amp;dataset_shampoo[[#This Row],[Month]])</f>
        <v>99710</v>
      </c>
      <c r="M195" s="1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s="9">
        <v>22950</v>
      </c>
      <c r="I196" s="11">
        <v>142250</v>
      </c>
      <c r="J196" s="9">
        <f>SUMIFS(H:H,D:D,dataset_shampoo[[#This Row],[Brand]],E:E,dataset_shampoo[[#This Row],[Region]],F:F,dataset_shampoo[[#This Row],[Year]],G:G,"&lt;="&amp;dataset_shampoo[[#This Row],[Month]])</f>
        <v>122660</v>
      </c>
      <c r="K196" s="27">
        <f>SUMIFS(I:I,D:D,dataset_shampoo[[#This Row],[Brand]],E:E,dataset_shampoo[[#This Row],[Region]],F:F,dataset_shampoo[[#This Row],[Year]],G:G,"&lt;="&amp;dataset_shampoo[[#This Row],[Month]])</f>
        <v>760570</v>
      </c>
      <c r="L196" s="9">
        <f>dataset_shampoo[[#This Row],[Units YTD]]+SUMIFS(H:H,D:D,dataset_shampoo[[#This Row],[Brand]],E:E,dataset_shampoo[[#This Row],[Region]],F:F,dataset_shampoo[[#This Row],[Year]]-1,G:G,"&gt;"&amp;dataset_shampoo[[#This Row],[Month]])</f>
        <v>122660</v>
      </c>
      <c r="M196" s="1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s="9">
        <v>23980</v>
      </c>
      <c r="I197" s="11">
        <v>148670</v>
      </c>
      <c r="J197" s="9">
        <f>SUMIFS(H:H,D:D,dataset_shampoo[[#This Row],[Brand]],E:E,dataset_shampoo[[#This Row],[Region]],F:F,dataset_shampoo[[#This Row],[Year]],G:G,"&lt;="&amp;dataset_shampoo[[#This Row],[Month]])</f>
        <v>146640</v>
      </c>
      <c r="K197" s="27">
        <f>SUMIFS(I:I,D:D,dataset_shampoo[[#This Row],[Brand]],E:E,dataset_shampoo[[#This Row],[Region]],F:F,dataset_shampoo[[#This Row],[Year]],G:G,"&lt;="&amp;dataset_shampoo[[#This Row],[Month]])</f>
        <v>909240</v>
      </c>
      <c r="L197" s="9">
        <f>dataset_shampoo[[#This Row],[Units YTD]]+SUMIFS(H:H,D:D,dataset_shampoo[[#This Row],[Brand]],E:E,dataset_shampoo[[#This Row],[Region]],F:F,dataset_shampoo[[#This Row],[Year]]-1,G:G,"&gt;"&amp;dataset_shampoo[[#This Row],[Month]])</f>
        <v>146640</v>
      </c>
      <c r="M197" s="1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s="9">
        <v>21100</v>
      </c>
      <c r="I198" s="11">
        <v>130810</v>
      </c>
      <c r="J198" s="9">
        <f>SUMIFS(H:H,D:D,dataset_shampoo[[#This Row],[Brand]],E:E,dataset_shampoo[[#This Row],[Region]],F:F,dataset_shampoo[[#This Row],[Year]],G:G,"&lt;="&amp;dataset_shampoo[[#This Row],[Month]])</f>
        <v>167740</v>
      </c>
      <c r="K198" s="27">
        <f>SUMIFS(I:I,D:D,dataset_shampoo[[#This Row],[Brand]],E:E,dataset_shampoo[[#This Row],[Region]],F:F,dataset_shampoo[[#This Row],[Year]],G:G,"&lt;="&amp;dataset_shampoo[[#This Row],[Month]])</f>
        <v>1040050</v>
      </c>
      <c r="L198" s="9">
        <f>dataset_shampoo[[#This Row],[Units YTD]]+SUMIFS(H:H,D:D,dataset_shampoo[[#This Row],[Brand]],E:E,dataset_shampoo[[#This Row],[Region]],F:F,dataset_shampoo[[#This Row],[Year]]-1,G:G,"&gt;"&amp;dataset_shampoo[[#This Row],[Month]])</f>
        <v>167740</v>
      </c>
      <c r="M198" s="1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s="9">
        <v>22790</v>
      </c>
      <c r="I199" s="11">
        <v>141310</v>
      </c>
      <c r="J199" s="9">
        <f>SUMIFS(H:H,D:D,dataset_shampoo[[#This Row],[Brand]],E:E,dataset_shampoo[[#This Row],[Region]],F:F,dataset_shampoo[[#This Row],[Year]],G:G,"&lt;="&amp;dataset_shampoo[[#This Row],[Month]])</f>
        <v>190530</v>
      </c>
      <c r="K199" s="27">
        <f>SUMIFS(I:I,D:D,dataset_shampoo[[#This Row],[Brand]],E:E,dataset_shampoo[[#This Row],[Region]],F:F,dataset_shampoo[[#This Row],[Year]],G:G,"&lt;="&amp;dataset_shampoo[[#This Row],[Month]])</f>
        <v>1181360</v>
      </c>
      <c r="L199" s="9">
        <f>dataset_shampoo[[#This Row],[Units YTD]]+SUMIFS(H:H,D:D,dataset_shampoo[[#This Row],[Brand]],E:E,dataset_shampoo[[#This Row],[Region]],F:F,dataset_shampoo[[#This Row],[Year]]-1,G:G,"&gt;"&amp;dataset_shampoo[[#This Row],[Month]])</f>
        <v>190530</v>
      </c>
      <c r="M199" s="1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s="9">
        <v>24020</v>
      </c>
      <c r="I200" s="11">
        <v>148920</v>
      </c>
      <c r="J200" s="9">
        <f>SUMIFS(H:H,D:D,dataset_shampoo[[#This Row],[Brand]],E:E,dataset_shampoo[[#This Row],[Region]],F:F,dataset_shampoo[[#This Row],[Year]],G:G,"&lt;="&amp;dataset_shampoo[[#This Row],[Month]])</f>
        <v>214550</v>
      </c>
      <c r="K200" s="27">
        <f>SUMIFS(I:I,D:D,dataset_shampoo[[#This Row],[Brand]],E:E,dataset_shampoo[[#This Row],[Region]],F:F,dataset_shampoo[[#This Row],[Year]],G:G,"&lt;="&amp;dataset_shampoo[[#This Row],[Month]])</f>
        <v>1330280</v>
      </c>
      <c r="L200" s="9">
        <f>dataset_shampoo[[#This Row],[Units YTD]]+SUMIFS(H:H,D:D,dataset_shampoo[[#This Row],[Brand]],E:E,dataset_shampoo[[#This Row],[Region]],F:F,dataset_shampoo[[#This Row],[Year]]-1,G:G,"&gt;"&amp;dataset_shampoo[[#This Row],[Month]])</f>
        <v>214550</v>
      </c>
      <c r="M200" s="1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s="9">
        <v>20000</v>
      </c>
      <c r="I201" s="11">
        <v>123960</v>
      </c>
      <c r="J201" s="9">
        <f>SUMIFS(H:H,D:D,dataset_shampoo[[#This Row],[Brand]],E:E,dataset_shampoo[[#This Row],[Region]],F:F,dataset_shampoo[[#This Row],[Year]],G:G,"&lt;="&amp;dataset_shampoo[[#This Row],[Month]])</f>
        <v>234550</v>
      </c>
      <c r="K201" s="27">
        <f>SUMIFS(I:I,D:D,dataset_shampoo[[#This Row],[Brand]],E:E,dataset_shampoo[[#This Row],[Region]],F:F,dataset_shampoo[[#This Row],[Year]],G:G,"&lt;="&amp;dataset_shampoo[[#This Row],[Month]])</f>
        <v>1454240</v>
      </c>
      <c r="L201" s="9">
        <f>dataset_shampoo[[#This Row],[Units YTD]]+SUMIFS(H:H,D:D,dataset_shampoo[[#This Row],[Brand]],E:E,dataset_shampoo[[#This Row],[Region]],F:F,dataset_shampoo[[#This Row],[Year]]-1,G:G,"&gt;"&amp;dataset_shampoo[[#This Row],[Month]])</f>
        <v>234550</v>
      </c>
      <c r="M201" s="1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s="9">
        <v>22520</v>
      </c>
      <c r="I202" s="11">
        <v>152320</v>
      </c>
      <c r="J202" s="9">
        <f>SUMIFS(H:H,D:D,dataset_shampoo[[#This Row],[Brand]],E:E,dataset_shampoo[[#This Row],[Region]],F:F,dataset_shampoo[[#This Row],[Year]],G:G,"&lt;="&amp;dataset_shampoo[[#This Row],[Month]])</f>
        <v>257070</v>
      </c>
      <c r="K202" s="27">
        <f>SUMIFS(I:I,D:D,dataset_shampoo[[#This Row],[Brand]],E:E,dataset_shampoo[[#This Row],[Region]],F:F,dataset_shampoo[[#This Row],[Year]],G:G,"&lt;="&amp;dataset_shampoo[[#This Row],[Month]])</f>
        <v>1606560</v>
      </c>
      <c r="L202" s="9">
        <f>dataset_shampoo[[#This Row],[Units YTD]]+SUMIFS(H:H,D:D,dataset_shampoo[[#This Row],[Brand]],E:E,dataset_shampoo[[#This Row],[Region]],F:F,dataset_shampoo[[#This Row],[Year]]-1,G:G,"&gt;"&amp;dataset_shampoo[[#This Row],[Month]])</f>
        <v>257070</v>
      </c>
      <c r="M202" s="1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s="9">
        <v>19950</v>
      </c>
      <c r="I203" s="11">
        <v>145690</v>
      </c>
      <c r="J203" s="9">
        <f>SUMIFS(H:H,D:D,dataset_shampoo[[#This Row],[Brand]],E:E,dataset_shampoo[[#This Row],[Region]],F:F,dataset_shampoo[[#This Row],[Year]],G:G,"&lt;="&amp;dataset_shampoo[[#This Row],[Month]])</f>
        <v>19950</v>
      </c>
      <c r="K203" s="27">
        <f>SUMIFS(I:I,D:D,dataset_shampoo[[#This Row],[Brand]],E:E,dataset_shampoo[[#This Row],[Region]],F:F,dataset_shampoo[[#This Row],[Year]],G:G,"&lt;="&amp;dataset_shampoo[[#This Row],[Month]])</f>
        <v>145690</v>
      </c>
      <c r="L203" s="9">
        <f>dataset_shampoo[[#This Row],[Units YTD]]+SUMIFS(H:H,D:D,dataset_shampoo[[#This Row],[Brand]],E:E,dataset_shampoo[[#This Row],[Region]],F:F,dataset_shampoo[[#This Row],[Year]]-1,G:G,"&gt;"&amp;dataset_shampoo[[#This Row],[Month]])</f>
        <v>252450</v>
      </c>
      <c r="M203" s="1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s="9">
        <v>17990</v>
      </c>
      <c r="I204" s="11">
        <v>131370</v>
      </c>
      <c r="J204" s="9">
        <f>SUMIFS(H:H,D:D,dataset_shampoo[[#This Row],[Brand]],E:E,dataset_shampoo[[#This Row],[Region]],F:F,dataset_shampoo[[#This Row],[Year]],G:G,"&lt;="&amp;dataset_shampoo[[#This Row],[Month]])</f>
        <v>37940</v>
      </c>
      <c r="K204" s="27">
        <f>SUMIFS(I:I,D:D,dataset_shampoo[[#This Row],[Brand]],E:E,dataset_shampoo[[#This Row],[Region]],F:F,dataset_shampoo[[#This Row],[Year]],G:G,"&lt;="&amp;dataset_shampoo[[#This Row],[Month]])</f>
        <v>277060</v>
      </c>
      <c r="L204" s="9">
        <f>dataset_shampoo[[#This Row],[Units YTD]]+SUMIFS(H:H,D:D,dataset_shampoo[[#This Row],[Brand]],E:E,dataset_shampoo[[#This Row],[Region]],F:F,dataset_shampoo[[#This Row],[Year]]-1,G:G,"&gt;"&amp;dataset_shampoo[[#This Row],[Month]])</f>
        <v>253170</v>
      </c>
      <c r="M204" s="1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s="9">
        <v>20400</v>
      </c>
      <c r="I205" s="11">
        <v>148970</v>
      </c>
      <c r="J205" s="9">
        <f>SUMIFS(H:H,D:D,dataset_shampoo[[#This Row],[Brand]],E:E,dataset_shampoo[[#This Row],[Region]],F:F,dataset_shampoo[[#This Row],[Year]],G:G,"&lt;="&amp;dataset_shampoo[[#This Row],[Month]])</f>
        <v>58340</v>
      </c>
      <c r="K205" s="27">
        <f>SUMIFS(I:I,D:D,dataset_shampoo[[#This Row],[Brand]],E:E,dataset_shampoo[[#This Row],[Region]],F:F,dataset_shampoo[[#This Row],[Year]],G:G,"&lt;="&amp;dataset_shampoo[[#This Row],[Month]])</f>
        <v>426030</v>
      </c>
      <c r="L205" s="9">
        <f>dataset_shampoo[[#This Row],[Units YTD]]+SUMIFS(H:H,D:D,dataset_shampoo[[#This Row],[Brand]],E:E,dataset_shampoo[[#This Row],[Region]],F:F,dataset_shampoo[[#This Row],[Year]]-1,G:G,"&gt;"&amp;dataset_shampoo[[#This Row],[Month]])</f>
        <v>250260</v>
      </c>
      <c r="M205" s="1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s="9">
        <v>20120</v>
      </c>
      <c r="I206" s="11">
        <v>146900</v>
      </c>
      <c r="J206" s="9">
        <f>SUMIFS(H:H,D:D,dataset_shampoo[[#This Row],[Brand]],E:E,dataset_shampoo[[#This Row],[Region]],F:F,dataset_shampoo[[#This Row],[Year]],G:G,"&lt;="&amp;dataset_shampoo[[#This Row],[Month]])</f>
        <v>78460</v>
      </c>
      <c r="K206" s="27">
        <f>SUMIFS(I:I,D:D,dataset_shampoo[[#This Row],[Brand]],E:E,dataset_shampoo[[#This Row],[Region]],F:F,dataset_shampoo[[#This Row],[Year]],G:G,"&lt;="&amp;dataset_shampoo[[#This Row],[Month]])</f>
        <v>572930</v>
      </c>
      <c r="L206" s="9">
        <f>dataset_shampoo[[#This Row],[Units YTD]]+SUMIFS(H:H,D:D,dataset_shampoo[[#This Row],[Brand]],E:E,dataset_shampoo[[#This Row],[Region]],F:F,dataset_shampoo[[#This Row],[Year]]-1,G:G,"&gt;"&amp;dataset_shampoo[[#This Row],[Month]])</f>
        <v>257950</v>
      </c>
      <c r="M206" s="1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s="9">
        <v>20990</v>
      </c>
      <c r="I207" s="11">
        <v>153180</v>
      </c>
      <c r="J207" s="9">
        <f>SUMIFS(H:H,D:D,dataset_shampoo[[#This Row],[Brand]],E:E,dataset_shampoo[[#This Row],[Region]],F:F,dataset_shampoo[[#This Row],[Year]],G:G,"&lt;="&amp;dataset_shampoo[[#This Row],[Month]])</f>
        <v>99450</v>
      </c>
      <c r="K207" s="27">
        <f>SUMIFS(I:I,D:D,dataset_shampoo[[#This Row],[Brand]],E:E,dataset_shampoo[[#This Row],[Region]],F:F,dataset_shampoo[[#This Row],[Year]],G:G,"&lt;="&amp;dataset_shampoo[[#This Row],[Month]])</f>
        <v>726110</v>
      </c>
      <c r="L207" s="9">
        <f>dataset_shampoo[[#This Row],[Units YTD]]+SUMIFS(H:H,D:D,dataset_shampoo[[#This Row],[Brand]],E:E,dataset_shampoo[[#This Row],[Region]],F:F,dataset_shampoo[[#This Row],[Year]]-1,G:G,"&gt;"&amp;dataset_shampoo[[#This Row],[Month]])</f>
        <v>256810</v>
      </c>
      <c r="M207" s="1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s="9">
        <v>18190</v>
      </c>
      <c r="I208" s="11">
        <v>132830</v>
      </c>
      <c r="J208" s="9">
        <f>SUMIFS(H:H,D:D,dataset_shampoo[[#This Row],[Brand]],E:E,dataset_shampoo[[#This Row],[Region]],F:F,dataset_shampoo[[#This Row],[Year]],G:G,"&lt;="&amp;dataset_shampoo[[#This Row],[Month]])</f>
        <v>117640</v>
      </c>
      <c r="K208" s="27">
        <f>SUMIFS(I:I,D:D,dataset_shampoo[[#This Row],[Brand]],E:E,dataset_shampoo[[#This Row],[Region]],F:F,dataset_shampoo[[#This Row],[Year]],G:G,"&lt;="&amp;dataset_shampoo[[#This Row],[Month]])</f>
        <v>858940</v>
      </c>
      <c r="L208" s="9">
        <f>dataset_shampoo[[#This Row],[Units YTD]]+SUMIFS(H:H,D:D,dataset_shampoo[[#This Row],[Brand]],E:E,dataset_shampoo[[#This Row],[Region]],F:F,dataset_shampoo[[#This Row],[Year]]-1,G:G,"&gt;"&amp;dataset_shampoo[[#This Row],[Month]])</f>
        <v>252050</v>
      </c>
      <c r="M208" s="1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s="9">
        <v>16160</v>
      </c>
      <c r="I209" s="11">
        <v>118010</v>
      </c>
      <c r="J209" s="9">
        <f>SUMIFS(H:H,D:D,dataset_shampoo[[#This Row],[Brand]],E:E,dataset_shampoo[[#This Row],[Region]],F:F,dataset_shampoo[[#This Row],[Year]],G:G,"&lt;="&amp;dataset_shampoo[[#This Row],[Month]])</f>
        <v>133800</v>
      </c>
      <c r="K209" s="27">
        <f>SUMIFS(I:I,D:D,dataset_shampoo[[#This Row],[Brand]],E:E,dataset_shampoo[[#This Row],[Region]],F:F,dataset_shampoo[[#This Row],[Year]],G:G,"&lt;="&amp;dataset_shampoo[[#This Row],[Month]])</f>
        <v>976950</v>
      </c>
      <c r="L209" s="9">
        <f>dataset_shampoo[[#This Row],[Units YTD]]+SUMIFS(H:H,D:D,dataset_shampoo[[#This Row],[Brand]],E:E,dataset_shampoo[[#This Row],[Region]],F:F,dataset_shampoo[[#This Row],[Year]]-1,G:G,"&gt;"&amp;dataset_shampoo[[#This Row],[Month]])</f>
        <v>244230</v>
      </c>
      <c r="M209" s="1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s="9">
        <v>16500</v>
      </c>
      <c r="I210" s="11">
        <v>120440</v>
      </c>
      <c r="J210" s="9">
        <f>SUMIFS(H:H,D:D,dataset_shampoo[[#This Row],[Brand]],E:E,dataset_shampoo[[#This Row],[Region]],F:F,dataset_shampoo[[#This Row],[Year]],G:G,"&lt;="&amp;dataset_shampoo[[#This Row],[Month]])</f>
        <v>150300</v>
      </c>
      <c r="K210" s="27">
        <f>SUMIFS(I:I,D:D,dataset_shampoo[[#This Row],[Brand]],E:E,dataset_shampoo[[#This Row],[Region]],F:F,dataset_shampoo[[#This Row],[Year]],G:G,"&lt;="&amp;dataset_shampoo[[#This Row],[Month]])</f>
        <v>1097390</v>
      </c>
      <c r="L210" s="9">
        <f>dataset_shampoo[[#This Row],[Units YTD]]+SUMIFS(H:H,D:D,dataset_shampoo[[#This Row],[Brand]],E:E,dataset_shampoo[[#This Row],[Region]],F:F,dataset_shampoo[[#This Row],[Year]]-1,G:G,"&gt;"&amp;dataset_shampoo[[#This Row],[Month]])</f>
        <v>239630</v>
      </c>
      <c r="M210" s="1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s="9">
        <v>19860</v>
      </c>
      <c r="I211" s="11">
        <v>145050</v>
      </c>
      <c r="J211" s="9">
        <f>SUMIFS(H:H,D:D,dataset_shampoo[[#This Row],[Brand]],E:E,dataset_shampoo[[#This Row],[Region]],F:F,dataset_shampoo[[#This Row],[Year]],G:G,"&lt;="&amp;dataset_shampoo[[#This Row],[Month]])</f>
        <v>170160</v>
      </c>
      <c r="K211" s="27">
        <f>SUMIFS(I:I,D:D,dataset_shampoo[[#This Row],[Brand]],E:E,dataset_shampoo[[#This Row],[Region]],F:F,dataset_shampoo[[#This Row],[Year]],G:G,"&lt;="&amp;dataset_shampoo[[#This Row],[Month]])</f>
        <v>1242440</v>
      </c>
      <c r="L211" s="9">
        <f>dataset_shampoo[[#This Row],[Units YTD]]+SUMIFS(H:H,D:D,dataset_shampoo[[#This Row],[Brand]],E:E,dataset_shampoo[[#This Row],[Region]],F:F,dataset_shampoo[[#This Row],[Year]]-1,G:G,"&gt;"&amp;dataset_shampoo[[#This Row],[Month]])</f>
        <v>236700</v>
      </c>
      <c r="M211" s="1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s="9">
        <v>16690</v>
      </c>
      <c r="I212" s="11">
        <v>121880</v>
      </c>
      <c r="J212" s="9">
        <f>SUMIFS(H:H,D:D,dataset_shampoo[[#This Row],[Brand]],E:E,dataset_shampoo[[#This Row],[Region]],F:F,dataset_shampoo[[#This Row],[Year]],G:G,"&lt;="&amp;dataset_shampoo[[#This Row],[Month]])</f>
        <v>186850</v>
      </c>
      <c r="K212" s="27">
        <f>SUMIFS(I:I,D:D,dataset_shampoo[[#This Row],[Brand]],E:E,dataset_shampoo[[#This Row],[Region]],F:F,dataset_shampoo[[#This Row],[Year]],G:G,"&lt;="&amp;dataset_shampoo[[#This Row],[Month]])</f>
        <v>1364320</v>
      </c>
      <c r="L212" s="9">
        <f>dataset_shampoo[[#This Row],[Units YTD]]+SUMIFS(H:H,D:D,dataset_shampoo[[#This Row],[Brand]],E:E,dataset_shampoo[[#This Row],[Region]],F:F,dataset_shampoo[[#This Row],[Year]]-1,G:G,"&gt;"&amp;dataset_shampoo[[#This Row],[Month]])</f>
        <v>229370</v>
      </c>
      <c r="M212" s="1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s="9">
        <v>16380</v>
      </c>
      <c r="I213" s="11">
        <v>119570</v>
      </c>
      <c r="J213" s="9">
        <f>SUMIFS(H:H,D:D,dataset_shampoo[[#This Row],[Brand]],E:E,dataset_shampoo[[#This Row],[Region]],F:F,dataset_shampoo[[#This Row],[Year]],G:G,"&lt;="&amp;dataset_shampoo[[#This Row],[Month]])</f>
        <v>203230</v>
      </c>
      <c r="K213" s="27">
        <f>SUMIFS(I:I,D:D,dataset_shampoo[[#This Row],[Brand]],E:E,dataset_shampoo[[#This Row],[Region]],F:F,dataset_shampoo[[#This Row],[Year]],G:G,"&lt;="&amp;dataset_shampoo[[#This Row],[Month]])</f>
        <v>1483890</v>
      </c>
      <c r="L213" s="9">
        <f>dataset_shampoo[[#This Row],[Units YTD]]+SUMIFS(H:H,D:D,dataset_shampoo[[#This Row],[Brand]],E:E,dataset_shampoo[[#This Row],[Region]],F:F,dataset_shampoo[[#This Row],[Year]]-1,G:G,"&gt;"&amp;dataset_shampoo[[#This Row],[Month]])</f>
        <v>225750</v>
      </c>
      <c r="M213" s="1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s="9">
        <v>17060</v>
      </c>
      <c r="I214" s="11">
        <v>124580</v>
      </c>
      <c r="J214" s="9">
        <f>SUMIFS(H:H,D:D,dataset_shampoo[[#This Row],[Brand]],E:E,dataset_shampoo[[#This Row],[Region]],F:F,dataset_shampoo[[#This Row],[Year]],G:G,"&lt;="&amp;dataset_shampoo[[#This Row],[Month]])</f>
        <v>220290</v>
      </c>
      <c r="K214" s="27">
        <f>SUMIFS(I:I,D:D,dataset_shampoo[[#This Row],[Brand]],E:E,dataset_shampoo[[#This Row],[Region]],F:F,dataset_shampoo[[#This Row],[Year]],G:G,"&lt;="&amp;dataset_shampoo[[#This Row],[Month]])</f>
        <v>1608470</v>
      </c>
      <c r="L214" s="9">
        <f>dataset_shampoo[[#This Row],[Units YTD]]+SUMIFS(H:H,D:D,dataset_shampoo[[#This Row],[Brand]],E:E,dataset_shampoo[[#This Row],[Region]],F:F,dataset_shampoo[[#This Row],[Year]]-1,G:G,"&gt;"&amp;dataset_shampoo[[#This Row],[Month]])</f>
        <v>220290</v>
      </c>
      <c r="M214" s="1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s="9">
        <v>17060</v>
      </c>
      <c r="I215" s="11">
        <v>124510</v>
      </c>
      <c r="J215" s="9">
        <f>SUMIFS(H:H,D:D,dataset_shampoo[[#This Row],[Brand]],E:E,dataset_shampoo[[#This Row],[Region]],F:F,dataset_shampoo[[#This Row],[Year]],G:G,"&lt;="&amp;dataset_shampoo[[#This Row],[Month]])</f>
        <v>17060</v>
      </c>
      <c r="K215" s="27">
        <f>SUMIFS(I:I,D:D,dataset_shampoo[[#This Row],[Brand]],E:E,dataset_shampoo[[#This Row],[Region]],F:F,dataset_shampoo[[#This Row],[Year]],G:G,"&lt;="&amp;dataset_shampoo[[#This Row],[Month]])</f>
        <v>124510</v>
      </c>
      <c r="L215" s="9">
        <f>dataset_shampoo[[#This Row],[Units YTD]]+SUMIFS(H:H,D:D,dataset_shampoo[[#This Row],[Brand]],E:E,dataset_shampoo[[#This Row],[Region]],F:F,dataset_shampoo[[#This Row],[Year]]-1,G:G,"&gt;"&amp;dataset_shampoo[[#This Row],[Month]])</f>
        <v>217400</v>
      </c>
      <c r="M215" s="1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s="9">
        <v>16190</v>
      </c>
      <c r="I216" s="11">
        <v>118200</v>
      </c>
      <c r="J216" s="9">
        <f>SUMIFS(H:H,D:D,dataset_shampoo[[#This Row],[Brand]],E:E,dataset_shampoo[[#This Row],[Region]],F:F,dataset_shampoo[[#This Row],[Year]],G:G,"&lt;="&amp;dataset_shampoo[[#This Row],[Month]])</f>
        <v>33250</v>
      </c>
      <c r="K216" s="27">
        <f>SUMIFS(I:I,D:D,dataset_shampoo[[#This Row],[Brand]],E:E,dataset_shampoo[[#This Row],[Region]],F:F,dataset_shampoo[[#This Row],[Year]],G:G,"&lt;="&amp;dataset_shampoo[[#This Row],[Month]])</f>
        <v>242710</v>
      </c>
      <c r="L216" s="9">
        <f>dataset_shampoo[[#This Row],[Units YTD]]+SUMIFS(H:H,D:D,dataset_shampoo[[#This Row],[Brand]],E:E,dataset_shampoo[[#This Row],[Region]],F:F,dataset_shampoo[[#This Row],[Year]]-1,G:G,"&gt;"&amp;dataset_shampoo[[#This Row],[Month]])</f>
        <v>215600</v>
      </c>
      <c r="M216" s="1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s="9">
        <v>21660</v>
      </c>
      <c r="I217" s="11">
        <v>158080</v>
      </c>
      <c r="J217" s="9">
        <f>SUMIFS(H:H,D:D,dataset_shampoo[[#This Row],[Brand]],E:E,dataset_shampoo[[#This Row],[Region]],F:F,dataset_shampoo[[#This Row],[Year]],G:G,"&lt;="&amp;dataset_shampoo[[#This Row],[Month]])</f>
        <v>54910</v>
      </c>
      <c r="K217" s="27">
        <f>SUMIFS(I:I,D:D,dataset_shampoo[[#This Row],[Brand]],E:E,dataset_shampoo[[#This Row],[Region]],F:F,dataset_shampoo[[#This Row],[Year]],G:G,"&lt;="&amp;dataset_shampoo[[#This Row],[Month]])</f>
        <v>400790</v>
      </c>
      <c r="L217" s="9">
        <f>dataset_shampoo[[#This Row],[Units YTD]]+SUMIFS(H:H,D:D,dataset_shampoo[[#This Row],[Brand]],E:E,dataset_shampoo[[#This Row],[Region]],F:F,dataset_shampoo[[#This Row],[Year]]-1,G:G,"&gt;"&amp;dataset_shampoo[[#This Row],[Month]])</f>
        <v>216860</v>
      </c>
      <c r="M217" s="1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s="9">
        <v>15280</v>
      </c>
      <c r="I218" s="11">
        <v>111540</v>
      </c>
      <c r="J218" s="9">
        <f>SUMIFS(H:H,D:D,dataset_shampoo[[#This Row],[Brand]],E:E,dataset_shampoo[[#This Row],[Region]],F:F,dataset_shampoo[[#This Row],[Year]],G:G,"&lt;="&amp;dataset_shampoo[[#This Row],[Month]])</f>
        <v>70190</v>
      </c>
      <c r="K218" s="27">
        <f>SUMIFS(I:I,D:D,dataset_shampoo[[#This Row],[Brand]],E:E,dataset_shampoo[[#This Row],[Region]],F:F,dataset_shampoo[[#This Row],[Year]],G:G,"&lt;="&amp;dataset_shampoo[[#This Row],[Month]])</f>
        <v>512330</v>
      </c>
      <c r="L218" s="9">
        <f>dataset_shampoo[[#This Row],[Units YTD]]+SUMIFS(H:H,D:D,dataset_shampoo[[#This Row],[Brand]],E:E,dataset_shampoo[[#This Row],[Region]],F:F,dataset_shampoo[[#This Row],[Year]]-1,G:G,"&gt;"&amp;dataset_shampoo[[#This Row],[Month]])</f>
        <v>212020</v>
      </c>
      <c r="M218" s="1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s="9">
        <v>14810</v>
      </c>
      <c r="I219" s="11">
        <v>108090</v>
      </c>
      <c r="J219" s="9">
        <f>SUMIFS(H:H,D:D,dataset_shampoo[[#This Row],[Brand]],E:E,dataset_shampoo[[#This Row],[Region]],F:F,dataset_shampoo[[#This Row],[Year]],G:G,"&lt;="&amp;dataset_shampoo[[#This Row],[Month]])</f>
        <v>85000</v>
      </c>
      <c r="K219" s="27">
        <f>SUMIFS(I:I,D:D,dataset_shampoo[[#This Row],[Brand]],E:E,dataset_shampoo[[#This Row],[Region]],F:F,dataset_shampoo[[#This Row],[Year]],G:G,"&lt;="&amp;dataset_shampoo[[#This Row],[Month]])</f>
        <v>620420</v>
      </c>
      <c r="L219" s="9">
        <f>dataset_shampoo[[#This Row],[Units YTD]]+SUMIFS(H:H,D:D,dataset_shampoo[[#This Row],[Brand]],E:E,dataset_shampoo[[#This Row],[Region]],F:F,dataset_shampoo[[#This Row],[Year]]-1,G:G,"&gt;"&amp;dataset_shampoo[[#This Row],[Month]])</f>
        <v>205840</v>
      </c>
      <c r="M219" s="1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s="9">
        <v>18410</v>
      </c>
      <c r="I220" s="11">
        <v>134340</v>
      </c>
      <c r="J220" s="9">
        <f>SUMIFS(H:H,D:D,dataset_shampoo[[#This Row],[Brand]],E:E,dataset_shampoo[[#This Row],[Region]],F:F,dataset_shampoo[[#This Row],[Year]],G:G,"&lt;="&amp;dataset_shampoo[[#This Row],[Month]])</f>
        <v>103410</v>
      </c>
      <c r="K220" s="27">
        <f>SUMIFS(I:I,D:D,dataset_shampoo[[#This Row],[Brand]],E:E,dataset_shampoo[[#This Row],[Region]],F:F,dataset_shampoo[[#This Row],[Year]],G:G,"&lt;="&amp;dataset_shampoo[[#This Row],[Month]])</f>
        <v>754760</v>
      </c>
      <c r="L220" s="9">
        <f>dataset_shampoo[[#This Row],[Units YTD]]+SUMIFS(H:H,D:D,dataset_shampoo[[#This Row],[Brand]],E:E,dataset_shampoo[[#This Row],[Region]],F:F,dataset_shampoo[[#This Row],[Year]]-1,G:G,"&gt;"&amp;dataset_shampoo[[#This Row],[Month]])</f>
        <v>206060</v>
      </c>
      <c r="M220" s="1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s="9">
        <v>18960</v>
      </c>
      <c r="I221" s="11">
        <v>138340</v>
      </c>
      <c r="J221" s="9">
        <f>SUMIFS(H:H,D:D,dataset_shampoo[[#This Row],[Brand]],E:E,dataset_shampoo[[#This Row],[Region]],F:F,dataset_shampoo[[#This Row],[Year]],G:G,"&lt;="&amp;dataset_shampoo[[#This Row],[Month]])</f>
        <v>122370</v>
      </c>
      <c r="K221" s="27">
        <f>SUMIFS(I:I,D:D,dataset_shampoo[[#This Row],[Brand]],E:E,dataset_shampoo[[#This Row],[Region]],F:F,dataset_shampoo[[#This Row],[Year]],G:G,"&lt;="&amp;dataset_shampoo[[#This Row],[Month]])</f>
        <v>893100</v>
      </c>
      <c r="L221" s="9">
        <f>dataset_shampoo[[#This Row],[Units YTD]]+SUMIFS(H:H,D:D,dataset_shampoo[[#This Row],[Brand]],E:E,dataset_shampoo[[#This Row],[Region]],F:F,dataset_shampoo[[#This Row],[Year]]-1,G:G,"&gt;"&amp;dataset_shampoo[[#This Row],[Month]])</f>
        <v>208860</v>
      </c>
      <c r="M221" s="1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s="9">
        <v>14140</v>
      </c>
      <c r="I222" s="11">
        <v>103190</v>
      </c>
      <c r="J222" s="9">
        <f>SUMIFS(H:H,D:D,dataset_shampoo[[#This Row],[Brand]],E:E,dataset_shampoo[[#This Row],[Region]],F:F,dataset_shampoo[[#This Row],[Year]],G:G,"&lt;="&amp;dataset_shampoo[[#This Row],[Month]])</f>
        <v>136510</v>
      </c>
      <c r="K222" s="27">
        <f>SUMIFS(I:I,D:D,dataset_shampoo[[#This Row],[Brand]],E:E,dataset_shampoo[[#This Row],[Region]],F:F,dataset_shampoo[[#This Row],[Year]],G:G,"&lt;="&amp;dataset_shampoo[[#This Row],[Month]])</f>
        <v>996290</v>
      </c>
      <c r="L222" s="9">
        <f>dataset_shampoo[[#This Row],[Units YTD]]+SUMIFS(H:H,D:D,dataset_shampoo[[#This Row],[Brand]],E:E,dataset_shampoo[[#This Row],[Region]],F:F,dataset_shampoo[[#This Row],[Year]]-1,G:G,"&gt;"&amp;dataset_shampoo[[#This Row],[Month]])</f>
        <v>206500</v>
      </c>
      <c r="M222" s="1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s="9">
        <v>15460</v>
      </c>
      <c r="I223" s="11">
        <v>112820</v>
      </c>
      <c r="J223" s="9">
        <f>SUMIFS(H:H,D:D,dataset_shampoo[[#This Row],[Brand]],E:E,dataset_shampoo[[#This Row],[Region]],F:F,dataset_shampoo[[#This Row],[Year]],G:G,"&lt;="&amp;dataset_shampoo[[#This Row],[Month]])</f>
        <v>151970</v>
      </c>
      <c r="K223" s="27">
        <f>SUMIFS(I:I,D:D,dataset_shampoo[[#This Row],[Brand]],E:E,dataset_shampoo[[#This Row],[Region]],F:F,dataset_shampoo[[#This Row],[Year]],G:G,"&lt;="&amp;dataset_shampoo[[#This Row],[Month]])</f>
        <v>1109110</v>
      </c>
      <c r="L223" s="9">
        <f>dataset_shampoo[[#This Row],[Units YTD]]+SUMIFS(H:H,D:D,dataset_shampoo[[#This Row],[Brand]],E:E,dataset_shampoo[[#This Row],[Region]],F:F,dataset_shampoo[[#This Row],[Year]]-1,G:G,"&gt;"&amp;dataset_shampoo[[#This Row],[Month]])</f>
        <v>202100</v>
      </c>
      <c r="M223" s="1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s="9">
        <v>16460</v>
      </c>
      <c r="I224" s="11">
        <v>120130</v>
      </c>
      <c r="J224" s="9">
        <f>SUMIFS(H:H,D:D,dataset_shampoo[[#This Row],[Brand]],E:E,dataset_shampoo[[#This Row],[Region]],F:F,dataset_shampoo[[#This Row],[Year]],G:G,"&lt;="&amp;dataset_shampoo[[#This Row],[Month]])</f>
        <v>168430</v>
      </c>
      <c r="K224" s="27">
        <f>SUMIFS(I:I,D:D,dataset_shampoo[[#This Row],[Brand]],E:E,dataset_shampoo[[#This Row],[Region]],F:F,dataset_shampoo[[#This Row],[Year]],G:G,"&lt;="&amp;dataset_shampoo[[#This Row],[Month]])</f>
        <v>1229240</v>
      </c>
      <c r="L224" s="9">
        <f>dataset_shampoo[[#This Row],[Units YTD]]+SUMIFS(H:H,D:D,dataset_shampoo[[#This Row],[Brand]],E:E,dataset_shampoo[[#This Row],[Region]],F:F,dataset_shampoo[[#This Row],[Year]]-1,G:G,"&gt;"&amp;dataset_shampoo[[#This Row],[Month]])</f>
        <v>201870</v>
      </c>
      <c r="M224" s="1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s="9">
        <v>15840</v>
      </c>
      <c r="I225" s="11">
        <v>115610</v>
      </c>
      <c r="J225" s="9">
        <f>SUMIFS(H:H,D:D,dataset_shampoo[[#This Row],[Brand]],E:E,dataset_shampoo[[#This Row],[Region]],F:F,dataset_shampoo[[#This Row],[Year]],G:G,"&lt;="&amp;dataset_shampoo[[#This Row],[Month]])</f>
        <v>184270</v>
      </c>
      <c r="K225" s="27">
        <f>SUMIFS(I:I,D:D,dataset_shampoo[[#This Row],[Brand]],E:E,dataset_shampoo[[#This Row],[Region]],F:F,dataset_shampoo[[#This Row],[Year]],G:G,"&lt;="&amp;dataset_shampoo[[#This Row],[Month]])</f>
        <v>1344850</v>
      </c>
      <c r="L225" s="9">
        <f>dataset_shampoo[[#This Row],[Units YTD]]+SUMIFS(H:H,D:D,dataset_shampoo[[#This Row],[Brand]],E:E,dataset_shampoo[[#This Row],[Region]],F:F,dataset_shampoo[[#This Row],[Year]]-1,G:G,"&gt;"&amp;dataset_shampoo[[#This Row],[Month]])</f>
        <v>201330</v>
      </c>
      <c r="M225" s="1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s="9">
        <v>16580</v>
      </c>
      <c r="I226" s="11">
        <v>121030</v>
      </c>
      <c r="J226" s="9">
        <f>SUMIFS(H:H,D:D,dataset_shampoo[[#This Row],[Brand]],E:E,dataset_shampoo[[#This Row],[Region]],F:F,dataset_shampoo[[#This Row],[Year]],G:G,"&lt;="&amp;dataset_shampoo[[#This Row],[Month]])</f>
        <v>200850</v>
      </c>
      <c r="K226" s="27">
        <f>SUMIFS(I:I,D:D,dataset_shampoo[[#This Row],[Brand]],E:E,dataset_shampoo[[#This Row],[Region]],F:F,dataset_shampoo[[#This Row],[Year]],G:G,"&lt;="&amp;dataset_shampoo[[#This Row],[Month]])</f>
        <v>1465880</v>
      </c>
      <c r="L226" s="9">
        <f>dataset_shampoo[[#This Row],[Units YTD]]+SUMIFS(H:H,D:D,dataset_shampoo[[#This Row],[Brand]],E:E,dataset_shampoo[[#This Row],[Region]],F:F,dataset_shampoo[[#This Row],[Year]]-1,G:G,"&gt;"&amp;dataset_shampoo[[#This Row],[Month]])</f>
        <v>200850</v>
      </c>
      <c r="M226" s="1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s="9">
        <v>14690</v>
      </c>
      <c r="I227" s="11">
        <v>107210</v>
      </c>
      <c r="J227" s="9">
        <f>SUMIFS(H:H,D:D,dataset_shampoo[[#This Row],[Brand]],E:E,dataset_shampoo[[#This Row],[Region]],F:F,dataset_shampoo[[#This Row],[Year]],G:G,"&lt;="&amp;dataset_shampoo[[#This Row],[Month]])</f>
        <v>14690</v>
      </c>
      <c r="K227" s="27">
        <f>SUMIFS(I:I,D:D,dataset_shampoo[[#This Row],[Brand]],E:E,dataset_shampoo[[#This Row],[Region]],F:F,dataset_shampoo[[#This Row],[Year]],G:G,"&lt;="&amp;dataset_shampoo[[#This Row],[Month]])</f>
        <v>107210</v>
      </c>
      <c r="L227" s="9">
        <f>dataset_shampoo[[#This Row],[Units YTD]]+SUMIFS(H:H,D:D,dataset_shampoo[[#This Row],[Brand]],E:E,dataset_shampoo[[#This Row],[Region]],F:F,dataset_shampoo[[#This Row],[Year]]-1,G:G,"&gt;"&amp;dataset_shampoo[[#This Row],[Month]])</f>
        <v>198480</v>
      </c>
      <c r="M227" s="1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s="9">
        <v>12860</v>
      </c>
      <c r="I228" s="11">
        <v>93840</v>
      </c>
      <c r="J228" s="9">
        <f>SUMIFS(H:H,D:D,dataset_shampoo[[#This Row],[Brand]],E:E,dataset_shampoo[[#This Row],[Region]],F:F,dataset_shampoo[[#This Row],[Year]],G:G,"&lt;="&amp;dataset_shampoo[[#This Row],[Month]])</f>
        <v>27550</v>
      </c>
      <c r="K228" s="27">
        <f>SUMIFS(I:I,D:D,dataset_shampoo[[#This Row],[Brand]],E:E,dataset_shampoo[[#This Row],[Region]],F:F,dataset_shampoo[[#This Row],[Year]],G:G,"&lt;="&amp;dataset_shampoo[[#This Row],[Month]])</f>
        <v>201050</v>
      </c>
      <c r="L228" s="9">
        <f>dataset_shampoo[[#This Row],[Units YTD]]+SUMIFS(H:H,D:D,dataset_shampoo[[#This Row],[Brand]],E:E,dataset_shampoo[[#This Row],[Region]],F:F,dataset_shampoo[[#This Row],[Year]]-1,G:G,"&gt;"&amp;dataset_shampoo[[#This Row],[Month]])</f>
        <v>195150</v>
      </c>
      <c r="M228" s="1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s="9">
        <v>16120</v>
      </c>
      <c r="I229" s="11">
        <v>117690</v>
      </c>
      <c r="J229" s="9">
        <f>SUMIFS(H:H,D:D,dataset_shampoo[[#This Row],[Brand]],E:E,dataset_shampoo[[#This Row],[Region]],F:F,dataset_shampoo[[#This Row],[Year]],G:G,"&lt;="&amp;dataset_shampoo[[#This Row],[Month]])</f>
        <v>43670</v>
      </c>
      <c r="K229" s="27">
        <f>SUMIFS(I:I,D:D,dataset_shampoo[[#This Row],[Brand]],E:E,dataset_shampoo[[#This Row],[Region]],F:F,dataset_shampoo[[#This Row],[Year]],G:G,"&lt;="&amp;dataset_shampoo[[#This Row],[Month]])</f>
        <v>318740</v>
      </c>
      <c r="L229" s="9">
        <f>dataset_shampoo[[#This Row],[Units YTD]]+SUMIFS(H:H,D:D,dataset_shampoo[[#This Row],[Brand]],E:E,dataset_shampoo[[#This Row],[Region]],F:F,dataset_shampoo[[#This Row],[Year]]-1,G:G,"&gt;"&amp;dataset_shampoo[[#This Row],[Month]])</f>
        <v>189610</v>
      </c>
      <c r="M229" s="1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s="9">
        <v>14910</v>
      </c>
      <c r="I230" s="11">
        <v>108860</v>
      </c>
      <c r="J230" s="9">
        <f>SUMIFS(H:H,D:D,dataset_shampoo[[#This Row],[Brand]],E:E,dataset_shampoo[[#This Row],[Region]],F:F,dataset_shampoo[[#This Row],[Year]],G:G,"&lt;="&amp;dataset_shampoo[[#This Row],[Month]])</f>
        <v>58580</v>
      </c>
      <c r="K230" s="27">
        <f>SUMIFS(I:I,D:D,dataset_shampoo[[#This Row],[Brand]],E:E,dataset_shampoo[[#This Row],[Region]],F:F,dataset_shampoo[[#This Row],[Year]],G:G,"&lt;="&amp;dataset_shampoo[[#This Row],[Month]])</f>
        <v>427600</v>
      </c>
      <c r="L230" s="9">
        <f>dataset_shampoo[[#This Row],[Units YTD]]+SUMIFS(H:H,D:D,dataset_shampoo[[#This Row],[Brand]],E:E,dataset_shampoo[[#This Row],[Region]],F:F,dataset_shampoo[[#This Row],[Year]]-1,G:G,"&gt;"&amp;dataset_shampoo[[#This Row],[Month]])</f>
        <v>189240</v>
      </c>
      <c r="M230" s="1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s="9">
        <v>15110</v>
      </c>
      <c r="I231" s="11">
        <v>110330</v>
      </c>
      <c r="J231" s="9">
        <f>SUMIFS(H:H,D:D,dataset_shampoo[[#This Row],[Brand]],E:E,dataset_shampoo[[#This Row],[Region]],F:F,dataset_shampoo[[#This Row],[Year]],G:G,"&lt;="&amp;dataset_shampoo[[#This Row],[Month]])</f>
        <v>73690</v>
      </c>
      <c r="K231" s="27">
        <f>SUMIFS(I:I,D:D,dataset_shampoo[[#This Row],[Brand]],E:E,dataset_shampoo[[#This Row],[Region]],F:F,dataset_shampoo[[#This Row],[Year]],G:G,"&lt;="&amp;dataset_shampoo[[#This Row],[Month]])</f>
        <v>537930</v>
      </c>
      <c r="L231" s="9">
        <f>dataset_shampoo[[#This Row],[Units YTD]]+SUMIFS(H:H,D:D,dataset_shampoo[[#This Row],[Brand]],E:E,dataset_shampoo[[#This Row],[Region]],F:F,dataset_shampoo[[#This Row],[Year]]-1,G:G,"&gt;"&amp;dataset_shampoo[[#This Row],[Month]])</f>
        <v>189540</v>
      </c>
      <c r="M231" s="1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s="9">
        <v>17400</v>
      </c>
      <c r="I232" s="11">
        <v>126960</v>
      </c>
      <c r="J232" s="9">
        <f>SUMIFS(H:H,D:D,dataset_shampoo[[#This Row],[Brand]],E:E,dataset_shampoo[[#This Row],[Region]],F:F,dataset_shampoo[[#This Row],[Year]],G:G,"&lt;="&amp;dataset_shampoo[[#This Row],[Month]])</f>
        <v>91090</v>
      </c>
      <c r="K232" s="27">
        <f>SUMIFS(I:I,D:D,dataset_shampoo[[#This Row],[Brand]],E:E,dataset_shampoo[[#This Row],[Region]],F:F,dataset_shampoo[[#This Row],[Year]],G:G,"&lt;="&amp;dataset_shampoo[[#This Row],[Month]])</f>
        <v>664890</v>
      </c>
      <c r="L232" s="9">
        <f>dataset_shampoo[[#This Row],[Units YTD]]+SUMIFS(H:H,D:D,dataset_shampoo[[#This Row],[Brand]],E:E,dataset_shampoo[[#This Row],[Region]],F:F,dataset_shampoo[[#This Row],[Year]]-1,G:G,"&gt;"&amp;dataset_shampoo[[#This Row],[Month]])</f>
        <v>188530</v>
      </c>
      <c r="M232" s="1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s="9">
        <v>16030</v>
      </c>
      <c r="I233" s="11">
        <v>117040</v>
      </c>
      <c r="J233" s="9">
        <f>SUMIFS(H:H,D:D,dataset_shampoo[[#This Row],[Brand]],E:E,dataset_shampoo[[#This Row],[Region]],F:F,dataset_shampoo[[#This Row],[Year]],G:G,"&lt;="&amp;dataset_shampoo[[#This Row],[Month]])</f>
        <v>107120</v>
      </c>
      <c r="K233" s="27">
        <f>SUMIFS(I:I,D:D,dataset_shampoo[[#This Row],[Brand]],E:E,dataset_shampoo[[#This Row],[Region]],F:F,dataset_shampoo[[#This Row],[Year]],G:G,"&lt;="&amp;dataset_shampoo[[#This Row],[Month]])</f>
        <v>781930</v>
      </c>
      <c r="L233" s="9">
        <f>dataset_shampoo[[#This Row],[Units YTD]]+SUMIFS(H:H,D:D,dataset_shampoo[[#This Row],[Brand]],E:E,dataset_shampoo[[#This Row],[Region]],F:F,dataset_shampoo[[#This Row],[Year]]-1,G:G,"&gt;"&amp;dataset_shampoo[[#This Row],[Month]])</f>
        <v>185600</v>
      </c>
      <c r="M233" s="1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s="9">
        <v>13890</v>
      </c>
      <c r="I234" s="11">
        <v>101380</v>
      </c>
      <c r="J234" s="9">
        <f>SUMIFS(H:H,D:D,dataset_shampoo[[#This Row],[Brand]],E:E,dataset_shampoo[[#This Row],[Region]],F:F,dataset_shampoo[[#This Row],[Year]],G:G,"&lt;="&amp;dataset_shampoo[[#This Row],[Month]])</f>
        <v>121010</v>
      </c>
      <c r="K234" s="27">
        <f>SUMIFS(I:I,D:D,dataset_shampoo[[#This Row],[Brand]],E:E,dataset_shampoo[[#This Row],[Region]],F:F,dataset_shampoo[[#This Row],[Year]],G:G,"&lt;="&amp;dataset_shampoo[[#This Row],[Month]])</f>
        <v>883310</v>
      </c>
      <c r="L234" s="9">
        <f>dataset_shampoo[[#This Row],[Units YTD]]+SUMIFS(H:H,D:D,dataset_shampoo[[#This Row],[Brand]],E:E,dataset_shampoo[[#This Row],[Region]],F:F,dataset_shampoo[[#This Row],[Year]]-1,G:G,"&gt;"&amp;dataset_shampoo[[#This Row],[Month]])</f>
        <v>185350</v>
      </c>
      <c r="M234" s="1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s="9">
        <v>14710</v>
      </c>
      <c r="I235" s="11">
        <v>107380</v>
      </c>
      <c r="J235" s="9">
        <f>SUMIFS(H:H,D:D,dataset_shampoo[[#This Row],[Brand]],E:E,dataset_shampoo[[#This Row],[Region]],F:F,dataset_shampoo[[#This Row],[Year]],G:G,"&lt;="&amp;dataset_shampoo[[#This Row],[Month]])</f>
        <v>135720</v>
      </c>
      <c r="K235" s="27">
        <f>SUMIFS(I:I,D:D,dataset_shampoo[[#This Row],[Brand]],E:E,dataset_shampoo[[#This Row],[Region]],F:F,dataset_shampoo[[#This Row],[Year]],G:G,"&lt;="&amp;dataset_shampoo[[#This Row],[Month]])</f>
        <v>990690</v>
      </c>
      <c r="L235" s="9">
        <f>dataset_shampoo[[#This Row],[Units YTD]]+SUMIFS(H:H,D:D,dataset_shampoo[[#This Row],[Brand]],E:E,dataset_shampoo[[#This Row],[Region]],F:F,dataset_shampoo[[#This Row],[Year]]-1,G:G,"&gt;"&amp;dataset_shampoo[[#This Row],[Month]])</f>
        <v>184600</v>
      </c>
      <c r="M235" s="1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s="9">
        <v>14660</v>
      </c>
      <c r="I236" s="11">
        <v>107040</v>
      </c>
      <c r="J236" s="9">
        <f>SUMIFS(H:H,D:D,dataset_shampoo[[#This Row],[Brand]],E:E,dataset_shampoo[[#This Row],[Region]],F:F,dataset_shampoo[[#This Row],[Year]],G:G,"&lt;="&amp;dataset_shampoo[[#This Row],[Month]])</f>
        <v>150380</v>
      </c>
      <c r="K236" s="27">
        <f>SUMIFS(I:I,D:D,dataset_shampoo[[#This Row],[Brand]],E:E,dataset_shampoo[[#This Row],[Region]],F:F,dataset_shampoo[[#This Row],[Year]],G:G,"&lt;="&amp;dataset_shampoo[[#This Row],[Month]])</f>
        <v>1097730</v>
      </c>
      <c r="L236" s="9">
        <f>dataset_shampoo[[#This Row],[Units YTD]]+SUMIFS(H:H,D:D,dataset_shampoo[[#This Row],[Brand]],E:E,dataset_shampoo[[#This Row],[Region]],F:F,dataset_shampoo[[#This Row],[Year]]-1,G:G,"&gt;"&amp;dataset_shampoo[[#This Row],[Month]])</f>
        <v>182800</v>
      </c>
      <c r="M236" s="1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s="9">
        <v>15290</v>
      </c>
      <c r="I237" s="11">
        <v>111600</v>
      </c>
      <c r="J237" s="9">
        <f>SUMIFS(H:H,D:D,dataset_shampoo[[#This Row],[Brand]],E:E,dataset_shampoo[[#This Row],[Region]],F:F,dataset_shampoo[[#This Row],[Year]],G:G,"&lt;="&amp;dataset_shampoo[[#This Row],[Month]])</f>
        <v>165670</v>
      </c>
      <c r="K237" s="27">
        <f>SUMIFS(I:I,D:D,dataset_shampoo[[#This Row],[Brand]],E:E,dataset_shampoo[[#This Row],[Region]],F:F,dataset_shampoo[[#This Row],[Year]],G:G,"&lt;="&amp;dataset_shampoo[[#This Row],[Month]])</f>
        <v>1209330</v>
      </c>
      <c r="L237" s="9">
        <f>dataset_shampoo[[#This Row],[Units YTD]]+SUMIFS(H:H,D:D,dataset_shampoo[[#This Row],[Brand]],E:E,dataset_shampoo[[#This Row],[Region]],F:F,dataset_shampoo[[#This Row],[Year]]-1,G:G,"&gt;"&amp;dataset_shampoo[[#This Row],[Month]])</f>
        <v>182250</v>
      </c>
      <c r="M237" s="1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s="9">
        <v>16640</v>
      </c>
      <c r="I238" s="11">
        <v>121430</v>
      </c>
      <c r="J238" s="9">
        <f>SUMIFS(H:H,D:D,dataset_shampoo[[#This Row],[Brand]],E:E,dataset_shampoo[[#This Row],[Region]],F:F,dataset_shampoo[[#This Row],[Year]],G:G,"&lt;="&amp;dataset_shampoo[[#This Row],[Month]])</f>
        <v>182310</v>
      </c>
      <c r="K238" s="27">
        <f>SUMIFS(I:I,D:D,dataset_shampoo[[#This Row],[Brand]],E:E,dataset_shampoo[[#This Row],[Region]],F:F,dataset_shampoo[[#This Row],[Year]],G:G,"&lt;="&amp;dataset_shampoo[[#This Row],[Month]])</f>
        <v>1330760</v>
      </c>
      <c r="L238" s="9">
        <f>dataset_shampoo[[#This Row],[Units YTD]]+SUMIFS(H:H,D:D,dataset_shampoo[[#This Row],[Brand]],E:E,dataset_shampoo[[#This Row],[Region]],F:F,dataset_shampoo[[#This Row],[Year]]-1,G:G,"&gt;"&amp;dataset_shampoo[[#This Row],[Month]])</f>
        <v>182310</v>
      </c>
      <c r="M238" s="1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s="9">
        <v>15920</v>
      </c>
      <c r="I239" s="11">
        <v>116180</v>
      </c>
      <c r="J239" s="9">
        <f>SUMIFS(H:H,D:D,dataset_shampoo[[#This Row],[Brand]],E:E,dataset_shampoo[[#This Row],[Region]],F:F,dataset_shampoo[[#This Row],[Year]],G:G,"&lt;="&amp;dataset_shampoo[[#This Row],[Month]])</f>
        <v>15920</v>
      </c>
      <c r="K239" s="27">
        <f>SUMIFS(I:I,D:D,dataset_shampoo[[#This Row],[Brand]],E:E,dataset_shampoo[[#This Row],[Region]],F:F,dataset_shampoo[[#This Row],[Year]],G:G,"&lt;="&amp;dataset_shampoo[[#This Row],[Month]])</f>
        <v>116180</v>
      </c>
      <c r="L239" s="9">
        <f>dataset_shampoo[[#This Row],[Units YTD]]+SUMIFS(H:H,D:D,dataset_shampoo[[#This Row],[Brand]],E:E,dataset_shampoo[[#This Row],[Region]],F:F,dataset_shampoo[[#This Row],[Year]]-1,G:G,"&gt;"&amp;dataset_shampoo[[#This Row],[Month]])</f>
        <v>183540</v>
      </c>
      <c r="M239" s="1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s="9">
        <v>13170</v>
      </c>
      <c r="I240" s="11">
        <v>96160</v>
      </c>
      <c r="J240" s="9">
        <f>SUMIFS(H:H,D:D,dataset_shampoo[[#This Row],[Brand]],E:E,dataset_shampoo[[#This Row],[Region]],F:F,dataset_shampoo[[#This Row],[Year]],G:G,"&lt;="&amp;dataset_shampoo[[#This Row],[Month]])</f>
        <v>29090</v>
      </c>
      <c r="K240" s="27">
        <f>SUMIFS(I:I,D:D,dataset_shampoo[[#This Row],[Brand]],E:E,dataset_shampoo[[#This Row],[Region]],F:F,dataset_shampoo[[#This Row],[Year]],G:G,"&lt;="&amp;dataset_shampoo[[#This Row],[Month]])</f>
        <v>212340</v>
      </c>
      <c r="L240" s="9">
        <f>dataset_shampoo[[#This Row],[Units YTD]]+SUMIFS(H:H,D:D,dataset_shampoo[[#This Row],[Brand]],E:E,dataset_shampoo[[#This Row],[Region]],F:F,dataset_shampoo[[#This Row],[Year]]-1,G:G,"&gt;"&amp;dataset_shampoo[[#This Row],[Month]])</f>
        <v>183850</v>
      </c>
      <c r="M240" s="1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s="9">
        <v>15760</v>
      </c>
      <c r="I241" s="11">
        <v>115090</v>
      </c>
      <c r="J241" s="9">
        <f>SUMIFS(H:H,D:D,dataset_shampoo[[#This Row],[Brand]],E:E,dataset_shampoo[[#This Row],[Region]],F:F,dataset_shampoo[[#This Row],[Year]],G:G,"&lt;="&amp;dataset_shampoo[[#This Row],[Month]])</f>
        <v>44850</v>
      </c>
      <c r="K241" s="27">
        <f>SUMIFS(I:I,D:D,dataset_shampoo[[#This Row],[Brand]],E:E,dataset_shampoo[[#This Row],[Region]],F:F,dataset_shampoo[[#This Row],[Year]],G:G,"&lt;="&amp;dataset_shampoo[[#This Row],[Month]])</f>
        <v>327430</v>
      </c>
      <c r="L241" s="9">
        <f>dataset_shampoo[[#This Row],[Units YTD]]+SUMIFS(H:H,D:D,dataset_shampoo[[#This Row],[Brand]],E:E,dataset_shampoo[[#This Row],[Region]],F:F,dataset_shampoo[[#This Row],[Year]]-1,G:G,"&gt;"&amp;dataset_shampoo[[#This Row],[Month]])</f>
        <v>183490</v>
      </c>
      <c r="M241" s="1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s="9">
        <v>14700</v>
      </c>
      <c r="I242" s="11">
        <v>107270</v>
      </c>
      <c r="J242" s="9">
        <f>SUMIFS(H:H,D:D,dataset_shampoo[[#This Row],[Brand]],E:E,dataset_shampoo[[#This Row],[Region]],F:F,dataset_shampoo[[#This Row],[Year]],G:G,"&lt;="&amp;dataset_shampoo[[#This Row],[Month]])</f>
        <v>59550</v>
      </c>
      <c r="K242" s="27">
        <f>SUMIFS(I:I,D:D,dataset_shampoo[[#This Row],[Brand]],E:E,dataset_shampoo[[#This Row],[Region]],F:F,dataset_shampoo[[#This Row],[Year]],G:G,"&lt;="&amp;dataset_shampoo[[#This Row],[Month]])</f>
        <v>434700</v>
      </c>
      <c r="L242" s="9">
        <f>dataset_shampoo[[#This Row],[Units YTD]]+SUMIFS(H:H,D:D,dataset_shampoo[[#This Row],[Brand]],E:E,dataset_shampoo[[#This Row],[Region]],F:F,dataset_shampoo[[#This Row],[Year]]-1,G:G,"&gt;"&amp;dataset_shampoo[[#This Row],[Month]])</f>
        <v>183280</v>
      </c>
      <c r="M242" s="1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s="9">
        <v>14260</v>
      </c>
      <c r="I243" s="11">
        <v>104120</v>
      </c>
      <c r="J243" s="9">
        <f>SUMIFS(H:H,D:D,dataset_shampoo[[#This Row],[Brand]],E:E,dataset_shampoo[[#This Row],[Region]],F:F,dataset_shampoo[[#This Row],[Year]],G:G,"&lt;="&amp;dataset_shampoo[[#This Row],[Month]])</f>
        <v>73810</v>
      </c>
      <c r="K243" s="27">
        <f>SUMIFS(I:I,D:D,dataset_shampoo[[#This Row],[Brand]],E:E,dataset_shampoo[[#This Row],[Region]],F:F,dataset_shampoo[[#This Row],[Year]],G:G,"&lt;="&amp;dataset_shampoo[[#This Row],[Month]])</f>
        <v>538820</v>
      </c>
      <c r="L243" s="9">
        <f>dataset_shampoo[[#This Row],[Units YTD]]+SUMIFS(H:H,D:D,dataset_shampoo[[#This Row],[Brand]],E:E,dataset_shampoo[[#This Row],[Region]],F:F,dataset_shampoo[[#This Row],[Year]]-1,G:G,"&gt;"&amp;dataset_shampoo[[#This Row],[Month]])</f>
        <v>182430</v>
      </c>
      <c r="M243" s="1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s="9">
        <v>14950</v>
      </c>
      <c r="I244" s="11">
        <v>109150</v>
      </c>
      <c r="J244" s="9">
        <f>SUMIFS(H:H,D:D,dataset_shampoo[[#This Row],[Brand]],E:E,dataset_shampoo[[#This Row],[Region]],F:F,dataset_shampoo[[#This Row],[Year]],G:G,"&lt;="&amp;dataset_shampoo[[#This Row],[Month]])</f>
        <v>88760</v>
      </c>
      <c r="K244" s="27">
        <f>SUMIFS(I:I,D:D,dataset_shampoo[[#This Row],[Brand]],E:E,dataset_shampoo[[#This Row],[Region]],F:F,dataset_shampoo[[#This Row],[Year]],G:G,"&lt;="&amp;dataset_shampoo[[#This Row],[Month]])</f>
        <v>647970</v>
      </c>
      <c r="L244" s="9">
        <f>dataset_shampoo[[#This Row],[Units YTD]]+SUMIFS(H:H,D:D,dataset_shampoo[[#This Row],[Brand]],E:E,dataset_shampoo[[#This Row],[Region]],F:F,dataset_shampoo[[#This Row],[Year]]-1,G:G,"&gt;"&amp;dataset_shampoo[[#This Row],[Month]])</f>
        <v>179980</v>
      </c>
      <c r="M244" s="1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s="9">
        <v>12870</v>
      </c>
      <c r="I245" s="11">
        <v>93920</v>
      </c>
      <c r="J245" s="9">
        <f>SUMIFS(H:H,D:D,dataset_shampoo[[#This Row],[Brand]],E:E,dataset_shampoo[[#This Row],[Region]],F:F,dataset_shampoo[[#This Row],[Year]],G:G,"&lt;="&amp;dataset_shampoo[[#This Row],[Month]])</f>
        <v>101630</v>
      </c>
      <c r="K245" s="27">
        <f>SUMIFS(I:I,D:D,dataset_shampoo[[#This Row],[Brand]],E:E,dataset_shampoo[[#This Row],[Region]],F:F,dataset_shampoo[[#This Row],[Year]],G:G,"&lt;="&amp;dataset_shampoo[[#This Row],[Month]])</f>
        <v>741890</v>
      </c>
      <c r="L245" s="9">
        <f>dataset_shampoo[[#This Row],[Units YTD]]+SUMIFS(H:H,D:D,dataset_shampoo[[#This Row],[Brand]],E:E,dataset_shampoo[[#This Row],[Region]],F:F,dataset_shampoo[[#This Row],[Year]]-1,G:G,"&gt;"&amp;dataset_shampoo[[#This Row],[Month]])</f>
        <v>176820</v>
      </c>
      <c r="M245" s="1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s="9">
        <v>14420</v>
      </c>
      <c r="I246" s="11">
        <v>105210</v>
      </c>
      <c r="J246" s="9">
        <f>SUMIFS(H:H,D:D,dataset_shampoo[[#This Row],[Brand]],E:E,dataset_shampoo[[#This Row],[Region]],F:F,dataset_shampoo[[#This Row],[Year]],G:G,"&lt;="&amp;dataset_shampoo[[#This Row],[Month]])</f>
        <v>116050</v>
      </c>
      <c r="K246" s="27">
        <f>SUMIFS(I:I,D:D,dataset_shampoo[[#This Row],[Brand]],E:E,dataset_shampoo[[#This Row],[Region]],F:F,dataset_shampoo[[#This Row],[Year]],G:G,"&lt;="&amp;dataset_shampoo[[#This Row],[Month]])</f>
        <v>847100</v>
      </c>
      <c r="L246" s="9">
        <f>dataset_shampoo[[#This Row],[Units YTD]]+SUMIFS(H:H,D:D,dataset_shampoo[[#This Row],[Brand]],E:E,dataset_shampoo[[#This Row],[Region]],F:F,dataset_shampoo[[#This Row],[Year]]-1,G:G,"&gt;"&amp;dataset_shampoo[[#This Row],[Month]])</f>
        <v>177350</v>
      </c>
      <c r="M246" s="1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s="9">
        <v>14560</v>
      </c>
      <c r="I247" s="11">
        <v>106300</v>
      </c>
      <c r="J247" s="9">
        <f>SUMIFS(H:H,D:D,dataset_shampoo[[#This Row],[Brand]],E:E,dataset_shampoo[[#This Row],[Region]],F:F,dataset_shampoo[[#This Row],[Year]],G:G,"&lt;="&amp;dataset_shampoo[[#This Row],[Month]])</f>
        <v>130610</v>
      </c>
      <c r="K247" s="27">
        <f>SUMIFS(I:I,D:D,dataset_shampoo[[#This Row],[Brand]],E:E,dataset_shampoo[[#This Row],[Region]],F:F,dataset_shampoo[[#This Row],[Year]],G:G,"&lt;="&amp;dataset_shampoo[[#This Row],[Month]])</f>
        <v>953400</v>
      </c>
      <c r="L247" s="9">
        <f>dataset_shampoo[[#This Row],[Units YTD]]+SUMIFS(H:H,D:D,dataset_shampoo[[#This Row],[Brand]],E:E,dataset_shampoo[[#This Row],[Region]],F:F,dataset_shampoo[[#This Row],[Year]]-1,G:G,"&gt;"&amp;dataset_shampoo[[#This Row],[Month]])</f>
        <v>177200</v>
      </c>
      <c r="M247" s="1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s="9">
        <v>13700</v>
      </c>
      <c r="I248" s="11">
        <v>99990</v>
      </c>
      <c r="J248" s="9">
        <f>SUMIFS(H:H,D:D,dataset_shampoo[[#This Row],[Brand]],E:E,dataset_shampoo[[#This Row],[Region]],F:F,dataset_shampoo[[#This Row],[Year]],G:G,"&lt;="&amp;dataset_shampoo[[#This Row],[Month]])</f>
        <v>144310</v>
      </c>
      <c r="K248" s="27">
        <f>SUMIFS(I:I,D:D,dataset_shampoo[[#This Row],[Brand]],E:E,dataset_shampoo[[#This Row],[Region]],F:F,dataset_shampoo[[#This Row],[Year]],G:G,"&lt;="&amp;dataset_shampoo[[#This Row],[Month]])</f>
        <v>1053390</v>
      </c>
      <c r="L248" s="9">
        <f>dataset_shampoo[[#This Row],[Units YTD]]+SUMIFS(H:H,D:D,dataset_shampoo[[#This Row],[Brand]],E:E,dataset_shampoo[[#This Row],[Region]],F:F,dataset_shampoo[[#This Row],[Year]]-1,G:G,"&gt;"&amp;dataset_shampoo[[#This Row],[Month]])</f>
        <v>176240</v>
      </c>
      <c r="M248" s="1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s="9">
        <v>11950</v>
      </c>
      <c r="I249" s="11">
        <v>87230</v>
      </c>
      <c r="J249" s="9">
        <f>SUMIFS(H:H,D:D,dataset_shampoo[[#This Row],[Brand]],E:E,dataset_shampoo[[#This Row],[Region]],F:F,dataset_shampoo[[#This Row],[Year]],G:G,"&lt;="&amp;dataset_shampoo[[#This Row],[Month]])</f>
        <v>156260</v>
      </c>
      <c r="K249" s="27">
        <f>SUMIFS(I:I,D:D,dataset_shampoo[[#This Row],[Brand]],E:E,dataset_shampoo[[#This Row],[Region]],F:F,dataset_shampoo[[#This Row],[Year]],G:G,"&lt;="&amp;dataset_shampoo[[#This Row],[Month]])</f>
        <v>1140620</v>
      </c>
      <c r="L249" s="9">
        <f>dataset_shampoo[[#This Row],[Units YTD]]+SUMIFS(H:H,D:D,dataset_shampoo[[#This Row],[Brand]],E:E,dataset_shampoo[[#This Row],[Region]],F:F,dataset_shampoo[[#This Row],[Year]]-1,G:G,"&gt;"&amp;dataset_shampoo[[#This Row],[Month]])</f>
        <v>172900</v>
      </c>
      <c r="M249" s="1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s="9">
        <v>11930</v>
      </c>
      <c r="I250" s="11">
        <v>87070</v>
      </c>
      <c r="J250" s="9">
        <f>SUMIFS(H:H,D:D,dataset_shampoo[[#This Row],[Brand]],E:E,dataset_shampoo[[#This Row],[Region]],F:F,dataset_shampoo[[#This Row],[Year]],G:G,"&lt;="&amp;dataset_shampoo[[#This Row],[Month]])</f>
        <v>168190</v>
      </c>
      <c r="K250" s="27">
        <f>SUMIFS(I:I,D:D,dataset_shampoo[[#This Row],[Brand]],E:E,dataset_shampoo[[#This Row],[Region]],F:F,dataset_shampoo[[#This Row],[Year]],G:G,"&lt;="&amp;dataset_shampoo[[#This Row],[Month]])</f>
        <v>1227690</v>
      </c>
      <c r="L250" s="9">
        <f>dataset_shampoo[[#This Row],[Units YTD]]+SUMIFS(H:H,D:D,dataset_shampoo[[#This Row],[Brand]],E:E,dataset_shampoo[[#This Row],[Region]],F:F,dataset_shampoo[[#This Row],[Year]]-1,G:G,"&gt;"&amp;dataset_shampoo[[#This Row],[Month]])</f>
        <v>168190</v>
      </c>
      <c r="M250" s="1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s="9">
        <v>7760</v>
      </c>
      <c r="I251" s="11">
        <v>56610</v>
      </c>
      <c r="J251" s="9">
        <f>SUMIFS(H:H,D:D,dataset_shampoo[[#This Row],[Brand]],E:E,dataset_shampoo[[#This Row],[Region]],F:F,dataset_shampoo[[#This Row],[Year]],G:G,"&lt;="&amp;dataset_shampoo[[#This Row],[Month]])</f>
        <v>7760</v>
      </c>
      <c r="K251" s="27">
        <f>SUMIFS(I:I,D:D,dataset_shampoo[[#This Row],[Brand]],E:E,dataset_shampoo[[#This Row],[Region]],F:F,dataset_shampoo[[#This Row],[Year]],G:G,"&lt;="&amp;dataset_shampoo[[#This Row],[Month]])</f>
        <v>56610</v>
      </c>
      <c r="L251" s="9">
        <f>dataset_shampoo[[#This Row],[Units YTD]]+SUMIFS(H:H,D:D,dataset_shampoo[[#This Row],[Brand]],E:E,dataset_shampoo[[#This Row],[Region]],F:F,dataset_shampoo[[#This Row],[Year]]-1,G:G,"&gt;"&amp;dataset_shampoo[[#This Row],[Month]])</f>
        <v>160030</v>
      </c>
      <c r="M251" s="1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s="9">
        <v>6050</v>
      </c>
      <c r="I252" s="11">
        <v>44160</v>
      </c>
      <c r="J252" s="9">
        <f>SUMIFS(H:H,D:D,dataset_shampoo[[#This Row],[Brand]],E:E,dataset_shampoo[[#This Row],[Region]],F:F,dataset_shampoo[[#This Row],[Year]],G:G,"&lt;="&amp;dataset_shampoo[[#This Row],[Month]])</f>
        <v>13810</v>
      </c>
      <c r="K252" s="27">
        <f>SUMIFS(I:I,D:D,dataset_shampoo[[#This Row],[Brand]],E:E,dataset_shampoo[[#This Row],[Region]],F:F,dataset_shampoo[[#This Row],[Year]],G:G,"&lt;="&amp;dataset_shampoo[[#This Row],[Month]])</f>
        <v>100770</v>
      </c>
      <c r="L252" s="9">
        <f>dataset_shampoo[[#This Row],[Units YTD]]+SUMIFS(H:H,D:D,dataset_shampoo[[#This Row],[Brand]],E:E,dataset_shampoo[[#This Row],[Region]],F:F,dataset_shampoo[[#This Row],[Year]]-1,G:G,"&gt;"&amp;dataset_shampoo[[#This Row],[Month]])</f>
        <v>152910</v>
      </c>
      <c r="M252" s="1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s="9">
        <v>3340</v>
      </c>
      <c r="I253" s="11">
        <v>24350</v>
      </c>
      <c r="J253" s="9">
        <f>SUMIFS(H:H,D:D,dataset_shampoo[[#This Row],[Brand]],E:E,dataset_shampoo[[#This Row],[Region]],F:F,dataset_shampoo[[#This Row],[Year]],G:G,"&lt;="&amp;dataset_shampoo[[#This Row],[Month]])</f>
        <v>17150</v>
      </c>
      <c r="K253" s="27">
        <f>SUMIFS(I:I,D:D,dataset_shampoo[[#This Row],[Brand]],E:E,dataset_shampoo[[#This Row],[Region]],F:F,dataset_shampoo[[#This Row],[Year]],G:G,"&lt;="&amp;dataset_shampoo[[#This Row],[Month]])</f>
        <v>125120</v>
      </c>
      <c r="L253" s="9">
        <f>dataset_shampoo[[#This Row],[Units YTD]]+SUMIFS(H:H,D:D,dataset_shampoo[[#This Row],[Brand]],E:E,dataset_shampoo[[#This Row],[Region]],F:F,dataset_shampoo[[#This Row],[Year]]-1,G:G,"&gt;"&amp;dataset_shampoo[[#This Row],[Month]])</f>
        <v>140490</v>
      </c>
      <c r="M253" s="1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s="9">
        <v>15380</v>
      </c>
      <c r="I254" s="11">
        <v>95390</v>
      </c>
      <c r="J254" s="9">
        <f>SUMIFS(H:H,D:D,dataset_shampoo[[#This Row],[Brand]],E:E,dataset_shampoo[[#This Row],[Region]],F:F,dataset_shampoo[[#This Row],[Year]],G:G,"&lt;="&amp;dataset_shampoo[[#This Row],[Month]])</f>
        <v>15380</v>
      </c>
      <c r="K254" s="27">
        <f>SUMIFS(I:I,D:D,dataset_shampoo[[#This Row],[Brand]],E:E,dataset_shampoo[[#This Row],[Region]],F:F,dataset_shampoo[[#This Row],[Year]],G:G,"&lt;="&amp;dataset_shampoo[[#This Row],[Month]])</f>
        <v>95390</v>
      </c>
      <c r="L254" s="9">
        <f>dataset_shampoo[[#This Row],[Units YTD]]+SUMIFS(H:H,D:D,dataset_shampoo[[#This Row],[Brand]],E:E,dataset_shampoo[[#This Row],[Region]],F:F,dataset_shampoo[[#This Row],[Year]]-1,G:G,"&gt;"&amp;dataset_shampoo[[#This Row],[Month]])</f>
        <v>15380</v>
      </c>
      <c r="M254" s="1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s="9">
        <v>13450</v>
      </c>
      <c r="I255" s="11">
        <v>83380</v>
      </c>
      <c r="J255" s="9">
        <f>SUMIFS(H:H,D:D,dataset_shampoo[[#This Row],[Brand]],E:E,dataset_shampoo[[#This Row],[Region]],F:F,dataset_shampoo[[#This Row],[Year]],G:G,"&lt;="&amp;dataset_shampoo[[#This Row],[Month]])</f>
        <v>28830</v>
      </c>
      <c r="K255" s="27">
        <f>SUMIFS(I:I,D:D,dataset_shampoo[[#This Row],[Brand]],E:E,dataset_shampoo[[#This Row],[Region]],F:F,dataset_shampoo[[#This Row],[Year]],G:G,"&lt;="&amp;dataset_shampoo[[#This Row],[Month]])</f>
        <v>178770</v>
      </c>
      <c r="L255" s="9">
        <f>dataset_shampoo[[#This Row],[Units YTD]]+SUMIFS(H:H,D:D,dataset_shampoo[[#This Row],[Brand]],E:E,dataset_shampoo[[#This Row],[Region]],F:F,dataset_shampoo[[#This Row],[Year]]-1,G:G,"&gt;"&amp;dataset_shampoo[[#This Row],[Month]])</f>
        <v>28830</v>
      </c>
      <c r="M255" s="1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s="9">
        <v>12810</v>
      </c>
      <c r="I256" s="11">
        <v>79430</v>
      </c>
      <c r="J256" s="9">
        <f>SUMIFS(H:H,D:D,dataset_shampoo[[#This Row],[Brand]],E:E,dataset_shampoo[[#This Row],[Region]],F:F,dataset_shampoo[[#This Row],[Year]],G:G,"&lt;="&amp;dataset_shampoo[[#This Row],[Month]])</f>
        <v>41640</v>
      </c>
      <c r="K256" s="27">
        <f>SUMIFS(I:I,D:D,dataset_shampoo[[#This Row],[Brand]],E:E,dataset_shampoo[[#This Row],[Region]],F:F,dataset_shampoo[[#This Row],[Year]],G:G,"&lt;="&amp;dataset_shampoo[[#This Row],[Month]])</f>
        <v>258200</v>
      </c>
      <c r="L256" s="9">
        <f>dataset_shampoo[[#This Row],[Units YTD]]+SUMIFS(H:H,D:D,dataset_shampoo[[#This Row],[Brand]],E:E,dataset_shampoo[[#This Row],[Region]],F:F,dataset_shampoo[[#This Row],[Year]]-1,G:G,"&gt;"&amp;dataset_shampoo[[#This Row],[Month]])</f>
        <v>41640</v>
      </c>
      <c r="M256" s="1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s="9">
        <v>7420</v>
      </c>
      <c r="I257" s="11">
        <v>45990</v>
      </c>
      <c r="J257" s="9">
        <f>SUMIFS(H:H,D:D,dataset_shampoo[[#This Row],[Brand]],E:E,dataset_shampoo[[#This Row],[Region]],F:F,dataset_shampoo[[#This Row],[Year]],G:G,"&lt;="&amp;dataset_shampoo[[#This Row],[Month]])</f>
        <v>49060</v>
      </c>
      <c r="K257" s="27">
        <f>SUMIFS(I:I,D:D,dataset_shampoo[[#This Row],[Brand]],E:E,dataset_shampoo[[#This Row],[Region]],F:F,dataset_shampoo[[#This Row],[Year]],G:G,"&lt;="&amp;dataset_shampoo[[#This Row],[Month]])</f>
        <v>304190</v>
      </c>
      <c r="L257" s="9">
        <f>dataset_shampoo[[#This Row],[Units YTD]]+SUMIFS(H:H,D:D,dataset_shampoo[[#This Row],[Brand]],E:E,dataset_shampoo[[#This Row],[Region]],F:F,dataset_shampoo[[#This Row],[Year]]-1,G:G,"&gt;"&amp;dataset_shampoo[[#This Row],[Month]])</f>
        <v>49060</v>
      </c>
      <c r="M257" s="1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s="9">
        <v>11300</v>
      </c>
      <c r="I258" s="11">
        <v>70080</v>
      </c>
      <c r="J258" s="9">
        <f>SUMIFS(H:H,D:D,dataset_shampoo[[#This Row],[Brand]],E:E,dataset_shampoo[[#This Row],[Region]],F:F,dataset_shampoo[[#This Row],[Year]],G:G,"&lt;="&amp;dataset_shampoo[[#This Row],[Month]])</f>
        <v>60360</v>
      </c>
      <c r="K258" s="27">
        <f>SUMIFS(I:I,D:D,dataset_shampoo[[#This Row],[Brand]],E:E,dataset_shampoo[[#This Row],[Region]],F:F,dataset_shampoo[[#This Row],[Year]],G:G,"&lt;="&amp;dataset_shampoo[[#This Row],[Month]])</f>
        <v>374270</v>
      </c>
      <c r="L258" s="9">
        <f>dataset_shampoo[[#This Row],[Units YTD]]+SUMIFS(H:H,D:D,dataset_shampoo[[#This Row],[Brand]],E:E,dataset_shampoo[[#This Row],[Region]],F:F,dataset_shampoo[[#This Row],[Year]]-1,G:G,"&gt;"&amp;dataset_shampoo[[#This Row],[Month]])</f>
        <v>60360</v>
      </c>
      <c r="M258" s="1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s="9">
        <v>13350</v>
      </c>
      <c r="I259" s="11">
        <v>82750</v>
      </c>
      <c r="J259" s="9">
        <f>SUMIFS(H:H,D:D,dataset_shampoo[[#This Row],[Brand]],E:E,dataset_shampoo[[#This Row],[Region]],F:F,dataset_shampoo[[#This Row],[Year]],G:G,"&lt;="&amp;dataset_shampoo[[#This Row],[Month]])</f>
        <v>73710</v>
      </c>
      <c r="K259" s="27">
        <f>SUMIFS(I:I,D:D,dataset_shampoo[[#This Row],[Brand]],E:E,dataset_shampoo[[#This Row],[Region]],F:F,dataset_shampoo[[#This Row],[Year]],G:G,"&lt;="&amp;dataset_shampoo[[#This Row],[Month]])</f>
        <v>457020</v>
      </c>
      <c r="L259" s="9">
        <f>dataset_shampoo[[#This Row],[Units YTD]]+SUMIFS(H:H,D:D,dataset_shampoo[[#This Row],[Brand]],E:E,dataset_shampoo[[#This Row],[Region]],F:F,dataset_shampoo[[#This Row],[Year]]-1,G:G,"&gt;"&amp;dataset_shampoo[[#This Row],[Month]])</f>
        <v>73710</v>
      </c>
      <c r="M259" s="1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s="9">
        <v>11520</v>
      </c>
      <c r="I260" s="11">
        <v>71430</v>
      </c>
      <c r="J260" s="9">
        <f>SUMIFS(H:H,D:D,dataset_shampoo[[#This Row],[Brand]],E:E,dataset_shampoo[[#This Row],[Region]],F:F,dataset_shampoo[[#This Row],[Year]],G:G,"&lt;="&amp;dataset_shampoo[[#This Row],[Month]])</f>
        <v>85230</v>
      </c>
      <c r="K260" s="27">
        <f>SUMIFS(I:I,D:D,dataset_shampoo[[#This Row],[Brand]],E:E,dataset_shampoo[[#This Row],[Region]],F:F,dataset_shampoo[[#This Row],[Year]],G:G,"&lt;="&amp;dataset_shampoo[[#This Row],[Month]])</f>
        <v>528450</v>
      </c>
      <c r="L260" s="9">
        <f>dataset_shampoo[[#This Row],[Units YTD]]+SUMIFS(H:H,D:D,dataset_shampoo[[#This Row],[Brand]],E:E,dataset_shampoo[[#This Row],[Region]],F:F,dataset_shampoo[[#This Row],[Year]]-1,G:G,"&gt;"&amp;dataset_shampoo[[#This Row],[Month]])</f>
        <v>85230</v>
      </c>
      <c r="M260" s="1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s="9">
        <v>13040</v>
      </c>
      <c r="I261" s="11">
        <v>80850</v>
      </c>
      <c r="J261" s="9">
        <f>SUMIFS(H:H,D:D,dataset_shampoo[[#This Row],[Brand]],E:E,dataset_shampoo[[#This Row],[Region]],F:F,dataset_shampoo[[#This Row],[Year]],G:G,"&lt;="&amp;dataset_shampoo[[#This Row],[Month]])</f>
        <v>98270</v>
      </c>
      <c r="K261" s="27">
        <f>SUMIFS(I:I,D:D,dataset_shampoo[[#This Row],[Brand]],E:E,dataset_shampoo[[#This Row],[Region]],F:F,dataset_shampoo[[#This Row],[Year]],G:G,"&lt;="&amp;dataset_shampoo[[#This Row],[Month]])</f>
        <v>609300</v>
      </c>
      <c r="L261" s="9">
        <f>dataset_shampoo[[#This Row],[Units YTD]]+SUMIFS(H:H,D:D,dataset_shampoo[[#This Row],[Brand]],E:E,dataset_shampoo[[#This Row],[Region]],F:F,dataset_shampoo[[#This Row],[Year]]-1,G:G,"&gt;"&amp;dataset_shampoo[[#This Row],[Month]])</f>
        <v>98270</v>
      </c>
      <c r="M261" s="1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s="9">
        <v>10830</v>
      </c>
      <c r="I262" s="11">
        <v>67130</v>
      </c>
      <c r="J262" s="9">
        <f>SUMIFS(H:H,D:D,dataset_shampoo[[#This Row],[Brand]],E:E,dataset_shampoo[[#This Row],[Region]],F:F,dataset_shampoo[[#This Row],[Year]],G:G,"&lt;="&amp;dataset_shampoo[[#This Row],[Month]])</f>
        <v>109100</v>
      </c>
      <c r="K262" s="27">
        <f>SUMIFS(I:I,D:D,dataset_shampoo[[#This Row],[Brand]],E:E,dataset_shampoo[[#This Row],[Region]],F:F,dataset_shampoo[[#This Row],[Year]],G:G,"&lt;="&amp;dataset_shampoo[[#This Row],[Month]])</f>
        <v>676430</v>
      </c>
      <c r="L262" s="9">
        <f>dataset_shampoo[[#This Row],[Units YTD]]+SUMIFS(H:H,D:D,dataset_shampoo[[#This Row],[Brand]],E:E,dataset_shampoo[[#This Row],[Region]],F:F,dataset_shampoo[[#This Row],[Year]]-1,G:G,"&gt;"&amp;dataset_shampoo[[#This Row],[Month]])</f>
        <v>109100</v>
      </c>
      <c r="M262" s="1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s="9">
        <v>14910</v>
      </c>
      <c r="I263" s="11">
        <v>92470</v>
      </c>
      <c r="J263" s="9">
        <f>SUMIFS(H:H,D:D,dataset_shampoo[[#This Row],[Brand]],E:E,dataset_shampoo[[#This Row],[Region]],F:F,dataset_shampoo[[#This Row],[Year]],G:G,"&lt;="&amp;dataset_shampoo[[#This Row],[Month]])</f>
        <v>124010</v>
      </c>
      <c r="K263" s="27">
        <f>SUMIFS(I:I,D:D,dataset_shampoo[[#This Row],[Brand]],E:E,dataset_shampoo[[#This Row],[Region]],F:F,dataset_shampoo[[#This Row],[Year]],G:G,"&lt;="&amp;dataset_shampoo[[#This Row],[Month]])</f>
        <v>768900</v>
      </c>
      <c r="L263" s="9">
        <f>dataset_shampoo[[#This Row],[Units YTD]]+SUMIFS(H:H,D:D,dataset_shampoo[[#This Row],[Brand]],E:E,dataset_shampoo[[#This Row],[Region]],F:F,dataset_shampoo[[#This Row],[Year]]-1,G:G,"&gt;"&amp;dataset_shampoo[[#This Row],[Month]])</f>
        <v>124010</v>
      </c>
      <c r="M263" s="1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s="9">
        <v>11550</v>
      </c>
      <c r="I264" s="11">
        <v>71590</v>
      </c>
      <c r="J264" s="9">
        <f>SUMIFS(H:H,D:D,dataset_shampoo[[#This Row],[Brand]],E:E,dataset_shampoo[[#This Row],[Region]],F:F,dataset_shampoo[[#This Row],[Year]],G:G,"&lt;="&amp;dataset_shampoo[[#This Row],[Month]])</f>
        <v>135560</v>
      </c>
      <c r="K264" s="27">
        <f>SUMIFS(I:I,D:D,dataset_shampoo[[#This Row],[Brand]],E:E,dataset_shampoo[[#This Row],[Region]],F:F,dataset_shampoo[[#This Row],[Year]],G:G,"&lt;="&amp;dataset_shampoo[[#This Row],[Month]])</f>
        <v>840490</v>
      </c>
      <c r="L264" s="9">
        <f>dataset_shampoo[[#This Row],[Units YTD]]+SUMIFS(H:H,D:D,dataset_shampoo[[#This Row],[Brand]],E:E,dataset_shampoo[[#This Row],[Region]],F:F,dataset_shampoo[[#This Row],[Year]]-1,G:G,"&gt;"&amp;dataset_shampoo[[#This Row],[Month]])</f>
        <v>135560</v>
      </c>
      <c r="M264" s="1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s="9">
        <v>11920</v>
      </c>
      <c r="I265" s="11">
        <v>80480</v>
      </c>
      <c r="J265" s="9">
        <f>SUMIFS(H:H,D:D,dataset_shampoo[[#This Row],[Brand]],E:E,dataset_shampoo[[#This Row],[Region]],F:F,dataset_shampoo[[#This Row],[Year]],G:G,"&lt;="&amp;dataset_shampoo[[#This Row],[Month]])</f>
        <v>147480</v>
      </c>
      <c r="K265" s="27">
        <f>SUMIFS(I:I,D:D,dataset_shampoo[[#This Row],[Brand]],E:E,dataset_shampoo[[#This Row],[Region]],F:F,dataset_shampoo[[#This Row],[Year]],G:G,"&lt;="&amp;dataset_shampoo[[#This Row],[Month]])</f>
        <v>920970</v>
      </c>
      <c r="L265" s="9">
        <f>dataset_shampoo[[#This Row],[Units YTD]]+SUMIFS(H:H,D:D,dataset_shampoo[[#This Row],[Brand]],E:E,dataset_shampoo[[#This Row],[Region]],F:F,dataset_shampoo[[#This Row],[Year]]-1,G:G,"&gt;"&amp;dataset_shampoo[[#This Row],[Month]])</f>
        <v>147480</v>
      </c>
      <c r="M265" s="1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s="9">
        <v>12300</v>
      </c>
      <c r="I266" s="11">
        <v>89780</v>
      </c>
      <c r="J266" s="9">
        <f>SUMIFS(H:H,D:D,dataset_shampoo[[#This Row],[Brand]],E:E,dataset_shampoo[[#This Row],[Region]],F:F,dataset_shampoo[[#This Row],[Year]],G:G,"&lt;="&amp;dataset_shampoo[[#This Row],[Month]])</f>
        <v>12300</v>
      </c>
      <c r="K266" s="27">
        <f>SUMIFS(I:I,D:D,dataset_shampoo[[#This Row],[Brand]],E:E,dataset_shampoo[[#This Row],[Region]],F:F,dataset_shampoo[[#This Row],[Year]],G:G,"&lt;="&amp;dataset_shampoo[[#This Row],[Month]])</f>
        <v>89780</v>
      </c>
      <c r="L266" s="9">
        <f>dataset_shampoo[[#This Row],[Units YTD]]+SUMIFS(H:H,D:D,dataset_shampoo[[#This Row],[Brand]],E:E,dataset_shampoo[[#This Row],[Region]],F:F,dataset_shampoo[[#This Row],[Year]]-1,G:G,"&gt;"&amp;dataset_shampoo[[#This Row],[Month]])</f>
        <v>144400</v>
      </c>
      <c r="M266" s="1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s="9">
        <v>11430</v>
      </c>
      <c r="I267" s="11">
        <v>83440</v>
      </c>
      <c r="J267" s="9">
        <f>SUMIFS(H:H,D:D,dataset_shampoo[[#This Row],[Brand]],E:E,dataset_shampoo[[#This Row],[Region]],F:F,dataset_shampoo[[#This Row],[Year]],G:G,"&lt;="&amp;dataset_shampoo[[#This Row],[Month]])</f>
        <v>23730</v>
      </c>
      <c r="K267" s="27">
        <f>SUMIFS(I:I,D:D,dataset_shampoo[[#This Row],[Brand]],E:E,dataset_shampoo[[#This Row],[Region]],F:F,dataset_shampoo[[#This Row],[Year]],G:G,"&lt;="&amp;dataset_shampoo[[#This Row],[Month]])</f>
        <v>173220</v>
      </c>
      <c r="L267" s="9">
        <f>dataset_shampoo[[#This Row],[Units YTD]]+SUMIFS(H:H,D:D,dataset_shampoo[[#This Row],[Brand]],E:E,dataset_shampoo[[#This Row],[Region]],F:F,dataset_shampoo[[#This Row],[Year]]-1,G:G,"&gt;"&amp;dataset_shampoo[[#This Row],[Month]])</f>
        <v>142380</v>
      </c>
      <c r="M267" s="1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s="9">
        <v>11640</v>
      </c>
      <c r="I268" s="11">
        <v>84960</v>
      </c>
      <c r="J268" s="9">
        <f>SUMIFS(H:H,D:D,dataset_shampoo[[#This Row],[Brand]],E:E,dataset_shampoo[[#This Row],[Region]],F:F,dataset_shampoo[[#This Row],[Year]],G:G,"&lt;="&amp;dataset_shampoo[[#This Row],[Month]])</f>
        <v>35370</v>
      </c>
      <c r="K268" s="27">
        <f>SUMIFS(I:I,D:D,dataset_shampoo[[#This Row],[Brand]],E:E,dataset_shampoo[[#This Row],[Region]],F:F,dataset_shampoo[[#This Row],[Year]],G:G,"&lt;="&amp;dataset_shampoo[[#This Row],[Month]])</f>
        <v>258180</v>
      </c>
      <c r="L268" s="9">
        <f>dataset_shampoo[[#This Row],[Units YTD]]+SUMIFS(H:H,D:D,dataset_shampoo[[#This Row],[Brand]],E:E,dataset_shampoo[[#This Row],[Region]],F:F,dataset_shampoo[[#This Row],[Year]]-1,G:G,"&gt;"&amp;dataset_shampoo[[#This Row],[Month]])</f>
        <v>141210</v>
      </c>
      <c r="M268" s="1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s="9">
        <v>12680</v>
      </c>
      <c r="I269" s="11">
        <v>92540</v>
      </c>
      <c r="J269" s="9">
        <f>SUMIFS(H:H,D:D,dataset_shampoo[[#This Row],[Brand]],E:E,dataset_shampoo[[#This Row],[Region]],F:F,dataset_shampoo[[#This Row],[Year]],G:G,"&lt;="&amp;dataset_shampoo[[#This Row],[Month]])</f>
        <v>48050</v>
      </c>
      <c r="K269" s="27">
        <f>SUMIFS(I:I,D:D,dataset_shampoo[[#This Row],[Brand]],E:E,dataset_shampoo[[#This Row],[Region]],F:F,dataset_shampoo[[#This Row],[Year]],G:G,"&lt;="&amp;dataset_shampoo[[#This Row],[Month]])</f>
        <v>350720</v>
      </c>
      <c r="L269" s="9">
        <f>dataset_shampoo[[#This Row],[Units YTD]]+SUMIFS(H:H,D:D,dataset_shampoo[[#This Row],[Brand]],E:E,dataset_shampoo[[#This Row],[Region]],F:F,dataset_shampoo[[#This Row],[Year]]-1,G:G,"&gt;"&amp;dataset_shampoo[[#This Row],[Month]])</f>
        <v>146470</v>
      </c>
      <c r="M269" s="1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s="9">
        <v>12780</v>
      </c>
      <c r="I270" s="11">
        <v>93280</v>
      </c>
      <c r="J270" s="9">
        <f>SUMIFS(H:H,D:D,dataset_shampoo[[#This Row],[Brand]],E:E,dataset_shampoo[[#This Row],[Region]],F:F,dataset_shampoo[[#This Row],[Year]],G:G,"&lt;="&amp;dataset_shampoo[[#This Row],[Month]])</f>
        <v>60830</v>
      </c>
      <c r="K270" s="27">
        <f>SUMIFS(I:I,D:D,dataset_shampoo[[#This Row],[Brand]],E:E,dataset_shampoo[[#This Row],[Region]],F:F,dataset_shampoo[[#This Row],[Year]],G:G,"&lt;="&amp;dataset_shampoo[[#This Row],[Month]])</f>
        <v>444000</v>
      </c>
      <c r="L270" s="9">
        <f>dataset_shampoo[[#This Row],[Units YTD]]+SUMIFS(H:H,D:D,dataset_shampoo[[#This Row],[Brand]],E:E,dataset_shampoo[[#This Row],[Region]],F:F,dataset_shampoo[[#This Row],[Year]]-1,G:G,"&gt;"&amp;dataset_shampoo[[#This Row],[Month]])</f>
        <v>147950</v>
      </c>
      <c r="M270" s="1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s="9">
        <v>12970</v>
      </c>
      <c r="I271" s="11">
        <v>94690</v>
      </c>
      <c r="J271" s="9">
        <f>SUMIFS(H:H,D:D,dataset_shampoo[[#This Row],[Brand]],E:E,dataset_shampoo[[#This Row],[Region]],F:F,dataset_shampoo[[#This Row],[Year]],G:G,"&lt;="&amp;dataset_shampoo[[#This Row],[Month]])</f>
        <v>73800</v>
      </c>
      <c r="K271" s="27">
        <f>SUMIFS(I:I,D:D,dataset_shampoo[[#This Row],[Brand]],E:E,dataset_shampoo[[#This Row],[Region]],F:F,dataset_shampoo[[#This Row],[Year]],G:G,"&lt;="&amp;dataset_shampoo[[#This Row],[Month]])</f>
        <v>538690</v>
      </c>
      <c r="L271" s="9">
        <f>dataset_shampoo[[#This Row],[Units YTD]]+SUMIFS(H:H,D:D,dataset_shampoo[[#This Row],[Brand]],E:E,dataset_shampoo[[#This Row],[Region]],F:F,dataset_shampoo[[#This Row],[Year]]-1,G:G,"&gt;"&amp;dataset_shampoo[[#This Row],[Month]])</f>
        <v>147570</v>
      </c>
      <c r="M271" s="1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s="9">
        <v>9650</v>
      </c>
      <c r="I272" s="11">
        <v>70470</v>
      </c>
      <c r="J272" s="9">
        <f>SUMIFS(H:H,D:D,dataset_shampoo[[#This Row],[Brand]],E:E,dataset_shampoo[[#This Row],[Region]],F:F,dataset_shampoo[[#This Row],[Year]],G:G,"&lt;="&amp;dataset_shampoo[[#This Row],[Month]])</f>
        <v>83450</v>
      </c>
      <c r="K272" s="27">
        <f>SUMIFS(I:I,D:D,dataset_shampoo[[#This Row],[Brand]],E:E,dataset_shampoo[[#This Row],[Region]],F:F,dataset_shampoo[[#This Row],[Year]],G:G,"&lt;="&amp;dataset_shampoo[[#This Row],[Month]])</f>
        <v>609160</v>
      </c>
      <c r="L272" s="9">
        <f>dataset_shampoo[[#This Row],[Units YTD]]+SUMIFS(H:H,D:D,dataset_shampoo[[#This Row],[Brand]],E:E,dataset_shampoo[[#This Row],[Region]],F:F,dataset_shampoo[[#This Row],[Year]]-1,G:G,"&gt;"&amp;dataset_shampoo[[#This Row],[Month]])</f>
        <v>145700</v>
      </c>
      <c r="M272" s="1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s="9">
        <v>11700</v>
      </c>
      <c r="I273" s="11">
        <v>85430</v>
      </c>
      <c r="J273" s="9">
        <f>SUMIFS(H:H,D:D,dataset_shampoo[[#This Row],[Brand]],E:E,dataset_shampoo[[#This Row],[Region]],F:F,dataset_shampoo[[#This Row],[Year]],G:G,"&lt;="&amp;dataset_shampoo[[#This Row],[Month]])</f>
        <v>95150</v>
      </c>
      <c r="K273" s="27">
        <f>SUMIFS(I:I,D:D,dataset_shampoo[[#This Row],[Brand]],E:E,dataset_shampoo[[#This Row],[Region]],F:F,dataset_shampoo[[#This Row],[Year]],G:G,"&lt;="&amp;dataset_shampoo[[#This Row],[Month]])</f>
        <v>694590</v>
      </c>
      <c r="L273" s="9">
        <f>dataset_shampoo[[#This Row],[Units YTD]]+SUMIFS(H:H,D:D,dataset_shampoo[[#This Row],[Brand]],E:E,dataset_shampoo[[#This Row],[Region]],F:F,dataset_shampoo[[#This Row],[Year]]-1,G:G,"&gt;"&amp;dataset_shampoo[[#This Row],[Month]])</f>
        <v>144360</v>
      </c>
      <c r="M273" s="1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s="9">
        <v>9200</v>
      </c>
      <c r="I274" s="11">
        <v>67180</v>
      </c>
      <c r="J274" s="9">
        <f>SUMIFS(H:H,D:D,dataset_shampoo[[#This Row],[Brand]],E:E,dataset_shampoo[[#This Row],[Region]],F:F,dataset_shampoo[[#This Row],[Year]],G:G,"&lt;="&amp;dataset_shampoo[[#This Row],[Month]])</f>
        <v>104350</v>
      </c>
      <c r="K274" s="27">
        <f>SUMIFS(I:I,D:D,dataset_shampoo[[#This Row],[Brand]],E:E,dataset_shampoo[[#This Row],[Region]],F:F,dataset_shampoo[[#This Row],[Year]],G:G,"&lt;="&amp;dataset_shampoo[[#This Row],[Month]])</f>
        <v>761770</v>
      </c>
      <c r="L274" s="9">
        <f>dataset_shampoo[[#This Row],[Units YTD]]+SUMIFS(H:H,D:D,dataset_shampoo[[#This Row],[Brand]],E:E,dataset_shampoo[[#This Row],[Region]],F:F,dataset_shampoo[[#This Row],[Year]]-1,G:G,"&gt;"&amp;dataset_shampoo[[#This Row],[Month]])</f>
        <v>142730</v>
      </c>
      <c r="M274" s="1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s="9">
        <v>10560</v>
      </c>
      <c r="I275" s="11">
        <v>77060</v>
      </c>
      <c r="J275" s="9">
        <f>SUMIFS(H:H,D:D,dataset_shampoo[[#This Row],[Brand]],E:E,dataset_shampoo[[#This Row],[Region]],F:F,dataset_shampoo[[#This Row],[Year]],G:G,"&lt;="&amp;dataset_shampoo[[#This Row],[Month]])</f>
        <v>114910</v>
      </c>
      <c r="K275" s="27">
        <f>SUMIFS(I:I,D:D,dataset_shampoo[[#This Row],[Brand]],E:E,dataset_shampoo[[#This Row],[Region]],F:F,dataset_shampoo[[#This Row],[Year]],G:G,"&lt;="&amp;dataset_shampoo[[#This Row],[Month]])</f>
        <v>838830</v>
      </c>
      <c r="L275" s="9">
        <f>dataset_shampoo[[#This Row],[Units YTD]]+SUMIFS(H:H,D:D,dataset_shampoo[[#This Row],[Brand]],E:E,dataset_shampoo[[#This Row],[Region]],F:F,dataset_shampoo[[#This Row],[Year]]-1,G:G,"&gt;"&amp;dataset_shampoo[[#This Row],[Month]])</f>
        <v>138380</v>
      </c>
      <c r="M275" s="1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s="9">
        <v>9890</v>
      </c>
      <c r="I276" s="11">
        <v>72150</v>
      </c>
      <c r="J276" s="9">
        <f>SUMIFS(H:H,D:D,dataset_shampoo[[#This Row],[Brand]],E:E,dataset_shampoo[[#This Row],[Region]],F:F,dataset_shampoo[[#This Row],[Year]],G:G,"&lt;="&amp;dataset_shampoo[[#This Row],[Month]])</f>
        <v>124800</v>
      </c>
      <c r="K276" s="27">
        <f>SUMIFS(I:I,D:D,dataset_shampoo[[#This Row],[Brand]],E:E,dataset_shampoo[[#This Row],[Region]],F:F,dataset_shampoo[[#This Row],[Year]],G:G,"&lt;="&amp;dataset_shampoo[[#This Row],[Month]])</f>
        <v>910980</v>
      </c>
      <c r="L276" s="9">
        <f>dataset_shampoo[[#This Row],[Units YTD]]+SUMIFS(H:H,D:D,dataset_shampoo[[#This Row],[Brand]],E:E,dataset_shampoo[[#This Row],[Region]],F:F,dataset_shampoo[[#This Row],[Year]]-1,G:G,"&gt;"&amp;dataset_shampoo[[#This Row],[Month]])</f>
        <v>136720</v>
      </c>
      <c r="M276" s="1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s="9">
        <v>9780</v>
      </c>
      <c r="I277" s="11">
        <v>71320</v>
      </c>
      <c r="J277" s="9">
        <f>SUMIFS(H:H,D:D,dataset_shampoo[[#This Row],[Brand]],E:E,dataset_shampoo[[#This Row],[Region]],F:F,dataset_shampoo[[#This Row],[Year]],G:G,"&lt;="&amp;dataset_shampoo[[#This Row],[Month]])</f>
        <v>134580</v>
      </c>
      <c r="K277" s="27">
        <f>SUMIFS(I:I,D:D,dataset_shampoo[[#This Row],[Brand]],E:E,dataset_shampoo[[#This Row],[Region]],F:F,dataset_shampoo[[#This Row],[Year]],G:G,"&lt;="&amp;dataset_shampoo[[#This Row],[Month]])</f>
        <v>982300</v>
      </c>
      <c r="L277" s="9">
        <f>dataset_shampoo[[#This Row],[Units YTD]]+SUMIFS(H:H,D:D,dataset_shampoo[[#This Row],[Brand]],E:E,dataset_shampoo[[#This Row],[Region]],F:F,dataset_shampoo[[#This Row],[Year]]-1,G:G,"&gt;"&amp;dataset_shampoo[[#This Row],[Month]])</f>
        <v>134580</v>
      </c>
      <c r="M277" s="1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s="9">
        <v>8690</v>
      </c>
      <c r="I278" s="11">
        <v>63430</v>
      </c>
      <c r="J278" s="9">
        <f>SUMIFS(H:H,D:D,dataset_shampoo[[#This Row],[Brand]],E:E,dataset_shampoo[[#This Row],[Region]],F:F,dataset_shampoo[[#This Row],[Year]],G:G,"&lt;="&amp;dataset_shampoo[[#This Row],[Month]])</f>
        <v>8690</v>
      </c>
      <c r="K278" s="27">
        <f>SUMIFS(I:I,D:D,dataset_shampoo[[#This Row],[Brand]],E:E,dataset_shampoo[[#This Row],[Region]],F:F,dataset_shampoo[[#This Row],[Year]],G:G,"&lt;="&amp;dataset_shampoo[[#This Row],[Month]])</f>
        <v>63430</v>
      </c>
      <c r="L278" s="9">
        <f>dataset_shampoo[[#This Row],[Units YTD]]+SUMIFS(H:H,D:D,dataset_shampoo[[#This Row],[Brand]],E:E,dataset_shampoo[[#This Row],[Region]],F:F,dataset_shampoo[[#This Row],[Year]]-1,G:G,"&gt;"&amp;dataset_shampoo[[#This Row],[Month]])</f>
        <v>130970</v>
      </c>
      <c r="M278" s="1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s="9">
        <v>11110</v>
      </c>
      <c r="I279" s="11">
        <v>81120</v>
      </c>
      <c r="J279" s="9">
        <f>SUMIFS(H:H,D:D,dataset_shampoo[[#This Row],[Brand]],E:E,dataset_shampoo[[#This Row],[Region]],F:F,dataset_shampoo[[#This Row],[Year]],G:G,"&lt;="&amp;dataset_shampoo[[#This Row],[Month]])</f>
        <v>19800</v>
      </c>
      <c r="K279" s="27">
        <f>SUMIFS(I:I,D:D,dataset_shampoo[[#This Row],[Brand]],E:E,dataset_shampoo[[#This Row],[Region]],F:F,dataset_shampoo[[#This Row],[Year]],G:G,"&lt;="&amp;dataset_shampoo[[#This Row],[Month]])</f>
        <v>144550</v>
      </c>
      <c r="L279" s="9">
        <f>dataset_shampoo[[#This Row],[Units YTD]]+SUMIFS(H:H,D:D,dataset_shampoo[[#This Row],[Brand]],E:E,dataset_shampoo[[#This Row],[Region]],F:F,dataset_shampoo[[#This Row],[Year]]-1,G:G,"&gt;"&amp;dataset_shampoo[[#This Row],[Month]])</f>
        <v>130650</v>
      </c>
      <c r="M279" s="1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s="9">
        <v>12810</v>
      </c>
      <c r="I280" s="11">
        <v>93500</v>
      </c>
      <c r="J280" s="9">
        <f>SUMIFS(H:H,D:D,dataset_shampoo[[#This Row],[Brand]],E:E,dataset_shampoo[[#This Row],[Region]],F:F,dataset_shampoo[[#This Row],[Year]],G:G,"&lt;="&amp;dataset_shampoo[[#This Row],[Month]])</f>
        <v>32610</v>
      </c>
      <c r="K280" s="27">
        <f>SUMIFS(I:I,D:D,dataset_shampoo[[#This Row],[Brand]],E:E,dataset_shampoo[[#This Row],[Region]],F:F,dataset_shampoo[[#This Row],[Year]],G:G,"&lt;="&amp;dataset_shampoo[[#This Row],[Month]])</f>
        <v>238050</v>
      </c>
      <c r="L280" s="9">
        <f>dataset_shampoo[[#This Row],[Units YTD]]+SUMIFS(H:H,D:D,dataset_shampoo[[#This Row],[Brand]],E:E,dataset_shampoo[[#This Row],[Region]],F:F,dataset_shampoo[[#This Row],[Year]]-1,G:G,"&gt;"&amp;dataset_shampoo[[#This Row],[Month]])</f>
        <v>131820</v>
      </c>
      <c r="M280" s="1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s="9">
        <v>10510</v>
      </c>
      <c r="I281" s="11">
        <v>76730</v>
      </c>
      <c r="J281" s="9">
        <f>SUMIFS(H:H,D:D,dataset_shampoo[[#This Row],[Brand]],E:E,dataset_shampoo[[#This Row],[Region]],F:F,dataset_shampoo[[#This Row],[Year]],G:G,"&lt;="&amp;dataset_shampoo[[#This Row],[Month]])</f>
        <v>43120</v>
      </c>
      <c r="K281" s="27">
        <f>SUMIFS(I:I,D:D,dataset_shampoo[[#This Row],[Brand]],E:E,dataset_shampoo[[#This Row],[Region]],F:F,dataset_shampoo[[#This Row],[Year]],G:G,"&lt;="&amp;dataset_shampoo[[#This Row],[Month]])</f>
        <v>314780</v>
      </c>
      <c r="L281" s="9">
        <f>dataset_shampoo[[#This Row],[Units YTD]]+SUMIFS(H:H,D:D,dataset_shampoo[[#This Row],[Brand]],E:E,dataset_shampoo[[#This Row],[Region]],F:F,dataset_shampoo[[#This Row],[Year]]-1,G:G,"&gt;"&amp;dataset_shampoo[[#This Row],[Month]])</f>
        <v>129650</v>
      </c>
      <c r="M281" s="1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s="9">
        <v>9070</v>
      </c>
      <c r="I282" s="11">
        <v>66170</v>
      </c>
      <c r="J282" s="9">
        <f>SUMIFS(H:H,D:D,dataset_shampoo[[#This Row],[Brand]],E:E,dataset_shampoo[[#This Row],[Region]],F:F,dataset_shampoo[[#This Row],[Year]],G:G,"&lt;="&amp;dataset_shampoo[[#This Row],[Month]])</f>
        <v>52190</v>
      </c>
      <c r="K282" s="27">
        <f>SUMIFS(I:I,D:D,dataset_shampoo[[#This Row],[Brand]],E:E,dataset_shampoo[[#This Row],[Region]],F:F,dataset_shampoo[[#This Row],[Year]],G:G,"&lt;="&amp;dataset_shampoo[[#This Row],[Month]])</f>
        <v>380950</v>
      </c>
      <c r="L282" s="9">
        <f>dataset_shampoo[[#This Row],[Units YTD]]+SUMIFS(H:H,D:D,dataset_shampoo[[#This Row],[Brand]],E:E,dataset_shampoo[[#This Row],[Region]],F:F,dataset_shampoo[[#This Row],[Year]]-1,G:G,"&gt;"&amp;dataset_shampoo[[#This Row],[Month]])</f>
        <v>125940</v>
      </c>
      <c r="M282" s="1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s="9">
        <v>10870</v>
      </c>
      <c r="I283" s="11">
        <v>79400</v>
      </c>
      <c r="J283" s="9">
        <f>SUMIFS(H:H,D:D,dataset_shampoo[[#This Row],[Brand]],E:E,dataset_shampoo[[#This Row],[Region]],F:F,dataset_shampoo[[#This Row],[Year]],G:G,"&lt;="&amp;dataset_shampoo[[#This Row],[Month]])</f>
        <v>63060</v>
      </c>
      <c r="K283" s="27">
        <f>SUMIFS(I:I,D:D,dataset_shampoo[[#This Row],[Brand]],E:E,dataset_shampoo[[#This Row],[Region]],F:F,dataset_shampoo[[#This Row],[Year]],G:G,"&lt;="&amp;dataset_shampoo[[#This Row],[Month]])</f>
        <v>460350</v>
      </c>
      <c r="L283" s="9">
        <f>dataset_shampoo[[#This Row],[Units YTD]]+SUMIFS(H:H,D:D,dataset_shampoo[[#This Row],[Brand]],E:E,dataset_shampoo[[#This Row],[Region]],F:F,dataset_shampoo[[#This Row],[Year]]-1,G:G,"&gt;"&amp;dataset_shampoo[[#This Row],[Month]])</f>
        <v>123840</v>
      </c>
      <c r="M283" s="1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s="9">
        <v>10230</v>
      </c>
      <c r="I284" s="11">
        <v>74710</v>
      </c>
      <c r="J284" s="9">
        <f>SUMIFS(H:H,D:D,dataset_shampoo[[#This Row],[Brand]],E:E,dataset_shampoo[[#This Row],[Region]],F:F,dataset_shampoo[[#This Row],[Year]],G:G,"&lt;="&amp;dataset_shampoo[[#This Row],[Month]])</f>
        <v>73290</v>
      </c>
      <c r="K284" s="27">
        <f>SUMIFS(I:I,D:D,dataset_shampoo[[#This Row],[Brand]],E:E,dataset_shampoo[[#This Row],[Region]],F:F,dataset_shampoo[[#This Row],[Year]],G:G,"&lt;="&amp;dataset_shampoo[[#This Row],[Month]])</f>
        <v>535060</v>
      </c>
      <c r="L284" s="9">
        <f>dataset_shampoo[[#This Row],[Units YTD]]+SUMIFS(H:H,D:D,dataset_shampoo[[#This Row],[Brand]],E:E,dataset_shampoo[[#This Row],[Region]],F:F,dataset_shampoo[[#This Row],[Year]]-1,G:G,"&gt;"&amp;dataset_shampoo[[#This Row],[Month]])</f>
        <v>124420</v>
      </c>
      <c r="M284" s="1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s="9">
        <v>9460</v>
      </c>
      <c r="I285" s="11">
        <v>69050</v>
      </c>
      <c r="J285" s="9">
        <f>SUMIFS(H:H,D:D,dataset_shampoo[[#This Row],[Brand]],E:E,dataset_shampoo[[#This Row],[Region]],F:F,dataset_shampoo[[#This Row],[Year]],G:G,"&lt;="&amp;dataset_shampoo[[#This Row],[Month]])</f>
        <v>82750</v>
      </c>
      <c r="K285" s="27">
        <f>SUMIFS(I:I,D:D,dataset_shampoo[[#This Row],[Brand]],E:E,dataset_shampoo[[#This Row],[Region]],F:F,dataset_shampoo[[#This Row],[Year]],G:G,"&lt;="&amp;dataset_shampoo[[#This Row],[Month]])</f>
        <v>604110</v>
      </c>
      <c r="L285" s="9">
        <f>dataset_shampoo[[#This Row],[Units YTD]]+SUMIFS(H:H,D:D,dataset_shampoo[[#This Row],[Brand]],E:E,dataset_shampoo[[#This Row],[Region]],F:F,dataset_shampoo[[#This Row],[Year]]-1,G:G,"&gt;"&amp;dataset_shampoo[[#This Row],[Month]])</f>
        <v>122180</v>
      </c>
      <c r="M285" s="1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s="9">
        <v>10570</v>
      </c>
      <c r="I286" s="11">
        <v>77180</v>
      </c>
      <c r="J286" s="9">
        <f>SUMIFS(H:H,D:D,dataset_shampoo[[#This Row],[Brand]],E:E,dataset_shampoo[[#This Row],[Region]],F:F,dataset_shampoo[[#This Row],[Year]],G:G,"&lt;="&amp;dataset_shampoo[[#This Row],[Month]])</f>
        <v>93320</v>
      </c>
      <c r="K286" s="27">
        <f>SUMIFS(I:I,D:D,dataset_shampoo[[#This Row],[Brand]],E:E,dataset_shampoo[[#This Row],[Region]],F:F,dataset_shampoo[[#This Row],[Year]],G:G,"&lt;="&amp;dataset_shampoo[[#This Row],[Month]])</f>
        <v>681290</v>
      </c>
      <c r="L286" s="9">
        <f>dataset_shampoo[[#This Row],[Units YTD]]+SUMIFS(H:H,D:D,dataset_shampoo[[#This Row],[Brand]],E:E,dataset_shampoo[[#This Row],[Region]],F:F,dataset_shampoo[[#This Row],[Year]]-1,G:G,"&gt;"&amp;dataset_shampoo[[#This Row],[Month]])</f>
        <v>123550</v>
      </c>
      <c r="M286" s="1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s="9">
        <v>10270</v>
      </c>
      <c r="I287" s="11">
        <v>74970</v>
      </c>
      <c r="J287" s="9">
        <f>SUMIFS(H:H,D:D,dataset_shampoo[[#This Row],[Brand]],E:E,dataset_shampoo[[#This Row],[Region]],F:F,dataset_shampoo[[#This Row],[Year]],G:G,"&lt;="&amp;dataset_shampoo[[#This Row],[Month]])</f>
        <v>103590</v>
      </c>
      <c r="K287" s="27">
        <f>SUMIFS(I:I,D:D,dataset_shampoo[[#This Row],[Brand]],E:E,dataset_shampoo[[#This Row],[Region]],F:F,dataset_shampoo[[#This Row],[Year]],G:G,"&lt;="&amp;dataset_shampoo[[#This Row],[Month]])</f>
        <v>756260</v>
      </c>
      <c r="L287" s="9">
        <f>dataset_shampoo[[#This Row],[Units YTD]]+SUMIFS(H:H,D:D,dataset_shampoo[[#This Row],[Brand]],E:E,dataset_shampoo[[#This Row],[Region]],F:F,dataset_shampoo[[#This Row],[Year]]-1,G:G,"&gt;"&amp;dataset_shampoo[[#This Row],[Month]])</f>
        <v>123260</v>
      </c>
      <c r="M287" s="1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s="9">
        <v>8210</v>
      </c>
      <c r="I288" s="11">
        <v>59930</v>
      </c>
      <c r="J288" s="9">
        <f>SUMIFS(H:H,D:D,dataset_shampoo[[#This Row],[Brand]],E:E,dataset_shampoo[[#This Row],[Region]],F:F,dataset_shampoo[[#This Row],[Year]],G:G,"&lt;="&amp;dataset_shampoo[[#This Row],[Month]])</f>
        <v>111800</v>
      </c>
      <c r="K288" s="27">
        <f>SUMIFS(I:I,D:D,dataset_shampoo[[#This Row],[Brand]],E:E,dataset_shampoo[[#This Row],[Region]],F:F,dataset_shampoo[[#This Row],[Year]],G:G,"&lt;="&amp;dataset_shampoo[[#This Row],[Month]])</f>
        <v>816190</v>
      </c>
      <c r="L288" s="9">
        <f>dataset_shampoo[[#This Row],[Units YTD]]+SUMIFS(H:H,D:D,dataset_shampoo[[#This Row],[Brand]],E:E,dataset_shampoo[[#This Row],[Region]],F:F,dataset_shampoo[[#This Row],[Year]]-1,G:G,"&gt;"&amp;dataset_shampoo[[#This Row],[Month]])</f>
        <v>121580</v>
      </c>
      <c r="M288" s="1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s="9">
        <v>9730</v>
      </c>
      <c r="I289" s="11">
        <v>71040</v>
      </c>
      <c r="J289" s="9">
        <f>SUMIFS(H:H,D:D,dataset_shampoo[[#This Row],[Brand]],E:E,dataset_shampoo[[#This Row],[Region]],F:F,dataset_shampoo[[#This Row],[Year]],G:G,"&lt;="&amp;dataset_shampoo[[#This Row],[Month]])</f>
        <v>121530</v>
      </c>
      <c r="K289" s="27">
        <f>SUMIFS(I:I,D:D,dataset_shampoo[[#This Row],[Brand]],E:E,dataset_shampoo[[#This Row],[Region]],F:F,dataset_shampoo[[#This Row],[Year]],G:G,"&lt;="&amp;dataset_shampoo[[#This Row],[Month]])</f>
        <v>887230</v>
      </c>
      <c r="L289" s="9">
        <f>dataset_shampoo[[#This Row],[Units YTD]]+SUMIFS(H:H,D:D,dataset_shampoo[[#This Row],[Brand]],E:E,dataset_shampoo[[#This Row],[Region]],F:F,dataset_shampoo[[#This Row],[Year]]-1,G:G,"&gt;"&amp;dataset_shampoo[[#This Row],[Month]])</f>
        <v>121530</v>
      </c>
      <c r="M289" s="1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s="9">
        <v>9210</v>
      </c>
      <c r="I290" s="11">
        <v>67240</v>
      </c>
      <c r="J290" s="9">
        <f>SUMIFS(H:H,D:D,dataset_shampoo[[#This Row],[Brand]],E:E,dataset_shampoo[[#This Row],[Region]],F:F,dataset_shampoo[[#This Row],[Year]],G:G,"&lt;="&amp;dataset_shampoo[[#This Row],[Month]])</f>
        <v>9210</v>
      </c>
      <c r="K290" s="27">
        <f>SUMIFS(I:I,D:D,dataset_shampoo[[#This Row],[Brand]],E:E,dataset_shampoo[[#This Row],[Region]],F:F,dataset_shampoo[[#This Row],[Year]],G:G,"&lt;="&amp;dataset_shampoo[[#This Row],[Month]])</f>
        <v>67240</v>
      </c>
      <c r="L290" s="9">
        <f>dataset_shampoo[[#This Row],[Units YTD]]+SUMIFS(H:H,D:D,dataset_shampoo[[#This Row],[Brand]],E:E,dataset_shampoo[[#This Row],[Region]],F:F,dataset_shampoo[[#This Row],[Year]]-1,G:G,"&gt;"&amp;dataset_shampoo[[#This Row],[Month]])</f>
        <v>122050</v>
      </c>
      <c r="M290" s="1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s="9">
        <v>8160</v>
      </c>
      <c r="I291" s="11">
        <v>59590</v>
      </c>
      <c r="J291" s="9">
        <f>SUMIFS(H:H,D:D,dataset_shampoo[[#This Row],[Brand]],E:E,dataset_shampoo[[#This Row],[Region]],F:F,dataset_shampoo[[#This Row],[Year]],G:G,"&lt;="&amp;dataset_shampoo[[#This Row],[Month]])</f>
        <v>17370</v>
      </c>
      <c r="K291" s="27">
        <f>SUMIFS(I:I,D:D,dataset_shampoo[[#This Row],[Brand]],E:E,dataset_shampoo[[#This Row],[Region]],F:F,dataset_shampoo[[#This Row],[Year]],G:G,"&lt;="&amp;dataset_shampoo[[#This Row],[Month]])</f>
        <v>126830</v>
      </c>
      <c r="L291" s="9">
        <f>dataset_shampoo[[#This Row],[Units YTD]]+SUMIFS(H:H,D:D,dataset_shampoo[[#This Row],[Brand]],E:E,dataset_shampoo[[#This Row],[Region]],F:F,dataset_shampoo[[#This Row],[Year]]-1,G:G,"&gt;"&amp;dataset_shampoo[[#This Row],[Month]])</f>
        <v>119100</v>
      </c>
      <c r="M291" s="1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s="9">
        <v>9350</v>
      </c>
      <c r="I292" s="11">
        <v>68220</v>
      </c>
      <c r="J292" s="9">
        <f>SUMIFS(H:H,D:D,dataset_shampoo[[#This Row],[Brand]],E:E,dataset_shampoo[[#This Row],[Region]],F:F,dataset_shampoo[[#This Row],[Year]],G:G,"&lt;="&amp;dataset_shampoo[[#This Row],[Month]])</f>
        <v>26720</v>
      </c>
      <c r="K292" s="27">
        <f>SUMIFS(I:I,D:D,dataset_shampoo[[#This Row],[Brand]],E:E,dataset_shampoo[[#This Row],[Region]],F:F,dataset_shampoo[[#This Row],[Year]],G:G,"&lt;="&amp;dataset_shampoo[[#This Row],[Month]])</f>
        <v>195050</v>
      </c>
      <c r="L292" s="9">
        <f>dataset_shampoo[[#This Row],[Units YTD]]+SUMIFS(H:H,D:D,dataset_shampoo[[#This Row],[Brand]],E:E,dataset_shampoo[[#This Row],[Region]],F:F,dataset_shampoo[[#This Row],[Year]]-1,G:G,"&gt;"&amp;dataset_shampoo[[#This Row],[Month]])</f>
        <v>115640</v>
      </c>
      <c r="M292" s="1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s="9">
        <v>9380</v>
      </c>
      <c r="I293" s="11">
        <v>68500</v>
      </c>
      <c r="J293" s="9">
        <f>SUMIFS(H:H,D:D,dataset_shampoo[[#This Row],[Brand]],E:E,dataset_shampoo[[#This Row],[Region]],F:F,dataset_shampoo[[#This Row],[Year]],G:G,"&lt;="&amp;dataset_shampoo[[#This Row],[Month]])</f>
        <v>36100</v>
      </c>
      <c r="K293" s="27">
        <f>SUMIFS(I:I,D:D,dataset_shampoo[[#This Row],[Brand]],E:E,dataset_shampoo[[#This Row],[Region]],F:F,dataset_shampoo[[#This Row],[Year]],G:G,"&lt;="&amp;dataset_shampoo[[#This Row],[Month]])</f>
        <v>263550</v>
      </c>
      <c r="L293" s="9">
        <f>dataset_shampoo[[#This Row],[Units YTD]]+SUMIFS(H:H,D:D,dataset_shampoo[[#This Row],[Brand]],E:E,dataset_shampoo[[#This Row],[Region]],F:F,dataset_shampoo[[#This Row],[Year]]-1,G:G,"&gt;"&amp;dataset_shampoo[[#This Row],[Month]])</f>
        <v>114510</v>
      </c>
      <c r="M293" s="1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s="9">
        <v>8620</v>
      </c>
      <c r="I294" s="11">
        <v>62920</v>
      </c>
      <c r="J294" s="9">
        <f>SUMIFS(H:H,D:D,dataset_shampoo[[#This Row],[Brand]],E:E,dataset_shampoo[[#This Row],[Region]],F:F,dataset_shampoo[[#This Row],[Year]],G:G,"&lt;="&amp;dataset_shampoo[[#This Row],[Month]])</f>
        <v>44720</v>
      </c>
      <c r="K294" s="27">
        <f>SUMIFS(I:I,D:D,dataset_shampoo[[#This Row],[Brand]],E:E,dataset_shampoo[[#This Row],[Region]],F:F,dataset_shampoo[[#This Row],[Year]],G:G,"&lt;="&amp;dataset_shampoo[[#This Row],[Month]])</f>
        <v>326470</v>
      </c>
      <c r="L294" s="9">
        <f>dataset_shampoo[[#This Row],[Units YTD]]+SUMIFS(H:H,D:D,dataset_shampoo[[#This Row],[Brand]],E:E,dataset_shampoo[[#This Row],[Region]],F:F,dataset_shampoo[[#This Row],[Year]]-1,G:G,"&gt;"&amp;dataset_shampoo[[#This Row],[Month]])</f>
        <v>114060</v>
      </c>
      <c r="M294" s="1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s="9">
        <v>8410</v>
      </c>
      <c r="I295" s="11">
        <v>61410</v>
      </c>
      <c r="J295" s="9">
        <f>SUMIFS(H:H,D:D,dataset_shampoo[[#This Row],[Brand]],E:E,dataset_shampoo[[#This Row],[Region]],F:F,dataset_shampoo[[#This Row],[Year]],G:G,"&lt;="&amp;dataset_shampoo[[#This Row],[Month]])</f>
        <v>53130</v>
      </c>
      <c r="K295" s="27">
        <f>SUMIFS(I:I,D:D,dataset_shampoo[[#This Row],[Brand]],E:E,dataset_shampoo[[#This Row],[Region]],F:F,dataset_shampoo[[#This Row],[Year]],G:G,"&lt;="&amp;dataset_shampoo[[#This Row],[Month]])</f>
        <v>387880</v>
      </c>
      <c r="L295" s="9">
        <f>dataset_shampoo[[#This Row],[Units YTD]]+SUMIFS(H:H,D:D,dataset_shampoo[[#This Row],[Brand]],E:E,dataset_shampoo[[#This Row],[Region]],F:F,dataset_shampoo[[#This Row],[Year]]-1,G:G,"&gt;"&amp;dataset_shampoo[[#This Row],[Month]])</f>
        <v>111600</v>
      </c>
      <c r="M295" s="1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s="9">
        <v>9050</v>
      </c>
      <c r="I296" s="11">
        <v>66070</v>
      </c>
      <c r="J296" s="9">
        <f>SUMIFS(H:H,D:D,dataset_shampoo[[#This Row],[Brand]],E:E,dataset_shampoo[[#This Row],[Region]],F:F,dataset_shampoo[[#This Row],[Year]],G:G,"&lt;="&amp;dataset_shampoo[[#This Row],[Month]])</f>
        <v>62180</v>
      </c>
      <c r="K296" s="27">
        <f>SUMIFS(I:I,D:D,dataset_shampoo[[#This Row],[Brand]],E:E,dataset_shampoo[[#This Row],[Region]],F:F,dataset_shampoo[[#This Row],[Year]],G:G,"&lt;="&amp;dataset_shampoo[[#This Row],[Month]])</f>
        <v>453950</v>
      </c>
      <c r="L296" s="9">
        <f>dataset_shampoo[[#This Row],[Units YTD]]+SUMIFS(H:H,D:D,dataset_shampoo[[#This Row],[Brand]],E:E,dataset_shampoo[[#This Row],[Region]],F:F,dataset_shampoo[[#This Row],[Year]]-1,G:G,"&gt;"&amp;dataset_shampoo[[#This Row],[Month]])</f>
        <v>110420</v>
      </c>
      <c r="M296" s="1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s="9">
        <v>8820</v>
      </c>
      <c r="I297" s="11">
        <v>64400</v>
      </c>
      <c r="J297" s="9">
        <f>SUMIFS(H:H,D:D,dataset_shampoo[[#This Row],[Brand]],E:E,dataset_shampoo[[#This Row],[Region]],F:F,dataset_shampoo[[#This Row],[Year]],G:G,"&lt;="&amp;dataset_shampoo[[#This Row],[Month]])</f>
        <v>71000</v>
      </c>
      <c r="K297" s="27">
        <f>SUMIFS(I:I,D:D,dataset_shampoo[[#This Row],[Brand]],E:E,dataset_shampoo[[#This Row],[Region]],F:F,dataset_shampoo[[#This Row],[Year]],G:G,"&lt;="&amp;dataset_shampoo[[#This Row],[Month]])</f>
        <v>518350</v>
      </c>
      <c r="L297" s="9">
        <f>dataset_shampoo[[#This Row],[Units YTD]]+SUMIFS(H:H,D:D,dataset_shampoo[[#This Row],[Brand]],E:E,dataset_shampoo[[#This Row],[Region]],F:F,dataset_shampoo[[#This Row],[Year]]-1,G:G,"&gt;"&amp;dataset_shampoo[[#This Row],[Month]])</f>
        <v>109780</v>
      </c>
      <c r="M297" s="1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s="9">
        <v>9090</v>
      </c>
      <c r="I298" s="11">
        <v>66400</v>
      </c>
      <c r="J298" s="9">
        <f>SUMIFS(H:H,D:D,dataset_shampoo[[#This Row],[Brand]],E:E,dataset_shampoo[[#This Row],[Region]],F:F,dataset_shampoo[[#This Row],[Year]],G:G,"&lt;="&amp;dataset_shampoo[[#This Row],[Month]])</f>
        <v>80090</v>
      </c>
      <c r="K298" s="27">
        <f>SUMIFS(I:I,D:D,dataset_shampoo[[#This Row],[Brand]],E:E,dataset_shampoo[[#This Row],[Region]],F:F,dataset_shampoo[[#This Row],[Year]],G:G,"&lt;="&amp;dataset_shampoo[[#This Row],[Month]])</f>
        <v>584750</v>
      </c>
      <c r="L298" s="9">
        <f>dataset_shampoo[[#This Row],[Units YTD]]+SUMIFS(H:H,D:D,dataset_shampoo[[#This Row],[Brand]],E:E,dataset_shampoo[[#This Row],[Region]],F:F,dataset_shampoo[[#This Row],[Year]]-1,G:G,"&gt;"&amp;dataset_shampoo[[#This Row],[Month]])</f>
        <v>108300</v>
      </c>
      <c r="M298" s="1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s="9">
        <v>9170</v>
      </c>
      <c r="I299" s="11">
        <v>66970</v>
      </c>
      <c r="J299" s="9">
        <f>SUMIFS(H:H,D:D,dataset_shampoo[[#This Row],[Brand]],E:E,dataset_shampoo[[#This Row],[Region]],F:F,dataset_shampoo[[#This Row],[Year]],G:G,"&lt;="&amp;dataset_shampoo[[#This Row],[Month]])</f>
        <v>89260</v>
      </c>
      <c r="K299" s="27">
        <f>SUMIFS(I:I,D:D,dataset_shampoo[[#This Row],[Brand]],E:E,dataset_shampoo[[#This Row],[Region]],F:F,dataset_shampoo[[#This Row],[Year]],G:G,"&lt;="&amp;dataset_shampoo[[#This Row],[Month]])</f>
        <v>651720</v>
      </c>
      <c r="L299" s="9">
        <f>dataset_shampoo[[#This Row],[Units YTD]]+SUMIFS(H:H,D:D,dataset_shampoo[[#This Row],[Brand]],E:E,dataset_shampoo[[#This Row],[Region]],F:F,dataset_shampoo[[#This Row],[Year]]-1,G:G,"&gt;"&amp;dataset_shampoo[[#This Row],[Month]])</f>
        <v>107200</v>
      </c>
      <c r="M299" s="1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s="9">
        <v>8790</v>
      </c>
      <c r="I300" s="11">
        <v>64150</v>
      </c>
      <c r="J300" s="9">
        <f>SUMIFS(H:H,D:D,dataset_shampoo[[#This Row],[Brand]],E:E,dataset_shampoo[[#This Row],[Region]],F:F,dataset_shampoo[[#This Row],[Year]],G:G,"&lt;="&amp;dataset_shampoo[[#This Row],[Month]])</f>
        <v>98050</v>
      </c>
      <c r="K300" s="27">
        <f>SUMIFS(I:I,D:D,dataset_shampoo[[#This Row],[Brand]],E:E,dataset_shampoo[[#This Row],[Region]],F:F,dataset_shampoo[[#This Row],[Year]],G:G,"&lt;="&amp;dataset_shampoo[[#This Row],[Month]])</f>
        <v>715870</v>
      </c>
      <c r="L300" s="9">
        <f>dataset_shampoo[[#This Row],[Units YTD]]+SUMIFS(H:H,D:D,dataset_shampoo[[#This Row],[Brand]],E:E,dataset_shampoo[[#This Row],[Region]],F:F,dataset_shampoo[[#This Row],[Year]]-1,G:G,"&gt;"&amp;dataset_shampoo[[#This Row],[Month]])</f>
        <v>107780</v>
      </c>
      <c r="M300" s="1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s="9">
        <v>7940</v>
      </c>
      <c r="I301" s="11">
        <v>57940</v>
      </c>
      <c r="J301" s="9">
        <f>SUMIFS(H:H,D:D,dataset_shampoo[[#This Row],[Brand]],E:E,dataset_shampoo[[#This Row],[Region]],F:F,dataset_shampoo[[#This Row],[Year]],G:G,"&lt;="&amp;dataset_shampoo[[#This Row],[Month]])</f>
        <v>105990</v>
      </c>
      <c r="K301" s="27">
        <f>SUMIFS(I:I,D:D,dataset_shampoo[[#This Row],[Brand]],E:E,dataset_shampoo[[#This Row],[Region]],F:F,dataset_shampoo[[#This Row],[Year]],G:G,"&lt;="&amp;dataset_shampoo[[#This Row],[Month]])</f>
        <v>773810</v>
      </c>
      <c r="L301" s="9">
        <f>dataset_shampoo[[#This Row],[Units YTD]]+SUMIFS(H:H,D:D,dataset_shampoo[[#This Row],[Brand]],E:E,dataset_shampoo[[#This Row],[Region]],F:F,dataset_shampoo[[#This Row],[Year]]-1,G:G,"&gt;"&amp;dataset_shampoo[[#This Row],[Month]])</f>
        <v>105990</v>
      </c>
      <c r="M301" s="1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s="9">
        <v>8520</v>
      </c>
      <c r="I302" s="11">
        <v>62170</v>
      </c>
      <c r="J302" s="9">
        <f>SUMIFS(H:H,D:D,dataset_shampoo[[#This Row],[Brand]],E:E,dataset_shampoo[[#This Row],[Region]],F:F,dataset_shampoo[[#This Row],[Year]],G:G,"&lt;="&amp;dataset_shampoo[[#This Row],[Month]])</f>
        <v>8520</v>
      </c>
      <c r="K302" s="27">
        <f>SUMIFS(I:I,D:D,dataset_shampoo[[#This Row],[Brand]],E:E,dataset_shampoo[[#This Row],[Region]],F:F,dataset_shampoo[[#This Row],[Year]],G:G,"&lt;="&amp;dataset_shampoo[[#This Row],[Month]])</f>
        <v>62170</v>
      </c>
      <c r="L302" s="9">
        <f>dataset_shampoo[[#This Row],[Units YTD]]+SUMIFS(H:H,D:D,dataset_shampoo[[#This Row],[Brand]],E:E,dataset_shampoo[[#This Row],[Region]],F:F,dataset_shampoo[[#This Row],[Year]]-1,G:G,"&gt;"&amp;dataset_shampoo[[#This Row],[Month]])</f>
        <v>105300</v>
      </c>
      <c r="M302" s="1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s="9">
        <v>8280</v>
      </c>
      <c r="I303" s="11">
        <v>60480</v>
      </c>
      <c r="J303" s="9">
        <f>SUMIFS(H:H,D:D,dataset_shampoo[[#This Row],[Brand]],E:E,dataset_shampoo[[#This Row],[Region]],F:F,dataset_shampoo[[#This Row],[Year]],G:G,"&lt;="&amp;dataset_shampoo[[#This Row],[Month]])</f>
        <v>16800</v>
      </c>
      <c r="K303" s="27">
        <f>SUMIFS(I:I,D:D,dataset_shampoo[[#This Row],[Brand]],E:E,dataset_shampoo[[#This Row],[Region]],F:F,dataset_shampoo[[#This Row],[Year]],G:G,"&lt;="&amp;dataset_shampoo[[#This Row],[Month]])</f>
        <v>122650</v>
      </c>
      <c r="L303" s="9">
        <f>dataset_shampoo[[#This Row],[Units YTD]]+SUMIFS(H:H,D:D,dataset_shampoo[[#This Row],[Brand]],E:E,dataset_shampoo[[#This Row],[Region]],F:F,dataset_shampoo[[#This Row],[Year]]-1,G:G,"&gt;"&amp;dataset_shampoo[[#This Row],[Month]])</f>
        <v>105420</v>
      </c>
      <c r="M303" s="1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s="9">
        <v>8840</v>
      </c>
      <c r="I304" s="11">
        <v>64540</v>
      </c>
      <c r="J304" s="9">
        <f>SUMIFS(H:H,D:D,dataset_shampoo[[#This Row],[Brand]],E:E,dataset_shampoo[[#This Row],[Region]],F:F,dataset_shampoo[[#This Row],[Year]],G:G,"&lt;="&amp;dataset_shampoo[[#This Row],[Month]])</f>
        <v>25640</v>
      </c>
      <c r="K304" s="27">
        <f>SUMIFS(I:I,D:D,dataset_shampoo[[#This Row],[Brand]],E:E,dataset_shampoo[[#This Row],[Region]],F:F,dataset_shampoo[[#This Row],[Year]],G:G,"&lt;="&amp;dataset_shampoo[[#This Row],[Month]])</f>
        <v>187190</v>
      </c>
      <c r="L304" s="9">
        <f>dataset_shampoo[[#This Row],[Units YTD]]+SUMIFS(H:H,D:D,dataset_shampoo[[#This Row],[Brand]],E:E,dataset_shampoo[[#This Row],[Region]],F:F,dataset_shampoo[[#This Row],[Year]]-1,G:G,"&gt;"&amp;dataset_shampoo[[#This Row],[Month]])</f>
        <v>104910</v>
      </c>
      <c r="M304" s="1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s="9">
        <v>7560</v>
      </c>
      <c r="I305" s="11">
        <v>55190</v>
      </c>
      <c r="J305" s="9">
        <f>SUMIFS(H:H,D:D,dataset_shampoo[[#This Row],[Brand]],E:E,dataset_shampoo[[#This Row],[Region]],F:F,dataset_shampoo[[#This Row],[Year]],G:G,"&lt;="&amp;dataset_shampoo[[#This Row],[Month]])</f>
        <v>33200</v>
      </c>
      <c r="K305" s="27">
        <f>SUMIFS(I:I,D:D,dataset_shampoo[[#This Row],[Brand]],E:E,dataset_shampoo[[#This Row],[Region]],F:F,dataset_shampoo[[#This Row],[Year]],G:G,"&lt;="&amp;dataset_shampoo[[#This Row],[Month]])</f>
        <v>242380</v>
      </c>
      <c r="L305" s="9">
        <f>dataset_shampoo[[#This Row],[Units YTD]]+SUMIFS(H:H,D:D,dataset_shampoo[[#This Row],[Brand]],E:E,dataset_shampoo[[#This Row],[Region]],F:F,dataset_shampoo[[#This Row],[Year]]-1,G:G,"&gt;"&amp;dataset_shampoo[[#This Row],[Month]])</f>
        <v>103090</v>
      </c>
      <c r="M305" s="1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s="9">
        <v>7980</v>
      </c>
      <c r="I306" s="11">
        <v>58300</v>
      </c>
      <c r="J306" s="9">
        <f>SUMIFS(H:H,D:D,dataset_shampoo[[#This Row],[Brand]],E:E,dataset_shampoo[[#This Row],[Region]],F:F,dataset_shampoo[[#This Row],[Year]],G:G,"&lt;="&amp;dataset_shampoo[[#This Row],[Month]])</f>
        <v>41180</v>
      </c>
      <c r="K306" s="27">
        <f>SUMIFS(I:I,D:D,dataset_shampoo[[#This Row],[Brand]],E:E,dataset_shampoo[[#This Row],[Region]],F:F,dataset_shampoo[[#This Row],[Year]],G:G,"&lt;="&amp;dataset_shampoo[[#This Row],[Month]])</f>
        <v>300680</v>
      </c>
      <c r="L306" s="9">
        <f>dataset_shampoo[[#This Row],[Units YTD]]+SUMIFS(H:H,D:D,dataset_shampoo[[#This Row],[Brand]],E:E,dataset_shampoo[[#This Row],[Region]],F:F,dataset_shampoo[[#This Row],[Year]]-1,G:G,"&gt;"&amp;dataset_shampoo[[#This Row],[Month]])</f>
        <v>102450</v>
      </c>
      <c r="M306" s="1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s="9">
        <v>8090</v>
      </c>
      <c r="I307" s="11">
        <v>59080</v>
      </c>
      <c r="J307" s="9">
        <f>SUMIFS(H:H,D:D,dataset_shampoo[[#This Row],[Brand]],E:E,dataset_shampoo[[#This Row],[Region]],F:F,dataset_shampoo[[#This Row],[Year]],G:G,"&lt;="&amp;dataset_shampoo[[#This Row],[Month]])</f>
        <v>49270</v>
      </c>
      <c r="K307" s="27">
        <f>SUMIFS(I:I,D:D,dataset_shampoo[[#This Row],[Brand]],E:E,dataset_shampoo[[#This Row],[Region]],F:F,dataset_shampoo[[#This Row],[Year]],G:G,"&lt;="&amp;dataset_shampoo[[#This Row],[Month]])</f>
        <v>359760</v>
      </c>
      <c r="L307" s="9">
        <f>dataset_shampoo[[#This Row],[Units YTD]]+SUMIFS(H:H,D:D,dataset_shampoo[[#This Row],[Brand]],E:E,dataset_shampoo[[#This Row],[Region]],F:F,dataset_shampoo[[#This Row],[Year]]-1,G:G,"&gt;"&amp;dataset_shampoo[[#This Row],[Month]])</f>
        <v>102130</v>
      </c>
      <c r="M307" s="1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s="9">
        <v>9290</v>
      </c>
      <c r="I308" s="11">
        <v>67840</v>
      </c>
      <c r="J308" s="9">
        <f>SUMIFS(H:H,D:D,dataset_shampoo[[#This Row],[Brand]],E:E,dataset_shampoo[[#This Row],[Region]],F:F,dataset_shampoo[[#This Row],[Year]],G:G,"&lt;="&amp;dataset_shampoo[[#This Row],[Month]])</f>
        <v>58560</v>
      </c>
      <c r="K308" s="27">
        <f>SUMIFS(I:I,D:D,dataset_shampoo[[#This Row],[Brand]],E:E,dataset_shampoo[[#This Row],[Region]],F:F,dataset_shampoo[[#This Row],[Year]],G:G,"&lt;="&amp;dataset_shampoo[[#This Row],[Month]])</f>
        <v>427600</v>
      </c>
      <c r="L308" s="9">
        <f>dataset_shampoo[[#This Row],[Units YTD]]+SUMIFS(H:H,D:D,dataset_shampoo[[#This Row],[Brand]],E:E,dataset_shampoo[[#This Row],[Region]],F:F,dataset_shampoo[[#This Row],[Year]]-1,G:G,"&gt;"&amp;dataset_shampoo[[#This Row],[Month]])</f>
        <v>102370</v>
      </c>
      <c r="M308" s="1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s="9">
        <v>8300</v>
      </c>
      <c r="I309" s="11">
        <v>60520</v>
      </c>
      <c r="J309" s="9">
        <f>SUMIFS(H:H,D:D,dataset_shampoo[[#This Row],[Brand]],E:E,dataset_shampoo[[#This Row],[Region]],F:F,dataset_shampoo[[#This Row],[Year]],G:G,"&lt;="&amp;dataset_shampoo[[#This Row],[Month]])</f>
        <v>66860</v>
      </c>
      <c r="K309" s="27">
        <f>SUMIFS(I:I,D:D,dataset_shampoo[[#This Row],[Brand]],E:E,dataset_shampoo[[#This Row],[Region]],F:F,dataset_shampoo[[#This Row],[Year]],G:G,"&lt;="&amp;dataset_shampoo[[#This Row],[Month]])</f>
        <v>488120</v>
      </c>
      <c r="L309" s="9">
        <f>dataset_shampoo[[#This Row],[Units YTD]]+SUMIFS(H:H,D:D,dataset_shampoo[[#This Row],[Brand]],E:E,dataset_shampoo[[#This Row],[Region]],F:F,dataset_shampoo[[#This Row],[Year]]-1,G:G,"&gt;"&amp;dataset_shampoo[[#This Row],[Month]])</f>
        <v>101850</v>
      </c>
      <c r="M309" s="1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s="9">
        <v>7490</v>
      </c>
      <c r="I310" s="11">
        <v>54650</v>
      </c>
      <c r="J310" s="9">
        <f>SUMIFS(H:H,D:D,dataset_shampoo[[#This Row],[Brand]],E:E,dataset_shampoo[[#This Row],[Region]],F:F,dataset_shampoo[[#This Row],[Year]],G:G,"&lt;="&amp;dataset_shampoo[[#This Row],[Month]])</f>
        <v>74350</v>
      </c>
      <c r="K310" s="27">
        <f>SUMIFS(I:I,D:D,dataset_shampoo[[#This Row],[Brand]],E:E,dataset_shampoo[[#This Row],[Region]],F:F,dataset_shampoo[[#This Row],[Year]],G:G,"&lt;="&amp;dataset_shampoo[[#This Row],[Month]])</f>
        <v>542770</v>
      </c>
      <c r="L310" s="9">
        <f>dataset_shampoo[[#This Row],[Units YTD]]+SUMIFS(H:H,D:D,dataset_shampoo[[#This Row],[Brand]],E:E,dataset_shampoo[[#This Row],[Region]],F:F,dataset_shampoo[[#This Row],[Year]]-1,G:G,"&gt;"&amp;dataset_shampoo[[#This Row],[Month]])</f>
        <v>100250</v>
      </c>
      <c r="M310" s="1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s="9">
        <v>9530</v>
      </c>
      <c r="I311" s="11">
        <v>69540</v>
      </c>
      <c r="J311" s="9">
        <f>SUMIFS(H:H,D:D,dataset_shampoo[[#This Row],[Brand]],E:E,dataset_shampoo[[#This Row],[Region]],F:F,dataset_shampoo[[#This Row],[Year]],G:G,"&lt;="&amp;dataset_shampoo[[#This Row],[Month]])</f>
        <v>83880</v>
      </c>
      <c r="K311" s="27">
        <f>SUMIFS(I:I,D:D,dataset_shampoo[[#This Row],[Brand]],E:E,dataset_shampoo[[#This Row],[Region]],F:F,dataset_shampoo[[#This Row],[Year]],G:G,"&lt;="&amp;dataset_shampoo[[#This Row],[Month]])</f>
        <v>612310</v>
      </c>
      <c r="L311" s="9">
        <f>dataset_shampoo[[#This Row],[Units YTD]]+SUMIFS(H:H,D:D,dataset_shampoo[[#This Row],[Brand]],E:E,dataset_shampoo[[#This Row],[Region]],F:F,dataset_shampoo[[#This Row],[Year]]-1,G:G,"&gt;"&amp;dataset_shampoo[[#This Row],[Month]])</f>
        <v>100610</v>
      </c>
      <c r="M311" s="1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s="9">
        <v>4230</v>
      </c>
      <c r="I312" s="11">
        <v>30880</v>
      </c>
      <c r="J312" s="9">
        <f>SUMIFS(H:H,D:D,dataset_shampoo[[#This Row],[Brand]],E:E,dataset_shampoo[[#This Row],[Region]],F:F,dataset_shampoo[[#This Row],[Year]],G:G,"&lt;="&amp;dataset_shampoo[[#This Row],[Month]])</f>
        <v>88110</v>
      </c>
      <c r="K312" s="27">
        <f>SUMIFS(I:I,D:D,dataset_shampoo[[#This Row],[Brand]],E:E,dataset_shampoo[[#This Row],[Region]],F:F,dataset_shampoo[[#This Row],[Year]],G:G,"&lt;="&amp;dataset_shampoo[[#This Row],[Month]])</f>
        <v>643190</v>
      </c>
      <c r="L312" s="9">
        <f>dataset_shampoo[[#This Row],[Units YTD]]+SUMIFS(H:H,D:D,dataset_shampoo[[#This Row],[Brand]],E:E,dataset_shampoo[[#This Row],[Region]],F:F,dataset_shampoo[[#This Row],[Year]]-1,G:G,"&gt;"&amp;dataset_shampoo[[#This Row],[Month]])</f>
        <v>96050</v>
      </c>
      <c r="M312" s="1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s="9">
        <v>3690</v>
      </c>
      <c r="I313" s="11">
        <v>26950</v>
      </c>
      <c r="J313" s="9">
        <f>SUMIFS(H:H,D:D,dataset_shampoo[[#This Row],[Brand]],E:E,dataset_shampoo[[#This Row],[Region]],F:F,dataset_shampoo[[#This Row],[Year]],G:G,"&lt;="&amp;dataset_shampoo[[#This Row],[Month]])</f>
        <v>91800</v>
      </c>
      <c r="K313" s="27">
        <f>SUMIFS(I:I,D:D,dataset_shampoo[[#This Row],[Brand]],E:E,dataset_shampoo[[#This Row],[Region]],F:F,dataset_shampoo[[#This Row],[Year]],G:G,"&lt;="&amp;dataset_shampoo[[#This Row],[Month]])</f>
        <v>670140</v>
      </c>
      <c r="L313" s="9">
        <f>dataset_shampoo[[#This Row],[Units YTD]]+SUMIFS(H:H,D:D,dataset_shampoo[[#This Row],[Brand]],E:E,dataset_shampoo[[#This Row],[Region]],F:F,dataset_shampoo[[#This Row],[Year]]-1,G:G,"&gt;"&amp;dataset_shampoo[[#This Row],[Month]])</f>
        <v>91800</v>
      </c>
      <c r="M313" s="1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s="9">
        <v>2250</v>
      </c>
      <c r="I314" s="11">
        <v>16430</v>
      </c>
      <c r="J314" s="9">
        <f>SUMIFS(H:H,D:D,dataset_shampoo[[#This Row],[Brand]],E:E,dataset_shampoo[[#This Row],[Region]],F:F,dataset_shampoo[[#This Row],[Year]],G:G,"&lt;="&amp;dataset_shampoo[[#This Row],[Month]])</f>
        <v>2250</v>
      </c>
      <c r="K314" s="27">
        <f>SUMIFS(I:I,D:D,dataset_shampoo[[#This Row],[Brand]],E:E,dataset_shampoo[[#This Row],[Region]],F:F,dataset_shampoo[[#This Row],[Year]],G:G,"&lt;="&amp;dataset_shampoo[[#This Row],[Month]])</f>
        <v>16430</v>
      </c>
      <c r="L314" s="9">
        <f>dataset_shampoo[[#This Row],[Units YTD]]+SUMIFS(H:H,D:D,dataset_shampoo[[#This Row],[Brand]],E:E,dataset_shampoo[[#This Row],[Region]],F:F,dataset_shampoo[[#This Row],[Year]]-1,G:G,"&gt;"&amp;dataset_shampoo[[#This Row],[Month]])</f>
        <v>85530</v>
      </c>
      <c r="M314" s="1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s="9">
        <v>1120</v>
      </c>
      <c r="I315" s="11">
        <v>8190</v>
      </c>
      <c r="J315" s="9">
        <f>SUMIFS(H:H,D:D,dataset_shampoo[[#This Row],[Brand]],E:E,dataset_shampoo[[#This Row],[Region]],F:F,dataset_shampoo[[#This Row],[Year]],G:G,"&lt;="&amp;dataset_shampoo[[#This Row],[Month]])</f>
        <v>3370</v>
      </c>
      <c r="K315" s="27">
        <f>SUMIFS(I:I,D:D,dataset_shampoo[[#This Row],[Brand]],E:E,dataset_shampoo[[#This Row],[Region]],F:F,dataset_shampoo[[#This Row],[Year]],G:G,"&lt;="&amp;dataset_shampoo[[#This Row],[Month]])</f>
        <v>24620</v>
      </c>
      <c r="L315" s="9">
        <f>dataset_shampoo[[#This Row],[Units YTD]]+SUMIFS(H:H,D:D,dataset_shampoo[[#This Row],[Brand]],E:E,dataset_shampoo[[#This Row],[Region]],F:F,dataset_shampoo[[#This Row],[Year]]-1,G:G,"&gt;"&amp;dataset_shampoo[[#This Row],[Month]])</f>
        <v>78370</v>
      </c>
      <c r="M315" s="1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s="9">
        <v>1420</v>
      </c>
      <c r="I316" s="11">
        <v>10410</v>
      </c>
      <c r="J316" s="9">
        <f>SUMIFS(H:H,D:D,dataset_shampoo[[#This Row],[Brand]],E:E,dataset_shampoo[[#This Row],[Region]],F:F,dataset_shampoo[[#This Row],[Year]],G:G,"&lt;="&amp;dataset_shampoo[[#This Row],[Month]])</f>
        <v>4790</v>
      </c>
      <c r="K316" s="27">
        <f>SUMIFS(I:I,D:D,dataset_shampoo[[#This Row],[Brand]],E:E,dataset_shampoo[[#This Row],[Region]],F:F,dataset_shampoo[[#This Row],[Year]],G:G,"&lt;="&amp;dataset_shampoo[[#This Row],[Month]])</f>
        <v>35030</v>
      </c>
      <c r="L316" s="9">
        <f>dataset_shampoo[[#This Row],[Units YTD]]+SUMIFS(H:H,D:D,dataset_shampoo[[#This Row],[Brand]],E:E,dataset_shampoo[[#This Row],[Region]],F:F,dataset_shampoo[[#This Row],[Year]]-1,G:G,"&gt;"&amp;dataset_shampoo[[#This Row],[Month]])</f>
        <v>70950</v>
      </c>
      <c r="M316" s="1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s="9">
        <v>7780</v>
      </c>
      <c r="I317" s="11">
        <v>48210</v>
      </c>
      <c r="J317" s="9">
        <f>SUMIFS(H:H,D:D,dataset_shampoo[[#This Row],[Brand]],E:E,dataset_shampoo[[#This Row],[Region]],F:F,dataset_shampoo[[#This Row],[Year]],G:G,"&lt;="&amp;dataset_shampoo[[#This Row],[Month]])</f>
        <v>7780</v>
      </c>
      <c r="K317" s="27">
        <f>SUMIFS(I:I,D:D,dataset_shampoo[[#This Row],[Brand]],E:E,dataset_shampoo[[#This Row],[Region]],F:F,dataset_shampoo[[#This Row],[Year]],G:G,"&lt;="&amp;dataset_shampoo[[#This Row],[Month]])</f>
        <v>48210</v>
      </c>
      <c r="L317" s="9">
        <f>dataset_shampoo[[#This Row],[Units YTD]]+SUMIFS(H:H,D:D,dataset_shampoo[[#This Row],[Brand]],E:E,dataset_shampoo[[#This Row],[Region]],F:F,dataset_shampoo[[#This Row],[Year]]-1,G:G,"&gt;"&amp;dataset_shampoo[[#This Row],[Month]])</f>
        <v>7780</v>
      </c>
      <c r="M317" s="1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s="9">
        <v>6830</v>
      </c>
      <c r="I318" s="11">
        <v>42310</v>
      </c>
      <c r="J318" s="9">
        <f>SUMIFS(H:H,D:D,dataset_shampoo[[#This Row],[Brand]],E:E,dataset_shampoo[[#This Row],[Region]],F:F,dataset_shampoo[[#This Row],[Year]],G:G,"&lt;="&amp;dataset_shampoo[[#This Row],[Month]])</f>
        <v>14610</v>
      </c>
      <c r="K318" s="27">
        <f>SUMIFS(I:I,D:D,dataset_shampoo[[#This Row],[Brand]],E:E,dataset_shampoo[[#This Row],[Region]],F:F,dataset_shampoo[[#This Row],[Year]],G:G,"&lt;="&amp;dataset_shampoo[[#This Row],[Month]])</f>
        <v>90520</v>
      </c>
      <c r="L318" s="9">
        <f>dataset_shampoo[[#This Row],[Units YTD]]+SUMIFS(H:H,D:D,dataset_shampoo[[#This Row],[Brand]],E:E,dataset_shampoo[[#This Row],[Region]],F:F,dataset_shampoo[[#This Row],[Year]]-1,G:G,"&gt;"&amp;dataset_shampoo[[#This Row],[Month]])</f>
        <v>14610</v>
      </c>
      <c r="M318" s="1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s="9">
        <v>4850</v>
      </c>
      <c r="I319" s="11">
        <v>30080</v>
      </c>
      <c r="J319" s="9">
        <f>SUMIFS(H:H,D:D,dataset_shampoo[[#This Row],[Brand]],E:E,dataset_shampoo[[#This Row],[Region]],F:F,dataset_shampoo[[#This Row],[Year]],G:G,"&lt;="&amp;dataset_shampoo[[#This Row],[Month]])</f>
        <v>19460</v>
      </c>
      <c r="K319" s="27">
        <f>SUMIFS(I:I,D:D,dataset_shampoo[[#This Row],[Brand]],E:E,dataset_shampoo[[#This Row],[Region]],F:F,dataset_shampoo[[#This Row],[Year]],G:G,"&lt;="&amp;dataset_shampoo[[#This Row],[Month]])</f>
        <v>120600</v>
      </c>
      <c r="L319" s="9">
        <f>dataset_shampoo[[#This Row],[Units YTD]]+SUMIFS(H:H,D:D,dataset_shampoo[[#This Row],[Brand]],E:E,dataset_shampoo[[#This Row],[Region]],F:F,dataset_shampoo[[#This Row],[Year]]-1,G:G,"&gt;"&amp;dataset_shampoo[[#This Row],[Month]])</f>
        <v>19460</v>
      </c>
      <c r="M319" s="1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s="9">
        <v>2430</v>
      </c>
      <c r="I320" s="11">
        <v>15080</v>
      </c>
      <c r="J320" s="9">
        <f>SUMIFS(H:H,D:D,dataset_shampoo[[#This Row],[Brand]],E:E,dataset_shampoo[[#This Row],[Region]],F:F,dataset_shampoo[[#This Row],[Year]],G:G,"&lt;="&amp;dataset_shampoo[[#This Row],[Month]])</f>
        <v>21890</v>
      </c>
      <c r="K320" s="27">
        <f>SUMIFS(I:I,D:D,dataset_shampoo[[#This Row],[Brand]],E:E,dataset_shampoo[[#This Row],[Region]],F:F,dataset_shampoo[[#This Row],[Year]],G:G,"&lt;="&amp;dataset_shampoo[[#This Row],[Month]])</f>
        <v>135680</v>
      </c>
      <c r="L320" s="9">
        <f>dataset_shampoo[[#This Row],[Units YTD]]+SUMIFS(H:H,D:D,dataset_shampoo[[#This Row],[Brand]],E:E,dataset_shampoo[[#This Row],[Region]],F:F,dataset_shampoo[[#This Row],[Year]]-1,G:G,"&gt;"&amp;dataset_shampoo[[#This Row],[Month]])</f>
        <v>21890</v>
      </c>
      <c r="M320" s="1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s="9">
        <v>4460</v>
      </c>
      <c r="I321" s="11">
        <v>27680</v>
      </c>
      <c r="J321" s="9">
        <f>SUMIFS(H:H,D:D,dataset_shampoo[[#This Row],[Brand]],E:E,dataset_shampoo[[#This Row],[Region]],F:F,dataset_shampoo[[#This Row],[Year]],G:G,"&lt;="&amp;dataset_shampoo[[#This Row],[Month]])</f>
        <v>26350</v>
      </c>
      <c r="K321" s="27">
        <f>SUMIFS(I:I,D:D,dataset_shampoo[[#This Row],[Brand]],E:E,dataset_shampoo[[#This Row],[Region]],F:F,dataset_shampoo[[#This Row],[Year]],G:G,"&lt;="&amp;dataset_shampoo[[#This Row],[Month]])</f>
        <v>163360</v>
      </c>
      <c r="L321" s="9">
        <f>dataset_shampoo[[#This Row],[Units YTD]]+SUMIFS(H:H,D:D,dataset_shampoo[[#This Row],[Brand]],E:E,dataset_shampoo[[#This Row],[Region]],F:F,dataset_shampoo[[#This Row],[Year]]-1,G:G,"&gt;"&amp;dataset_shampoo[[#This Row],[Month]])</f>
        <v>26350</v>
      </c>
      <c r="M321" s="1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s="9">
        <v>5280</v>
      </c>
      <c r="I322" s="11">
        <v>32770</v>
      </c>
      <c r="J322" s="9">
        <f>SUMIFS(H:H,D:D,dataset_shampoo[[#This Row],[Brand]],E:E,dataset_shampoo[[#This Row],[Region]],F:F,dataset_shampoo[[#This Row],[Year]],G:G,"&lt;="&amp;dataset_shampoo[[#This Row],[Month]])</f>
        <v>31630</v>
      </c>
      <c r="K322" s="27">
        <f>SUMIFS(I:I,D:D,dataset_shampoo[[#This Row],[Brand]],E:E,dataset_shampoo[[#This Row],[Region]],F:F,dataset_shampoo[[#This Row],[Year]],G:G,"&lt;="&amp;dataset_shampoo[[#This Row],[Month]])</f>
        <v>196130</v>
      </c>
      <c r="L322" s="9">
        <f>dataset_shampoo[[#This Row],[Units YTD]]+SUMIFS(H:H,D:D,dataset_shampoo[[#This Row],[Brand]],E:E,dataset_shampoo[[#This Row],[Region]],F:F,dataset_shampoo[[#This Row],[Year]]-1,G:G,"&gt;"&amp;dataset_shampoo[[#This Row],[Month]])</f>
        <v>31630</v>
      </c>
      <c r="M322" s="1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s="9">
        <v>4270</v>
      </c>
      <c r="I323" s="11">
        <v>26500</v>
      </c>
      <c r="J323" s="9">
        <f>SUMIFS(H:H,D:D,dataset_shampoo[[#This Row],[Brand]],E:E,dataset_shampoo[[#This Row],[Region]],F:F,dataset_shampoo[[#This Row],[Year]],G:G,"&lt;="&amp;dataset_shampoo[[#This Row],[Month]])</f>
        <v>35900</v>
      </c>
      <c r="K323" s="27">
        <f>SUMIFS(I:I,D:D,dataset_shampoo[[#This Row],[Brand]],E:E,dataset_shampoo[[#This Row],[Region]],F:F,dataset_shampoo[[#This Row],[Year]],G:G,"&lt;="&amp;dataset_shampoo[[#This Row],[Month]])</f>
        <v>222630</v>
      </c>
      <c r="L323" s="9">
        <f>dataset_shampoo[[#This Row],[Units YTD]]+SUMIFS(H:H,D:D,dataset_shampoo[[#This Row],[Brand]],E:E,dataset_shampoo[[#This Row],[Region]],F:F,dataset_shampoo[[#This Row],[Year]]-1,G:G,"&gt;"&amp;dataset_shampoo[[#This Row],[Month]])</f>
        <v>35900</v>
      </c>
      <c r="M323" s="1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s="9">
        <v>4300</v>
      </c>
      <c r="I324" s="11">
        <v>26670</v>
      </c>
      <c r="J324" s="9">
        <f>SUMIFS(H:H,D:D,dataset_shampoo[[#This Row],[Brand]],E:E,dataset_shampoo[[#This Row],[Region]],F:F,dataset_shampoo[[#This Row],[Year]],G:G,"&lt;="&amp;dataset_shampoo[[#This Row],[Month]])</f>
        <v>40200</v>
      </c>
      <c r="K324" s="27">
        <f>SUMIFS(I:I,D:D,dataset_shampoo[[#This Row],[Brand]],E:E,dataset_shampoo[[#This Row],[Region]],F:F,dataset_shampoo[[#This Row],[Year]],G:G,"&lt;="&amp;dataset_shampoo[[#This Row],[Month]])</f>
        <v>249300</v>
      </c>
      <c r="L324" s="9">
        <f>dataset_shampoo[[#This Row],[Units YTD]]+SUMIFS(H:H,D:D,dataset_shampoo[[#This Row],[Brand]],E:E,dataset_shampoo[[#This Row],[Region]],F:F,dataset_shampoo[[#This Row],[Year]]-1,G:G,"&gt;"&amp;dataset_shampoo[[#This Row],[Month]])</f>
        <v>40200</v>
      </c>
      <c r="M324" s="1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s="9">
        <v>3110</v>
      </c>
      <c r="I325" s="11">
        <v>19280</v>
      </c>
      <c r="J325" s="9">
        <f>SUMIFS(H:H,D:D,dataset_shampoo[[#This Row],[Brand]],E:E,dataset_shampoo[[#This Row],[Region]],F:F,dataset_shampoo[[#This Row],[Year]],G:G,"&lt;="&amp;dataset_shampoo[[#This Row],[Month]])</f>
        <v>43310</v>
      </c>
      <c r="K325" s="27">
        <f>SUMIFS(I:I,D:D,dataset_shampoo[[#This Row],[Brand]],E:E,dataset_shampoo[[#This Row],[Region]],F:F,dataset_shampoo[[#This Row],[Year]],G:G,"&lt;="&amp;dataset_shampoo[[#This Row],[Month]])</f>
        <v>268580</v>
      </c>
      <c r="L325" s="9">
        <f>dataset_shampoo[[#This Row],[Units YTD]]+SUMIFS(H:H,D:D,dataset_shampoo[[#This Row],[Brand]],E:E,dataset_shampoo[[#This Row],[Region]],F:F,dataset_shampoo[[#This Row],[Year]]-1,G:G,"&gt;"&amp;dataset_shampoo[[#This Row],[Month]])</f>
        <v>43310</v>
      </c>
      <c r="M325" s="1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s="9">
        <v>4670</v>
      </c>
      <c r="I326" s="11">
        <v>28940</v>
      </c>
      <c r="J326" s="9">
        <f>SUMIFS(H:H,D:D,dataset_shampoo[[#This Row],[Brand]],E:E,dataset_shampoo[[#This Row],[Region]],F:F,dataset_shampoo[[#This Row],[Year]],G:G,"&lt;="&amp;dataset_shampoo[[#This Row],[Month]])</f>
        <v>47980</v>
      </c>
      <c r="K326" s="27">
        <f>SUMIFS(I:I,D:D,dataset_shampoo[[#This Row],[Brand]],E:E,dataset_shampoo[[#This Row],[Region]],F:F,dataset_shampoo[[#This Row],[Year]],G:G,"&lt;="&amp;dataset_shampoo[[#This Row],[Month]])</f>
        <v>297520</v>
      </c>
      <c r="L326" s="9">
        <f>dataset_shampoo[[#This Row],[Units YTD]]+SUMIFS(H:H,D:D,dataset_shampoo[[#This Row],[Brand]],E:E,dataset_shampoo[[#This Row],[Region]],F:F,dataset_shampoo[[#This Row],[Year]]-1,G:G,"&gt;"&amp;dataset_shampoo[[#This Row],[Month]])</f>
        <v>47980</v>
      </c>
      <c r="M326" s="1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s="9">
        <v>5060</v>
      </c>
      <c r="I327" s="11">
        <v>31380</v>
      </c>
      <c r="J327" s="9">
        <f>SUMIFS(H:H,D:D,dataset_shampoo[[#This Row],[Brand]],E:E,dataset_shampoo[[#This Row],[Region]],F:F,dataset_shampoo[[#This Row],[Year]],G:G,"&lt;="&amp;dataset_shampoo[[#This Row],[Month]])</f>
        <v>53040</v>
      </c>
      <c r="K327" s="27">
        <f>SUMIFS(I:I,D:D,dataset_shampoo[[#This Row],[Brand]],E:E,dataset_shampoo[[#This Row],[Region]],F:F,dataset_shampoo[[#This Row],[Year]],G:G,"&lt;="&amp;dataset_shampoo[[#This Row],[Month]])</f>
        <v>328900</v>
      </c>
      <c r="L327" s="9">
        <f>dataset_shampoo[[#This Row],[Units YTD]]+SUMIFS(H:H,D:D,dataset_shampoo[[#This Row],[Brand]],E:E,dataset_shampoo[[#This Row],[Region]],F:F,dataset_shampoo[[#This Row],[Year]]-1,G:G,"&gt;"&amp;dataset_shampoo[[#This Row],[Month]])</f>
        <v>53040</v>
      </c>
      <c r="M327" s="1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s="9">
        <v>4830</v>
      </c>
      <c r="I328" s="11">
        <v>32540</v>
      </c>
      <c r="J328" s="9">
        <f>SUMIFS(H:H,D:D,dataset_shampoo[[#This Row],[Brand]],E:E,dataset_shampoo[[#This Row],[Region]],F:F,dataset_shampoo[[#This Row],[Year]],G:G,"&lt;="&amp;dataset_shampoo[[#This Row],[Month]])</f>
        <v>57870</v>
      </c>
      <c r="K328" s="27">
        <f>SUMIFS(I:I,D:D,dataset_shampoo[[#This Row],[Brand]],E:E,dataset_shampoo[[#This Row],[Region]],F:F,dataset_shampoo[[#This Row],[Year]],G:G,"&lt;="&amp;dataset_shampoo[[#This Row],[Month]])</f>
        <v>361440</v>
      </c>
      <c r="L328" s="9">
        <f>dataset_shampoo[[#This Row],[Units YTD]]+SUMIFS(H:H,D:D,dataset_shampoo[[#This Row],[Brand]],E:E,dataset_shampoo[[#This Row],[Region]],F:F,dataset_shampoo[[#This Row],[Year]]-1,G:G,"&gt;"&amp;dataset_shampoo[[#This Row],[Month]])</f>
        <v>57870</v>
      </c>
      <c r="M328" s="1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s="9">
        <v>4360</v>
      </c>
      <c r="I329" s="11">
        <v>31870</v>
      </c>
      <c r="J329" s="9">
        <f>SUMIFS(H:H,D:D,dataset_shampoo[[#This Row],[Brand]],E:E,dataset_shampoo[[#This Row],[Region]],F:F,dataset_shampoo[[#This Row],[Year]],G:G,"&lt;="&amp;dataset_shampoo[[#This Row],[Month]])</f>
        <v>4360</v>
      </c>
      <c r="K329" s="27">
        <f>SUMIFS(I:I,D:D,dataset_shampoo[[#This Row],[Brand]],E:E,dataset_shampoo[[#This Row],[Region]],F:F,dataset_shampoo[[#This Row],[Year]],G:G,"&lt;="&amp;dataset_shampoo[[#This Row],[Month]])</f>
        <v>31870</v>
      </c>
      <c r="L329" s="9">
        <f>dataset_shampoo[[#This Row],[Units YTD]]+SUMIFS(H:H,D:D,dataset_shampoo[[#This Row],[Brand]],E:E,dataset_shampoo[[#This Row],[Region]],F:F,dataset_shampoo[[#This Row],[Year]]-1,G:G,"&gt;"&amp;dataset_shampoo[[#This Row],[Month]])</f>
        <v>54450</v>
      </c>
      <c r="M329" s="1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s="9">
        <v>3310</v>
      </c>
      <c r="I330" s="11">
        <v>24120</v>
      </c>
      <c r="J330" s="9">
        <f>SUMIFS(H:H,D:D,dataset_shampoo[[#This Row],[Brand]],E:E,dataset_shampoo[[#This Row],[Region]],F:F,dataset_shampoo[[#This Row],[Year]],G:G,"&lt;="&amp;dataset_shampoo[[#This Row],[Month]])</f>
        <v>7670</v>
      </c>
      <c r="K330" s="27">
        <f>SUMIFS(I:I,D:D,dataset_shampoo[[#This Row],[Brand]],E:E,dataset_shampoo[[#This Row],[Region]],F:F,dataset_shampoo[[#This Row],[Year]],G:G,"&lt;="&amp;dataset_shampoo[[#This Row],[Month]])</f>
        <v>55990</v>
      </c>
      <c r="L330" s="9">
        <f>dataset_shampoo[[#This Row],[Units YTD]]+SUMIFS(H:H,D:D,dataset_shampoo[[#This Row],[Brand]],E:E,dataset_shampoo[[#This Row],[Region]],F:F,dataset_shampoo[[#This Row],[Year]]-1,G:G,"&gt;"&amp;dataset_shampoo[[#This Row],[Month]])</f>
        <v>50930</v>
      </c>
      <c r="M330" s="1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s="9">
        <v>5030</v>
      </c>
      <c r="I331" s="11">
        <v>36700</v>
      </c>
      <c r="J331" s="9">
        <f>SUMIFS(H:H,D:D,dataset_shampoo[[#This Row],[Brand]],E:E,dataset_shampoo[[#This Row],[Region]],F:F,dataset_shampoo[[#This Row],[Year]],G:G,"&lt;="&amp;dataset_shampoo[[#This Row],[Month]])</f>
        <v>12700</v>
      </c>
      <c r="K331" s="27">
        <f>SUMIFS(I:I,D:D,dataset_shampoo[[#This Row],[Brand]],E:E,dataset_shampoo[[#This Row],[Region]],F:F,dataset_shampoo[[#This Row],[Year]],G:G,"&lt;="&amp;dataset_shampoo[[#This Row],[Month]])</f>
        <v>92690</v>
      </c>
      <c r="L331" s="9">
        <f>dataset_shampoo[[#This Row],[Units YTD]]+SUMIFS(H:H,D:D,dataset_shampoo[[#This Row],[Brand]],E:E,dataset_shampoo[[#This Row],[Region]],F:F,dataset_shampoo[[#This Row],[Year]]-1,G:G,"&gt;"&amp;dataset_shampoo[[#This Row],[Month]])</f>
        <v>51110</v>
      </c>
      <c r="M331" s="1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s="9">
        <v>4230</v>
      </c>
      <c r="I332" s="11">
        <v>30860</v>
      </c>
      <c r="J332" s="9">
        <f>SUMIFS(H:H,D:D,dataset_shampoo[[#This Row],[Brand]],E:E,dataset_shampoo[[#This Row],[Region]],F:F,dataset_shampoo[[#This Row],[Year]],G:G,"&lt;="&amp;dataset_shampoo[[#This Row],[Month]])</f>
        <v>16930</v>
      </c>
      <c r="K332" s="27">
        <f>SUMIFS(I:I,D:D,dataset_shampoo[[#This Row],[Brand]],E:E,dataset_shampoo[[#This Row],[Region]],F:F,dataset_shampoo[[#This Row],[Year]],G:G,"&lt;="&amp;dataset_shampoo[[#This Row],[Month]])</f>
        <v>123550</v>
      </c>
      <c r="L332" s="9">
        <f>dataset_shampoo[[#This Row],[Units YTD]]+SUMIFS(H:H,D:D,dataset_shampoo[[#This Row],[Brand]],E:E,dataset_shampoo[[#This Row],[Region]],F:F,dataset_shampoo[[#This Row],[Year]]-1,G:G,"&gt;"&amp;dataset_shampoo[[#This Row],[Month]])</f>
        <v>52910</v>
      </c>
      <c r="M332" s="1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s="9">
        <v>4350</v>
      </c>
      <c r="I333" s="11">
        <v>31740</v>
      </c>
      <c r="J333" s="9">
        <f>SUMIFS(H:H,D:D,dataset_shampoo[[#This Row],[Brand]],E:E,dataset_shampoo[[#This Row],[Region]],F:F,dataset_shampoo[[#This Row],[Year]],G:G,"&lt;="&amp;dataset_shampoo[[#This Row],[Month]])</f>
        <v>21280</v>
      </c>
      <c r="K333" s="27">
        <f>SUMIFS(I:I,D:D,dataset_shampoo[[#This Row],[Brand]],E:E,dataset_shampoo[[#This Row],[Region]],F:F,dataset_shampoo[[#This Row],[Year]],G:G,"&lt;="&amp;dataset_shampoo[[#This Row],[Month]])</f>
        <v>155290</v>
      </c>
      <c r="L333" s="9">
        <f>dataset_shampoo[[#This Row],[Units YTD]]+SUMIFS(H:H,D:D,dataset_shampoo[[#This Row],[Brand]],E:E,dataset_shampoo[[#This Row],[Region]],F:F,dataset_shampoo[[#This Row],[Year]]-1,G:G,"&gt;"&amp;dataset_shampoo[[#This Row],[Month]])</f>
        <v>52800</v>
      </c>
      <c r="M333" s="1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s="9">
        <v>3190</v>
      </c>
      <c r="I334" s="11">
        <v>23340</v>
      </c>
      <c r="J334" s="9">
        <f>SUMIFS(H:H,D:D,dataset_shampoo[[#This Row],[Brand]],E:E,dataset_shampoo[[#This Row],[Region]],F:F,dataset_shampoo[[#This Row],[Year]],G:G,"&lt;="&amp;dataset_shampoo[[#This Row],[Month]])</f>
        <v>24470</v>
      </c>
      <c r="K334" s="27">
        <f>SUMIFS(I:I,D:D,dataset_shampoo[[#This Row],[Brand]],E:E,dataset_shampoo[[#This Row],[Region]],F:F,dataset_shampoo[[#This Row],[Year]],G:G,"&lt;="&amp;dataset_shampoo[[#This Row],[Month]])</f>
        <v>178630</v>
      </c>
      <c r="L334" s="9">
        <f>dataset_shampoo[[#This Row],[Units YTD]]+SUMIFS(H:H,D:D,dataset_shampoo[[#This Row],[Brand]],E:E,dataset_shampoo[[#This Row],[Region]],F:F,dataset_shampoo[[#This Row],[Year]]-1,G:G,"&gt;"&amp;dataset_shampoo[[#This Row],[Month]])</f>
        <v>50710</v>
      </c>
      <c r="M334" s="1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s="9">
        <v>4230</v>
      </c>
      <c r="I335" s="11">
        <v>30890</v>
      </c>
      <c r="J335" s="9">
        <f>SUMIFS(H:H,D:D,dataset_shampoo[[#This Row],[Brand]],E:E,dataset_shampoo[[#This Row],[Region]],F:F,dataset_shampoo[[#This Row],[Year]],G:G,"&lt;="&amp;dataset_shampoo[[#This Row],[Month]])</f>
        <v>28700</v>
      </c>
      <c r="K335" s="27">
        <f>SUMIFS(I:I,D:D,dataset_shampoo[[#This Row],[Brand]],E:E,dataset_shampoo[[#This Row],[Region]],F:F,dataset_shampoo[[#This Row],[Year]],G:G,"&lt;="&amp;dataset_shampoo[[#This Row],[Month]])</f>
        <v>209520</v>
      </c>
      <c r="L335" s="9">
        <f>dataset_shampoo[[#This Row],[Units YTD]]+SUMIFS(H:H,D:D,dataset_shampoo[[#This Row],[Brand]],E:E,dataset_shampoo[[#This Row],[Region]],F:F,dataset_shampoo[[#This Row],[Year]]-1,G:G,"&gt;"&amp;dataset_shampoo[[#This Row],[Month]])</f>
        <v>50670</v>
      </c>
      <c r="M335" s="1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s="9">
        <v>3880</v>
      </c>
      <c r="I336" s="11">
        <v>28340</v>
      </c>
      <c r="J336" s="9">
        <f>SUMIFS(H:H,D:D,dataset_shampoo[[#This Row],[Brand]],E:E,dataset_shampoo[[#This Row],[Region]],F:F,dataset_shampoo[[#This Row],[Year]],G:G,"&lt;="&amp;dataset_shampoo[[#This Row],[Month]])</f>
        <v>32580</v>
      </c>
      <c r="K336" s="27">
        <f>SUMIFS(I:I,D:D,dataset_shampoo[[#This Row],[Brand]],E:E,dataset_shampoo[[#This Row],[Region]],F:F,dataset_shampoo[[#This Row],[Year]],G:G,"&lt;="&amp;dataset_shampoo[[#This Row],[Month]])</f>
        <v>237860</v>
      </c>
      <c r="L336" s="9">
        <f>dataset_shampoo[[#This Row],[Units YTD]]+SUMIFS(H:H,D:D,dataset_shampoo[[#This Row],[Brand]],E:E,dataset_shampoo[[#This Row],[Region]],F:F,dataset_shampoo[[#This Row],[Year]]-1,G:G,"&gt;"&amp;dataset_shampoo[[#This Row],[Month]])</f>
        <v>50250</v>
      </c>
      <c r="M336" s="1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s="9">
        <v>3320</v>
      </c>
      <c r="I337" s="11">
        <v>24210</v>
      </c>
      <c r="J337" s="9">
        <f>SUMIFS(H:H,D:D,dataset_shampoo[[#This Row],[Brand]],E:E,dataset_shampoo[[#This Row],[Region]],F:F,dataset_shampoo[[#This Row],[Year]],G:G,"&lt;="&amp;dataset_shampoo[[#This Row],[Month]])</f>
        <v>35900</v>
      </c>
      <c r="K337" s="27">
        <f>SUMIFS(I:I,D:D,dataset_shampoo[[#This Row],[Brand]],E:E,dataset_shampoo[[#This Row],[Region]],F:F,dataset_shampoo[[#This Row],[Year]],G:G,"&lt;="&amp;dataset_shampoo[[#This Row],[Month]])</f>
        <v>262070</v>
      </c>
      <c r="L337" s="9">
        <f>dataset_shampoo[[#This Row],[Units YTD]]+SUMIFS(H:H,D:D,dataset_shampoo[[#This Row],[Brand]],E:E,dataset_shampoo[[#This Row],[Region]],F:F,dataset_shampoo[[#This Row],[Year]]-1,G:G,"&gt;"&amp;dataset_shampoo[[#This Row],[Month]])</f>
        <v>50460</v>
      </c>
      <c r="M337" s="1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s="9">
        <v>3710</v>
      </c>
      <c r="I338" s="11">
        <v>27080</v>
      </c>
      <c r="J338" s="9">
        <f>SUMIFS(H:H,D:D,dataset_shampoo[[#This Row],[Brand]],E:E,dataset_shampoo[[#This Row],[Region]],F:F,dataset_shampoo[[#This Row],[Year]],G:G,"&lt;="&amp;dataset_shampoo[[#This Row],[Month]])</f>
        <v>39610</v>
      </c>
      <c r="K338" s="27">
        <f>SUMIFS(I:I,D:D,dataset_shampoo[[#This Row],[Brand]],E:E,dataset_shampoo[[#This Row],[Region]],F:F,dataset_shampoo[[#This Row],[Year]],G:G,"&lt;="&amp;dataset_shampoo[[#This Row],[Month]])</f>
        <v>289150</v>
      </c>
      <c r="L338" s="9">
        <f>dataset_shampoo[[#This Row],[Units YTD]]+SUMIFS(H:H,D:D,dataset_shampoo[[#This Row],[Brand]],E:E,dataset_shampoo[[#This Row],[Region]],F:F,dataset_shampoo[[#This Row],[Year]]-1,G:G,"&gt;"&amp;dataset_shampoo[[#This Row],[Month]])</f>
        <v>49500</v>
      </c>
      <c r="M338" s="1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s="9">
        <v>3040</v>
      </c>
      <c r="I339" s="11">
        <v>22150</v>
      </c>
      <c r="J339" s="9">
        <f>SUMIFS(H:H,D:D,dataset_shampoo[[#This Row],[Brand]],E:E,dataset_shampoo[[#This Row],[Region]],F:F,dataset_shampoo[[#This Row],[Year]],G:G,"&lt;="&amp;dataset_shampoo[[#This Row],[Month]])</f>
        <v>42650</v>
      </c>
      <c r="K339" s="27">
        <f>SUMIFS(I:I,D:D,dataset_shampoo[[#This Row],[Brand]],E:E,dataset_shampoo[[#This Row],[Region]],F:F,dataset_shampoo[[#This Row],[Year]],G:G,"&lt;="&amp;dataset_shampoo[[#This Row],[Month]])</f>
        <v>311300</v>
      </c>
      <c r="L339" s="9">
        <f>dataset_shampoo[[#This Row],[Units YTD]]+SUMIFS(H:H,D:D,dataset_shampoo[[#This Row],[Brand]],E:E,dataset_shampoo[[#This Row],[Region]],F:F,dataset_shampoo[[#This Row],[Year]]-1,G:G,"&gt;"&amp;dataset_shampoo[[#This Row],[Month]])</f>
        <v>47480</v>
      </c>
      <c r="M339" s="1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s="9">
        <v>3800</v>
      </c>
      <c r="I340" s="11">
        <v>27710</v>
      </c>
      <c r="J340" s="9">
        <f>SUMIFS(H:H,D:D,dataset_shampoo[[#This Row],[Brand]],E:E,dataset_shampoo[[#This Row],[Region]],F:F,dataset_shampoo[[#This Row],[Year]],G:G,"&lt;="&amp;dataset_shampoo[[#This Row],[Month]])</f>
        <v>46450</v>
      </c>
      <c r="K340" s="27">
        <f>SUMIFS(I:I,D:D,dataset_shampoo[[#This Row],[Brand]],E:E,dataset_shampoo[[#This Row],[Region]],F:F,dataset_shampoo[[#This Row],[Year]],G:G,"&lt;="&amp;dataset_shampoo[[#This Row],[Month]])</f>
        <v>339010</v>
      </c>
      <c r="L340" s="9">
        <f>dataset_shampoo[[#This Row],[Units YTD]]+SUMIFS(H:H,D:D,dataset_shampoo[[#This Row],[Brand]],E:E,dataset_shampoo[[#This Row],[Region]],F:F,dataset_shampoo[[#This Row],[Year]]-1,G:G,"&gt;"&amp;dataset_shampoo[[#This Row],[Month]])</f>
        <v>46450</v>
      </c>
      <c r="M340" s="1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s="9">
        <v>4140</v>
      </c>
      <c r="I341" s="11">
        <v>30190</v>
      </c>
      <c r="J341" s="9">
        <f>SUMIFS(H:H,D:D,dataset_shampoo[[#This Row],[Brand]],E:E,dataset_shampoo[[#This Row],[Region]],F:F,dataset_shampoo[[#This Row],[Year]],G:G,"&lt;="&amp;dataset_shampoo[[#This Row],[Month]])</f>
        <v>4140</v>
      </c>
      <c r="K341" s="27">
        <f>SUMIFS(I:I,D:D,dataset_shampoo[[#This Row],[Brand]],E:E,dataset_shampoo[[#This Row],[Region]],F:F,dataset_shampoo[[#This Row],[Year]],G:G,"&lt;="&amp;dataset_shampoo[[#This Row],[Month]])</f>
        <v>30190</v>
      </c>
      <c r="L341" s="9">
        <f>dataset_shampoo[[#This Row],[Units YTD]]+SUMIFS(H:H,D:D,dataset_shampoo[[#This Row],[Brand]],E:E,dataset_shampoo[[#This Row],[Region]],F:F,dataset_shampoo[[#This Row],[Year]]-1,G:G,"&gt;"&amp;dataset_shampoo[[#This Row],[Month]])</f>
        <v>46230</v>
      </c>
      <c r="M341" s="1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s="9">
        <v>3370</v>
      </c>
      <c r="I342" s="11">
        <v>24590</v>
      </c>
      <c r="J342" s="9">
        <f>SUMIFS(H:H,D:D,dataset_shampoo[[#This Row],[Brand]],E:E,dataset_shampoo[[#This Row],[Region]],F:F,dataset_shampoo[[#This Row],[Year]],G:G,"&lt;="&amp;dataset_shampoo[[#This Row],[Month]])</f>
        <v>7510</v>
      </c>
      <c r="K342" s="27">
        <f>SUMIFS(I:I,D:D,dataset_shampoo[[#This Row],[Brand]],E:E,dataset_shampoo[[#This Row],[Region]],F:F,dataset_shampoo[[#This Row],[Year]],G:G,"&lt;="&amp;dataset_shampoo[[#This Row],[Month]])</f>
        <v>54780</v>
      </c>
      <c r="L342" s="9">
        <f>dataset_shampoo[[#This Row],[Units YTD]]+SUMIFS(H:H,D:D,dataset_shampoo[[#This Row],[Brand]],E:E,dataset_shampoo[[#This Row],[Region]],F:F,dataset_shampoo[[#This Row],[Year]]-1,G:G,"&gt;"&amp;dataset_shampoo[[#This Row],[Month]])</f>
        <v>46290</v>
      </c>
      <c r="M342" s="1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s="9">
        <v>3850</v>
      </c>
      <c r="I343" s="11">
        <v>28040</v>
      </c>
      <c r="J343" s="9">
        <f>SUMIFS(H:H,D:D,dataset_shampoo[[#This Row],[Brand]],E:E,dataset_shampoo[[#This Row],[Region]],F:F,dataset_shampoo[[#This Row],[Year]],G:G,"&lt;="&amp;dataset_shampoo[[#This Row],[Month]])</f>
        <v>11360</v>
      </c>
      <c r="K343" s="27">
        <f>SUMIFS(I:I,D:D,dataset_shampoo[[#This Row],[Brand]],E:E,dataset_shampoo[[#This Row],[Region]],F:F,dataset_shampoo[[#This Row],[Year]],G:G,"&lt;="&amp;dataset_shampoo[[#This Row],[Month]])</f>
        <v>82820</v>
      </c>
      <c r="L343" s="9">
        <f>dataset_shampoo[[#This Row],[Units YTD]]+SUMIFS(H:H,D:D,dataset_shampoo[[#This Row],[Brand]],E:E,dataset_shampoo[[#This Row],[Region]],F:F,dataset_shampoo[[#This Row],[Year]]-1,G:G,"&gt;"&amp;dataset_shampoo[[#This Row],[Month]])</f>
        <v>45110</v>
      </c>
      <c r="M343" s="1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s="9">
        <v>6280</v>
      </c>
      <c r="I344" s="11">
        <v>45820</v>
      </c>
      <c r="J344" s="9">
        <f>SUMIFS(H:H,D:D,dataset_shampoo[[#This Row],[Brand]],E:E,dataset_shampoo[[#This Row],[Region]],F:F,dataset_shampoo[[#This Row],[Year]],G:G,"&lt;="&amp;dataset_shampoo[[#This Row],[Month]])</f>
        <v>17640</v>
      </c>
      <c r="K344" s="27">
        <f>SUMIFS(I:I,D:D,dataset_shampoo[[#This Row],[Brand]],E:E,dataset_shampoo[[#This Row],[Region]],F:F,dataset_shampoo[[#This Row],[Year]],G:G,"&lt;="&amp;dataset_shampoo[[#This Row],[Month]])</f>
        <v>128640</v>
      </c>
      <c r="L344" s="9">
        <f>dataset_shampoo[[#This Row],[Units YTD]]+SUMIFS(H:H,D:D,dataset_shampoo[[#This Row],[Brand]],E:E,dataset_shampoo[[#This Row],[Region]],F:F,dataset_shampoo[[#This Row],[Year]]-1,G:G,"&gt;"&amp;dataset_shampoo[[#This Row],[Month]])</f>
        <v>47160</v>
      </c>
      <c r="M344" s="1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s="9">
        <v>2610</v>
      </c>
      <c r="I345" s="11">
        <v>19090</v>
      </c>
      <c r="J345" s="9">
        <f>SUMIFS(H:H,D:D,dataset_shampoo[[#This Row],[Brand]],E:E,dataset_shampoo[[#This Row],[Region]],F:F,dataset_shampoo[[#This Row],[Year]],G:G,"&lt;="&amp;dataset_shampoo[[#This Row],[Month]])</f>
        <v>20250</v>
      </c>
      <c r="K345" s="27">
        <f>SUMIFS(I:I,D:D,dataset_shampoo[[#This Row],[Brand]],E:E,dataset_shampoo[[#This Row],[Region]],F:F,dataset_shampoo[[#This Row],[Year]],G:G,"&lt;="&amp;dataset_shampoo[[#This Row],[Month]])</f>
        <v>147730</v>
      </c>
      <c r="L345" s="9">
        <f>dataset_shampoo[[#This Row],[Units YTD]]+SUMIFS(H:H,D:D,dataset_shampoo[[#This Row],[Brand]],E:E,dataset_shampoo[[#This Row],[Region]],F:F,dataset_shampoo[[#This Row],[Year]]-1,G:G,"&gt;"&amp;dataset_shampoo[[#This Row],[Month]])</f>
        <v>45420</v>
      </c>
      <c r="M345" s="1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s="9">
        <v>3240</v>
      </c>
      <c r="I346" s="11">
        <v>23630</v>
      </c>
      <c r="J346" s="9">
        <f>SUMIFS(H:H,D:D,dataset_shampoo[[#This Row],[Brand]],E:E,dataset_shampoo[[#This Row],[Region]],F:F,dataset_shampoo[[#This Row],[Year]],G:G,"&lt;="&amp;dataset_shampoo[[#This Row],[Month]])</f>
        <v>23490</v>
      </c>
      <c r="K346" s="27">
        <f>SUMIFS(I:I,D:D,dataset_shampoo[[#This Row],[Brand]],E:E,dataset_shampoo[[#This Row],[Region]],F:F,dataset_shampoo[[#This Row],[Year]],G:G,"&lt;="&amp;dataset_shampoo[[#This Row],[Month]])</f>
        <v>171360</v>
      </c>
      <c r="L346" s="9">
        <f>dataset_shampoo[[#This Row],[Units YTD]]+SUMIFS(H:H,D:D,dataset_shampoo[[#This Row],[Brand]],E:E,dataset_shampoo[[#This Row],[Region]],F:F,dataset_shampoo[[#This Row],[Year]]-1,G:G,"&gt;"&amp;dataset_shampoo[[#This Row],[Month]])</f>
        <v>45470</v>
      </c>
      <c r="M346" s="1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s="9">
        <v>3960</v>
      </c>
      <c r="I347" s="11">
        <v>28880</v>
      </c>
      <c r="J347" s="9">
        <f>SUMIFS(H:H,D:D,dataset_shampoo[[#This Row],[Brand]],E:E,dataset_shampoo[[#This Row],[Region]],F:F,dataset_shampoo[[#This Row],[Year]],G:G,"&lt;="&amp;dataset_shampoo[[#This Row],[Month]])</f>
        <v>27450</v>
      </c>
      <c r="K347" s="27">
        <f>SUMIFS(I:I,D:D,dataset_shampoo[[#This Row],[Brand]],E:E,dataset_shampoo[[#This Row],[Region]],F:F,dataset_shampoo[[#This Row],[Year]],G:G,"&lt;="&amp;dataset_shampoo[[#This Row],[Month]])</f>
        <v>200240</v>
      </c>
      <c r="L347" s="9">
        <f>dataset_shampoo[[#This Row],[Units YTD]]+SUMIFS(H:H,D:D,dataset_shampoo[[#This Row],[Brand]],E:E,dataset_shampoo[[#This Row],[Region]],F:F,dataset_shampoo[[#This Row],[Year]]-1,G:G,"&gt;"&amp;dataset_shampoo[[#This Row],[Month]])</f>
        <v>45200</v>
      </c>
      <c r="M347" s="1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s="9">
        <v>2940</v>
      </c>
      <c r="I348" s="11">
        <v>21430</v>
      </c>
      <c r="J348" s="9">
        <f>SUMIFS(H:H,D:D,dataset_shampoo[[#This Row],[Brand]],E:E,dataset_shampoo[[#This Row],[Region]],F:F,dataset_shampoo[[#This Row],[Year]],G:G,"&lt;="&amp;dataset_shampoo[[#This Row],[Month]])</f>
        <v>30390</v>
      </c>
      <c r="K348" s="27">
        <f>SUMIFS(I:I,D:D,dataset_shampoo[[#This Row],[Brand]],E:E,dataset_shampoo[[#This Row],[Region]],F:F,dataset_shampoo[[#This Row],[Year]],G:G,"&lt;="&amp;dataset_shampoo[[#This Row],[Month]])</f>
        <v>221670</v>
      </c>
      <c r="L348" s="9">
        <f>dataset_shampoo[[#This Row],[Units YTD]]+SUMIFS(H:H,D:D,dataset_shampoo[[#This Row],[Brand]],E:E,dataset_shampoo[[#This Row],[Region]],F:F,dataset_shampoo[[#This Row],[Year]]-1,G:G,"&gt;"&amp;dataset_shampoo[[#This Row],[Month]])</f>
        <v>44260</v>
      </c>
      <c r="M348" s="1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s="9">
        <v>3120</v>
      </c>
      <c r="I349" s="11">
        <v>22750</v>
      </c>
      <c r="J349" s="9">
        <f>SUMIFS(H:H,D:D,dataset_shampoo[[#This Row],[Brand]],E:E,dataset_shampoo[[#This Row],[Region]],F:F,dataset_shampoo[[#This Row],[Year]],G:G,"&lt;="&amp;dataset_shampoo[[#This Row],[Month]])</f>
        <v>33510</v>
      </c>
      <c r="K349" s="27">
        <f>SUMIFS(I:I,D:D,dataset_shampoo[[#This Row],[Brand]],E:E,dataset_shampoo[[#This Row],[Region]],F:F,dataset_shampoo[[#This Row],[Year]],G:G,"&lt;="&amp;dataset_shampoo[[#This Row],[Month]])</f>
        <v>244420</v>
      </c>
      <c r="L349" s="9">
        <f>dataset_shampoo[[#This Row],[Units YTD]]+SUMIFS(H:H,D:D,dataset_shampoo[[#This Row],[Brand]],E:E,dataset_shampoo[[#This Row],[Region]],F:F,dataset_shampoo[[#This Row],[Year]]-1,G:G,"&gt;"&amp;dataset_shampoo[[#This Row],[Month]])</f>
        <v>44060</v>
      </c>
      <c r="M349" s="1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s="9">
        <v>4440</v>
      </c>
      <c r="I350" s="11">
        <v>32430</v>
      </c>
      <c r="J350" s="9">
        <f>SUMIFS(H:H,D:D,dataset_shampoo[[#This Row],[Brand]],E:E,dataset_shampoo[[#This Row],[Region]],F:F,dataset_shampoo[[#This Row],[Year]],G:G,"&lt;="&amp;dataset_shampoo[[#This Row],[Month]])</f>
        <v>37950</v>
      </c>
      <c r="K350" s="27">
        <f>SUMIFS(I:I,D:D,dataset_shampoo[[#This Row],[Brand]],E:E,dataset_shampoo[[#This Row],[Region]],F:F,dataset_shampoo[[#This Row],[Year]],G:G,"&lt;="&amp;dataset_shampoo[[#This Row],[Month]])</f>
        <v>276850</v>
      </c>
      <c r="L350" s="9">
        <f>dataset_shampoo[[#This Row],[Units YTD]]+SUMIFS(H:H,D:D,dataset_shampoo[[#This Row],[Brand]],E:E,dataset_shampoo[[#This Row],[Region]],F:F,dataset_shampoo[[#This Row],[Year]]-1,G:G,"&gt;"&amp;dataset_shampoo[[#This Row],[Month]])</f>
        <v>44790</v>
      </c>
      <c r="M350" s="1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s="9">
        <v>3520</v>
      </c>
      <c r="I351" s="11">
        <v>25730</v>
      </c>
      <c r="J351" s="9">
        <f>SUMIFS(H:H,D:D,dataset_shampoo[[#This Row],[Brand]],E:E,dataset_shampoo[[#This Row],[Region]],F:F,dataset_shampoo[[#This Row],[Year]],G:G,"&lt;="&amp;dataset_shampoo[[#This Row],[Month]])</f>
        <v>41470</v>
      </c>
      <c r="K351" s="27">
        <f>SUMIFS(I:I,D:D,dataset_shampoo[[#This Row],[Brand]],E:E,dataset_shampoo[[#This Row],[Region]],F:F,dataset_shampoo[[#This Row],[Year]],G:G,"&lt;="&amp;dataset_shampoo[[#This Row],[Month]])</f>
        <v>302580</v>
      </c>
      <c r="L351" s="9">
        <f>dataset_shampoo[[#This Row],[Units YTD]]+SUMIFS(H:H,D:D,dataset_shampoo[[#This Row],[Brand]],E:E,dataset_shampoo[[#This Row],[Region]],F:F,dataset_shampoo[[#This Row],[Year]]-1,G:G,"&gt;"&amp;dataset_shampoo[[#This Row],[Month]])</f>
        <v>45270</v>
      </c>
      <c r="M351" s="1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s="9">
        <v>3160</v>
      </c>
      <c r="I352" s="11">
        <v>23090</v>
      </c>
      <c r="J352" s="9">
        <f>SUMIFS(H:H,D:D,dataset_shampoo[[#This Row],[Brand]],E:E,dataset_shampoo[[#This Row],[Region]],F:F,dataset_shampoo[[#This Row],[Year]],G:G,"&lt;="&amp;dataset_shampoo[[#This Row],[Month]])</f>
        <v>44630</v>
      </c>
      <c r="K352" s="27">
        <f>SUMIFS(I:I,D:D,dataset_shampoo[[#This Row],[Brand]],E:E,dataset_shampoo[[#This Row],[Region]],F:F,dataset_shampoo[[#This Row],[Year]],G:G,"&lt;="&amp;dataset_shampoo[[#This Row],[Month]])</f>
        <v>325670</v>
      </c>
      <c r="L352" s="9">
        <f>dataset_shampoo[[#This Row],[Units YTD]]+SUMIFS(H:H,D:D,dataset_shampoo[[#This Row],[Brand]],E:E,dataset_shampoo[[#This Row],[Region]],F:F,dataset_shampoo[[#This Row],[Year]]-1,G:G,"&gt;"&amp;dataset_shampoo[[#This Row],[Month]])</f>
        <v>44630</v>
      </c>
      <c r="M352" s="1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s="9">
        <v>3170</v>
      </c>
      <c r="I353" s="11">
        <v>23170</v>
      </c>
      <c r="J353" s="9">
        <f>SUMIFS(H:H,D:D,dataset_shampoo[[#This Row],[Brand]],E:E,dataset_shampoo[[#This Row],[Region]],F:F,dataset_shampoo[[#This Row],[Year]],G:G,"&lt;="&amp;dataset_shampoo[[#This Row],[Month]])</f>
        <v>3170</v>
      </c>
      <c r="K353" s="27">
        <f>SUMIFS(I:I,D:D,dataset_shampoo[[#This Row],[Brand]],E:E,dataset_shampoo[[#This Row],[Region]],F:F,dataset_shampoo[[#This Row],[Year]],G:G,"&lt;="&amp;dataset_shampoo[[#This Row],[Month]])</f>
        <v>23170</v>
      </c>
      <c r="L353" s="9">
        <f>dataset_shampoo[[#This Row],[Units YTD]]+SUMIFS(H:H,D:D,dataset_shampoo[[#This Row],[Brand]],E:E,dataset_shampoo[[#This Row],[Region]],F:F,dataset_shampoo[[#This Row],[Year]]-1,G:G,"&gt;"&amp;dataset_shampoo[[#This Row],[Month]])</f>
        <v>43660</v>
      </c>
      <c r="M353" s="1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s="9">
        <v>3480</v>
      </c>
      <c r="I354" s="11">
        <v>25410</v>
      </c>
      <c r="J354" s="9">
        <f>SUMIFS(H:H,D:D,dataset_shampoo[[#This Row],[Brand]],E:E,dataset_shampoo[[#This Row],[Region]],F:F,dataset_shampoo[[#This Row],[Year]],G:G,"&lt;="&amp;dataset_shampoo[[#This Row],[Month]])</f>
        <v>6650</v>
      </c>
      <c r="K354" s="27">
        <f>SUMIFS(I:I,D:D,dataset_shampoo[[#This Row],[Brand]],E:E,dataset_shampoo[[#This Row],[Region]],F:F,dataset_shampoo[[#This Row],[Year]],G:G,"&lt;="&amp;dataset_shampoo[[#This Row],[Month]])</f>
        <v>48580</v>
      </c>
      <c r="L354" s="9">
        <f>dataset_shampoo[[#This Row],[Units YTD]]+SUMIFS(H:H,D:D,dataset_shampoo[[#This Row],[Brand]],E:E,dataset_shampoo[[#This Row],[Region]],F:F,dataset_shampoo[[#This Row],[Year]]-1,G:G,"&gt;"&amp;dataset_shampoo[[#This Row],[Month]])</f>
        <v>43770</v>
      </c>
      <c r="M354" s="1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s="9">
        <v>3230</v>
      </c>
      <c r="I355" s="11">
        <v>23550</v>
      </c>
      <c r="J355" s="9">
        <f>SUMIFS(H:H,D:D,dataset_shampoo[[#This Row],[Brand]],E:E,dataset_shampoo[[#This Row],[Region]],F:F,dataset_shampoo[[#This Row],[Year]],G:G,"&lt;="&amp;dataset_shampoo[[#This Row],[Month]])</f>
        <v>9880</v>
      </c>
      <c r="K355" s="27">
        <f>SUMIFS(I:I,D:D,dataset_shampoo[[#This Row],[Brand]],E:E,dataset_shampoo[[#This Row],[Region]],F:F,dataset_shampoo[[#This Row],[Year]],G:G,"&lt;="&amp;dataset_shampoo[[#This Row],[Month]])</f>
        <v>72130</v>
      </c>
      <c r="L355" s="9">
        <f>dataset_shampoo[[#This Row],[Units YTD]]+SUMIFS(H:H,D:D,dataset_shampoo[[#This Row],[Brand]],E:E,dataset_shampoo[[#This Row],[Region]],F:F,dataset_shampoo[[#This Row],[Year]]-1,G:G,"&gt;"&amp;dataset_shampoo[[#This Row],[Month]])</f>
        <v>43150</v>
      </c>
      <c r="M355" s="1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s="9">
        <v>2880</v>
      </c>
      <c r="I356" s="11">
        <v>21010</v>
      </c>
      <c r="J356" s="9">
        <f>SUMIFS(H:H,D:D,dataset_shampoo[[#This Row],[Brand]],E:E,dataset_shampoo[[#This Row],[Region]],F:F,dataset_shampoo[[#This Row],[Year]],G:G,"&lt;="&amp;dataset_shampoo[[#This Row],[Month]])</f>
        <v>12760</v>
      </c>
      <c r="K356" s="27">
        <f>SUMIFS(I:I,D:D,dataset_shampoo[[#This Row],[Brand]],E:E,dataset_shampoo[[#This Row],[Region]],F:F,dataset_shampoo[[#This Row],[Year]],G:G,"&lt;="&amp;dataset_shampoo[[#This Row],[Month]])</f>
        <v>93140</v>
      </c>
      <c r="L356" s="9">
        <f>dataset_shampoo[[#This Row],[Units YTD]]+SUMIFS(H:H,D:D,dataset_shampoo[[#This Row],[Brand]],E:E,dataset_shampoo[[#This Row],[Region]],F:F,dataset_shampoo[[#This Row],[Year]]-1,G:G,"&gt;"&amp;dataset_shampoo[[#This Row],[Month]])</f>
        <v>39750</v>
      </c>
      <c r="M356" s="1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s="9">
        <v>2810</v>
      </c>
      <c r="I357" s="11">
        <v>20580</v>
      </c>
      <c r="J357" s="9">
        <f>SUMIFS(H:H,D:D,dataset_shampoo[[#This Row],[Brand]],E:E,dataset_shampoo[[#This Row],[Region]],F:F,dataset_shampoo[[#This Row],[Year]],G:G,"&lt;="&amp;dataset_shampoo[[#This Row],[Month]])</f>
        <v>15570</v>
      </c>
      <c r="K357" s="27">
        <f>SUMIFS(I:I,D:D,dataset_shampoo[[#This Row],[Brand]],E:E,dataset_shampoo[[#This Row],[Region]],F:F,dataset_shampoo[[#This Row],[Year]],G:G,"&lt;="&amp;dataset_shampoo[[#This Row],[Month]])</f>
        <v>113720</v>
      </c>
      <c r="L357" s="9">
        <f>dataset_shampoo[[#This Row],[Units YTD]]+SUMIFS(H:H,D:D,dataset_shampoo[[#This Row],[Brand]],E:E,dataset_shampoo[[#This Row],[Region]],F:F,dataset_shampoo[[#This Row],[Year]]-1,G:G,"&gt;"&amp;dataset_shampoo[[#This Row],[Month]])</f>
        <v>39950</v>
      </c>
      <c r="M357" s="1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s="9">
        <v>3760</v>
      </c>
      <c r="I358" s="11">
        <v>27430</v>
      </c>
      <c r="J358" s="9">
        <f>SUMIFS(H:H,D:D,dataset_shampoo[[#This Row],[Brand]],E:E,dataset_shampoo[[#This Row],[Region]],F:F,dataset_shampoo[[#This Row],[Year]],G:G,"&lt;="&amp;dataset_shampoo[[#This Row],[Month]])</f>
        <v>19330</v>
      </c>
      <c r="K358" s="27">
        <f>SUMIFS(I:I,D:D,dataset_shampoo[[#This Row],[Brand]],E:E,dataset_shampoo[[#This Row],[Region]],F:F,dataset_shampoo[[#This Row],[Year]],G:G,"&lt;="&amp;dataset_shampoo[[#This Row],[Month]])</f>
        <v>141150</v>
      </c>
      <c r="L358" s="9">
        <f>dataset_shampoo[[#This Row],[Units YTD]]+SUMIFS(H:H,D:D,dataset_shampoo[[#This Row],[Brand]],E:E,dataset_shampoo[[#This Row],[Region]],F:F,dataset_shampoo[[#This Row],[Year]]-1,G:G,"&gt;"&amp;dataset_shampoo[[#This Row],[Month]])</f>
        <v>40470</v>
      </c>
      <c r="M358" s="1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s="9">
        <v>3360</v>
      </c>
      <c r="I359" s="11">
        <v>24560</v>
      </c>
      <c r="J359" s="9">
        <f>SUMIFS(H:H,D:D,dataset_shampoo[[#This Row],[Brand]],E:E,dataset_shampoo[[#This Row],[Region]],F:F,dataset_shampoo[[#This Row],[Year]],G:G,"&lt;="&amp;dataset_shampoo[[#This Row],[Month]])</f>
        <v>22690</v>
      </c>
      <c r="K359" s="27">
        <f>SUMIFS(I:I,D:D,dataset_shampoo[[#This Row],[Brand]],E:E,dataset_shampoo[[#This Row],[Region]],F:F,dataset_shampoo[[#This Row],[Year]],G:G,"&lt;="&amp;dataset_shampoo[[#This Row],[Month]])</f>
        <v>165710</v>
      </c>
      <c r="L359" s="9">
        <f>dataset_shampoo[[#This Row],[Units YTD]]+SUMIFS(H:H,D:D,dataset_shampoo[[#This Row],[Brand]],E:E,dataset_shampoo[[#This Row],[Region]],F:F,dataset_shampoo[[#This Row],[Year]]-1,G:G,"&gt;"&amp;dataset_shampoo[[#This Row],[Month]])</f>
        <v>39870</v>
      </c>
      <c r="M359" s="1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s="9">
        <v>3370</v>
      </c>
      <c r="I360" s="11">
        <v>24590</v>
      </c>
      <c r="J360" s="9">
        <f>SUMIFS(H:H,D:D,dataset_shampoo[[#This Row],[Brand]],E:E,dataset_shampoo[[#This Row],[Region]],F:F,dataset_shampoo[[#This Row],[Year]],G:G,"&lt;="&amp;dataset_shampoo[[#This Row],[Month]])</f>
        <v>26060</v>
      </c>
      <c r="K360" s="27">
        <f>SUMIFS(I:I,D:D,dataset_shampoo[[#This Row],[Brand]],E:E,dataset_shampoo[[#This Row],[Region]],F:F,dataset_shampoo[[#This Row],[Year]],G:G,"&lt;="&amp;dataset_shampoo[[#This Row],[Month]])</f>
        <v>190300</v>
      </c>
      <c r="L360" s="9">
        <f>dataset_shampoo[[#This Row],[Units YTD]]+SUMIFS(H:H,D:D,dataset_shampoo[[#This Row],[Brand]],E:E,dataset_shampoo[[#This Row],[Region]],F:F,dataset_shampoo[[#This Row],[Year]]-1,G:G,"&gt;"&amp;dataset_shampoo[[#This Row],[Month]])</f>
        <v>40300</v>
      </c>
      <c r="M360" s="1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s="9">
        <v>2770</v>
      </c>
      <c r="I361" s="11">
        <v>20250</v>
      </c>
      <c r="J361" s="9">
        <f>SUMIFS(H:H,D:D,dataset_shampoo[[#This Row],[Brand]],E:E,dataset_shampoo[[#This Row],[Region]],F:F,dataset_shampoo[[#This Row],[Year]],G:G,"&lt;="&amp;dataset_shampoo[[#This Row],[Month]])</f>
        <v>28830</v>
      </c>
      <c r="K361" s="27">
        <f>SUMIFS(I:I,D:D,dataset_shampoo[[#This Row],[Brand]],E:E,dataset_shampoo[[#This Row],[Region]],F:F,dataset_shampoo[[#This Row],[Year]],G:G,"&lt;="&amp;dataset_shampoo[[#This Row],[Month]])</f>
        <v>210550</v>
      </c>
      <c r="L361" s="9">
        <f>dataset_shampoo[[#This Row],[Units YTD]]+SUMIFS(H:H,D:D,dataset_shampoo[[#This Row],[Brand]],E:E,dataset_shampoo[[#This Row],[Region]],F:F,dataset_shampoo[[#This Row],[Year]]-1,G:G,"&gt;"&amp;dataset_shampoo[[#This Row],[Month]])</f>
        <v>39950</v>
      </c>
      <c r="M361" s="1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s="9">
        <v>3110</v>
      </c>
      <c r="I362" s="11">
        <v>22700</v>
      </c>
      <c r="J362" s="9">
        <f>SUMIFS(H:H,D:D,dataset_shampoo[[#This Row],[Brand]],E:E,dataset_shampoo[[#This Row],[Region]],F:F,dataset_shampoo[[#This Row],[Year]],G:G,"&lt;="&amp;dataset_shampoo[[#This Row],[Month]])</f>
        <v>31940</v>
      </c>
      <c r="K362" s="27">
        <f>SUMIFS(I:I,D:D,dataset_shampoo[[#This Row],[Brand]],E:E,dataset_shampoo[[#This Row],[Region]],F:F,dataset_shampoo[[#This Row],[Year]],G:G,"&lt;="&amp;dataset_shampoo[[#This Row],[Month]])</f>
        <v>233250</v>
      </c>
      <c r="L362" s="9">
        <f>dataset_shampoo[[#This Row],[Units YTD]]+SUMIFS(H:H,D:D,dataset_shampoo[[#This Row],[Brand]],E:E,dataset_shampoo[[#This Row],[Region]],F:F,dataset_shampoo[[#This Row],[Year]]-1,G:G,"&gt;"&amp;dataset_shampoo[[#This Row],[Month]])</f>
        <v>38620</v>
      </c>
      <c r="M362" s="1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s="9">
        <v>3710</v>
      </c>
      <c r="I363" s="11">
        <v>27070</v>
      </c>
      <c r="J363" s="9">
        <f>SUMIFS(H:H,D:D,dataset_shampoo[[#This Row],[Brand]],E:E,dataset_shampoo[[#This Row],[Region]],F:F,dataset_shampoo[[#This Row],[Year]],G:G,"&lt;="&amp;dataset_shampoo[[#This Row],[Month]])</f>
        <v>35650</v>
      </c>
      <c r="K363" s="27">
        <f>SUMIFS(I:I,D:D,dataset_shampoo[[#This Row],[Brand]],E:E,dataset_shampoo[[#This Row],[Region]],F:F,dataset_shampoo[[#This Row],[Year]],G:G,"&lt;="&amp;dataset_shampoo[[#This Row],[Month]])</f>
        <v>260320</v>
      </c>
      <c r="L363" s="9">
        <f>dataset_shampoo[[#This Row],[Units YTD]]+SUMIFS(H:H,D:D,dataset_shampoo[[#This Row],[Brand]],E:E,dataset_shampoo[[#This Row],[Region]],F:F,dataset_shampoo[[#This Row],[Year]]-1,G:G,"&gt;"&amp;dataset_shampoo[[#This Row],[Month]])</f>
        <v>38810</v>
      </c>
      <c r="M363" s="1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s="9">
        <v>3420</v>
      </c>
      <c r="I364" s="11">
        <v>24990</v>
      </c>
      <c r="J364" s="9">
        <f>SUMIFS(H:H,D:D,dataset_shampoo[[#This Row],[Brand]],E:E,dataset_shampoo[[#This Row],[Region]],F:F,dataset_shampoo[[#This Row],[Year]],G:G,"&lt;="&amp;dataset_shampoo[[#This Row],[Month]])</f>
        <v>39070</v>
      </c>
      <c r="K364" s="27">
        <f>SUMIFS(I:I,D:D,dataset_shampoo[[#This Row],[Brand]],E:E,dataset_shampoo[[#This Row],[Region]],F:F,dataset_shampoo[[#This Row],[Year]],G:G,"&lt;="&amp;dataset_shampoo[[#This Row],[Month]])</f>
        <v>285310</v>
      </c>
      <c r="L364" s="9">
        <f>dataset_shampoo[[#This Row],[Units YTD]]+SUMIFS(H:H,D:D,dataset_shampoo[[#This Row],[Brand]],E:E,dataset_shampoo[[#This Row],[Region]],F:F,dataset_shampoo[[#This Row],[Year]]-1,G:G,"&gt;"&amp;dataset_shampoo[[#This Row],[Month]])</f>
        <v>39070</v>
      </c>
      <c r="M364" s="1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s="9">
        <v>3160</v>
      </c>
      <c r="I365" s="11">
        <v>23060</v>
      </c>
      <c r="J365" s="9">
        <f>SUMIFS(H:H,D:D,dataset_shampoo[[#This Row],[Brand]],E:E,dataset_shampoo[[#This Row],[Region]],F:F,dataset_shampoo[[#This Row],[Year]],G:G,"&lt;="&amp;dataset_shampoo[[#This Row],[Month]])</f>
        <v>3160</v>
      </c>
      <c r="K365" s="27">
        <f>SUMIFS(I:I,D:D,dataset_shampoo[[#This Row],[Brand]],E:E,dataset_shampoo[[#This Row],[Region]],F:F,dataset_shampoo[[#This Row],[Year]],G:G,"&lt;="&amp;dataset_shampoo[[#This Row],[Month]])</f>
        <v>23060</v>
      </c>
      <c r="L365" s="9">
        <f>dataset_shampoo[[#This Row],[Units YTD]]+SUMIFS(H:H,D:D,dataset_shampoo[[#This Row],[Brand]],E:E,dataset_shampoo[[#This Row],[Region]],F:F,dataset_shampoo[[#This Row],[Year]]-1,G:G,"&gt;"&amp;dataset_shampoo[[#This Row],[Month]])</f>
        <v>39060</v>
      </c>
      <c r="M365" s="1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s="9">
        <v>3170</v>
      </c>
      <c r="I366" s="11">
        <v>23140</v>
      </c>
      <c r="J366" s="9">
        <f>SUMIFS(H:H,D:D,dataset_shampoo[[#This Row],[Brand]],E:E,dataset_shampoo[[#This Row],[Region]],F:F,dataset_shampoo[[#This Row],[Year]],G:G,"&lt;="&amp;dataset_shampoo[[#This Row],[Month]])</f>
        <v>6330</v>
      </c>
      <c r="K366" s="27">
        <f>SUMIFS(I:I,D:D,dataset_shampoo[[#This Row],[Brand]],E:E,dataset_shampoo[[#This Row],[Region]],F:F,dataset_shampoo[[#This Row],[Year]],G:G,"&lt;="&amp;dataset_shampoo[[#This Row],[Month]])</f>
        <v>46200</v>
      </c>
      <c r="L366" s="9">
        <f>dataset_shampoo[[#This Row],[Units YTD]]+SUMIFS(H:H,D:D,dataset_shampoo[[#This Row],[Brand]],E:E,dataset_shampoo[[#This Row],[Region]],F:F,dataset_shampoo[[#This Row],[Year]]-1,G:G,"&gt;"&amp;dataset_shampoo[[#This Row],[Month]])</f>
        <v>38750</v>
      </c>
      <c r="M366" s="1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s="9">
        <v>2930</v>
      </c>
      <c r="I367" s="11">
        <v>21380</v>
      </c>
      <c r="J367" s="9">
        <f>SUMIFS(H:H,D:D,dataset_shampoo[[#This Row],[Brand]],E:E,dataset_shampoo[[#This Row],[Region]],F:F,dataset_shampoo[[#This Row],[Year]],G:G,"&lt;="&amp;dataset_shampoo[[#This Row],[Month]])</f>
        <v>9260</v>
      </c>
      <c r="K367" s="27">
        <f>SUMIFS(I:I,D:D,dataset_shampoo[[#This Row],[Brand]],E:E,dataset_shampoo[[#This Row],[Region]],F:F,dataset_shampoo[[#This Row],[Year]],G:G,"&lt;="&amp;dataset_shampoo[[#This Row],[Month]])</f>
        <v>67580</v>
      </c>
      <c r="L367" s="9">
        <f>dataset_shampoo[[#This Row],[Units YTD]]+SUMIFS(H:H,D:D,dataset_shampoo[[#This Row],[Brand]],E:E,dataset_shampoo[[#This Row],[Region]],F:F,dataset_shampoo[[#This Row],[Year]]-1,G:G,"&gt;"&amp;dataset_shampoo[[#This Row],[Month]])</f>
        <v>38450</v>
      </c>
      <c r="M367" s="1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s="9">
        <v>2750</v>
      </c>
      <c r="I368" s="11">
        <v>20050</v>
      </c>
      <c r="J368" s="9">
        <f>SUMIFS(H:H,D:D,dataset_shampoo[[#This Row],[Brand]],E:E,dataset_shampoo[[#This Row],[Region]],F:F,dataset_shampoo[[#This Row],[Year]],G:G,"&lt;="&amp;dataset_shampoo[[#This Row],[Month]])</f>
        <v>12010</v>
      </c>
      <c r="K368" s="27">
        <f>SUMIFS(I:I,D:D,dataset_shampoo[[#This Row],[Brand]],E:E,dataset_shampoo[[#This Row],[Region]],F:F,dataset_shampoo[[#This Row],[Year]],G:G,"&lt;="&amp;dataset_shampoo[[#This Row],[Month]])</f>
        <v>87630</v>
      </c>
      <c r="L368" s="9">
        <f>dataset_shampoo[[#This Row],[Units YTD]]+SUMIFS(H:H,D:D,dataset_shampoo[[#This Row],[Brand]],E:E,dataset_shampoo[[#This Row],[Region]],F:F,dataset_shampoo[[#This Row],[Year]]-1,G:G,"&gt;"&amp;dataset_shampoo[[#This Row],[Month]])</f>
        <v>38320</v>
      </c>
      <c r="M368" s="1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s="9">
        <v>2930</v>
      </c>
      <c r="I369" s="11">
        <v>21390</v>
      </c>
      <c r="J369" s="9">
        <f>SUMIFS(H:H,D:D,dataset_shampoo[[#This Row],[Brand]],E:E,dataset_shampoo[[#This Row],[Region]],F:F,dataset_shampoo[[#This Row],[Year]],G:G,"&lt;="&amp;dataset_shampoo[[#This Row],[Month]])</f>
        <v>14940</v>
      </c>
      <c r="K369" s="27">
        <f>SUMIFS(I:I,D:D,dataset_shampoo[[#This Row],[Brand]],E:E,dataset_shampoo[[#This Row],[Region]],F:F,dataset_shampoo[[#This Row],[Year]],G:G,"&lt;="&amp;dataset_shampoo[[#This Row],[Month]])</f>
        <v>109020</v>
      </c>
      <c r="L369" s="9">
        <f>dataset_shampoo[[#This Row],[Units YTD]]+SUMIFS(H:H,D:D,dataset_shampoo[[#This Row],[Brand]],E:E,dataset_shampoo[[#This Row],[Region]],F:F,dataset_shampoo[[#This Row],[Year]]-1,G:G,"&gt;"&amp;dataset_shampoo[[#This Row],[Month]])</f>
        <v>38440</v>
      </c>
      <c r="M369" s="1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s="9">
        <v>3150</v>
      </c>
      <c r="I370" s="11">
        <v>23000</v>
      </c>
      <c r="J370" s="9">
        <f>SUMIFS(H:H,D:D,dataset_shampoo[[#This Row],[Brand]],E:E,dataset_shampoo[[#This Row],[Region]],F:F,dataset_shampoo[[#This Row],[Year]],G:G,"&lt;="&amp;dataset_shampoo[[#This Row],[Month]])</f>
        <v>18090</v>
      </c>
      <c r="K370" s="27">
        <f>SUMIFS(I:I,D:D,dataset_shampoo[[#This Row],[Brand]],E:E,dataset_shampoo[[#This Row],[Region]],F:F,dataset_shampoo[[#This Row],[Year]],G:G,"&lt;="&amp;dataset_shampoo[[#This Row],[Month]])</f>
        <v>132020</v>
      </c>
      <c r="L370" s="9">
        <f>dataset_shampoo[[#This Row],[Units YTD]]+SUMIFS(H:H,D:D,dataset_shampoo[[#This Row],[Brand]],E:E,dataset_shampoo[[#This Row],[Region]],F:F,dataset_shampoo[[#This Row],[Year]]-1,G:G,"&gt;"&amp;dataset_shampoo[[#This Row],[Month]])</f>
        <v>37830</v>
      </c>
      <c r="M370" s="1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s="9">
        <v>3110</v>
      </c>
      <c r="I371" s="11">
        <v>22710</v>
      </c>
      <c r="J371" s="9">
        <f>SUMIFS(H:H,D:D,dataset_shampoo[[#This Row],[Brand]],E:E,dataset_shampoo[[#This Row],[Region]],F:F,dataset_shampoo[[#This Row],[Year]],G:G,"&lt;="&amp;dataset_shampoo[[#This Row],[Month]])</f>
        <v>21200</v>
      </c>
      <c r="K371" s="27">
        <f>SUMIFS(I:I,D:D,dataset_shampoo[[#This Row],[Brand]],E:E,dataset_shampoo[[#This Row],[Region]],F:F,dataset_shampoo[[#This Row],[Year]],G:G,"&lt;="&amp;dataset_shampoo[[#This Row],[Month]])</f>
        <v>154730</v>
      </c>
      <c r="L371" s="9">
        <f>dataset_shampoo[[#This Row],[Units YTD]]+SUMIFS(H:H,D:D,dataset_shampoo[[#This Row],[Brand]],E:E,dataset_shampoo[[#This Row],[Region]],F:F,dataset_shampoo[[#This Row],[Year]]-1,G:G,"&gt;"&amp;dataset_shampoo[[#This Row],[Month]])</f>
        <v>37580</v>
      </c>
      <c r="M371" s="1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s="9">
        <v>3250</v>
      </c>
      <c r="I372" s="11">
        <v>23740</v>
      </c>
      <c r="J372" s="9">
        <f>SUMIFS(H:H,D:D,dataset_shampoo[[#This Row],[Brand]],E:E,dataset_shampoo[[#This Row],[Region]],F:F,dataset_shampoo[[#This Row],[Year]],G:G,"&lt;="&amp;dataset_shampoo[[#This Row],[Month]])</f>
        <v>24450</v>
      </c>
      <c r="K372" s="27">
        <f>SUMIFS(I:I,D:D,dataset_shampoo[[#This Row],[Brand]],E:E,dataset_shampoo[[#This Row],[Region]],F:F,dataset_shampoo[[#This Row],[Year]],G:G,"&lt;="&amp;dataset_shampoo[[#This Row],[Month]])</f>
        <v>178470</v>
      </c>
      <c r="L372" s="9">
        <f>dataset_shampoo[[#This Row],[Units YTD]]+SUMIFS(H:H,D:D,dataset_shampoo[[#This Row],[Brand]],E:E,dataset_shampoo[[#This Row],[Region]],F:F,dataset_shampoo[[#This Row],[Year]]-1,G:G,"&gt;"&amp;dataset_shampoo[[#This Row],[Month]])</f>
        <v>37460</v>
      </c>
      <c r="M372" s="1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s="9">
        <v>3070</v>
      </c>
      <c r="I373" s="11">
        <v>22430</v>
      </c>
      <c r="J373" s="9">
        <f>SUMIFS(H:H,D:D,dataset_shampoo[[#This Row],[Brand]],E:E,dataset_shampoo[[#This Row],[Region]],F:F,dataset_shampoo[[#This Row],[Year]],G:G,"&lt;="&amp;dataset_shampoo[[#This Row],[Month]])</f>
        <v>27520</v>
      </c>
      <c r="K373" s="27">
        <f>SUMIFS(I:I,D:D,dataset_shampoo[[#This Row],[Brand]],E:E,dataset_shampoo[[#This Row],[Region]],F:F,dataset_shampoo[[#This Row],[Year]],G:G,"&lt;="&amp;dataset_shampoo[[#This Row],[Month]])</f>
        <v>200900</v>
      </c>
      <c r="L373" s="9">
        <f>dataset_shampoo[[#This Row],[Units YTD]]+SUMIFS(H:H,D:D,dataset_shampoo[[#This Row],[Brand]],E:E,dataset_shampoo[[#This Row],[Region]],F:F,dataset_shampoo[[#This Row],[Year]]-1,G:G,"&gt;"&amp;dataset_shampoo[[#This Row],[Month]])</f>
        <v>37760</v>
      </c>
      <c r="M373" s="1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s="9">
        <v>2620</v>
      </c>
      <c r="I374" s="11">
        <v>19170</v>
      </c>
      <c r="J374" s="9">
        <f>SUMIFS(H:H,D:D,dataset_shampoo[[#This Row],[Brand]],E:E,dataset_shampoo[[#This Row],[Region]],F:F,dataset_shampoo[[#This Row],[Year]],G:G,"&lt;="&amp;dataset_shampoo[[#This Row],[Month]])</f>
        <v>30140</v>
      </c>
      <c r="K374" s="27">
        <f>SUMIFS(I:I,D:D,dataset_shampoo[[#This Row],[Brand]],E:E,dataset_shampoo[[#This Row],[Region]],F:F,dataset_shampoo[[#This Row],[Year]],G:G,"&lt;="&amp;dataset_shampoo[[#This Row],[Month]])</f>
        <v>220070</v>
      </c>
      <c r="L374" s="9">
        <f>dataset_shampoo[[#This Row],[Units YTD]]+SUMIFS(H:H,D:D,dataset_shampoo[[#This Row],[Brand]],E:E,dataset_shampoo[[#This Row],[Region]],F:F,dataset_shampoo[[#This Row],[Year]]-1,G:G,"&gt;"&amp;dataset_shampoo[[#This Row],[Month]])</f>
        <v>37270</v>
      </c>
      <c r="M374" s="1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s="9">
        <v>2740</v>
      </c>
      <c r="I375" s="11">
        <v>19940</v>
      </c>
      <c r="J375" s="9">
        <f>SUMIFS(H:H,D:D,dataset_shampoo[[#This Row],[Brand]],E:E,dataset_shampoo[[#This Row],[Region]],F:F,dataset_shampoo[[#This Row],[Year]],G:G,"&lt;="&amp;dataset_shampoo[[#This Row],[Month]])</f>
        <v>32880</v>
      </c>
      <c r="K375" s="27">
        <f>SUMIFS(I:I,D:D,dataset_shampoo[[#This Row],[Brand]],E:E,dataset_shampoo[[#This Row],[Region]],F:F,dataset_shampoo[[#This Row],[Year]],G:G,"&lt;="&amp;dataset_shampoo[[#This Row],[Month]])</f>
        <v>240010</v>
      </c>
      <c r="L375" s="9">
        <f>dataset_shampoo[[#This Row],[Units YTD]]+SUMIFS(H:H,D:D,dataset_shampoo[[#This Row],[Brand]],E:E,dataset_shampoo[[#This Row],[Region]],F:F,dataset_shampoo[[#This Row],[Year]]-1,G:G,"&gt;"&amp;dataset_shampoo[[#This Row],[Month]])</f>
        <v>36300</v>
      </c>
      <c r="M375" s="1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s="9">
        <v>2170</v>
      </c>
      <c r="I376" s="11">
        <v>15850</v>
      </c>
      <c r="J376" s="9">
        <f>SUMIFS(H:H,D:D,dataset_shampoo[[#This Row],[Brand]],E:E,dataset_shampoo[[#This Row],[Region]],F:F,dataset_shampoo[[#This Row],[Year]],G:G,"&lt;="&amp;dataset_shampoo[[#This Row],[Month]])</f>
        <v>35050</v>
      </c>
      <c r="K376" s="27">
        <f>SUMIFS(I:I,D:D,dataset_shampoo[[#This Row],[Brand]],E:E,dataset_shampoo[[#This Row],[Region]],F:F,dataset_shampoo[[#This Row],[Year]],G:G,"&lt;="&amp;dataset_shampoo[[#This Row],[Month]])</f>
        <v>255860</v>
      </c>
      <c r="L376" s="9">
        <f>dataset_shampoo[[#This Row],[Units YTD]]+SUMIFS(H:H,D:D,dataset_shampoo[[#This Row],[Brand]],E:E,dataset_shampoo[[#This Row],[Region]],F:F,dataset_shampoo[[#This Row],[Year]]-1,G:G,"&gt;"&amp;dataset_shampoo[[#This Row],[Month]])</f>
        <v>35050</v>
      </c>
      <c r="M376" s="1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s="9">
        <v>950</v>
      </c>
      <c r="I377" s="11">
        <v>6950</v>
      </c>
      <c r="J377" s="9">
        <f>SUMIFS(H:H,D:D,dataset_shampoo[[#This Row],[Brand]],E:E,dataset_shampoo[[#This Row],[Region]],F:F,dataset_shampoo[[#This Row],[Year]],G:G,"&lt;="&amp;dataset_shampoo[[#This Row],[Month]])</f>
        <v>950</v>
      </c>
      <c r="K377" s="27">
        <f>SUMIFS(I:I,D:D,dataset_shampoo[[#This Row],[Brand]],E:E,dataset_shampoo[[#This Row],[Region]],F:F,dataset_shampoo[[#This Row],[Year]],G:G,"&lt;="&amp;dataset_shampoo[[#This Row],[Month]])</f>
        <v>6950</v>
      </c>
      <c r="L377" s="9">
        <f>dataset_shampoo[[#This Row],[Units YTD]]+SUMIFS(H:H,D:D,dataset_shampoo[[#This Row],[Brand]],E:E,dataset_shampoo[[#This Row],[Region]],F:F,dataset_shampoo[[#This Row],[Year]]-1,G:G,"&gt;"&amp;dataset_shampoo[[#This Row],[Month]])</f>
        <v>32840</v>
      </c>
      <c r="M377" s="1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s="9">
        <v>310</v>
      </c>
      <c r="I378" s="11">
        <v>2300</v>
      </c>
      <c r="J378" s="9">
        <f>SUMIFS(H:H,D:D,dataset_shampoo[[#This Row],[Brand]],E:E,dataset_shampoo[[#This Row],[Region]],F:F,dataset_shampoo[[#This Row],[Year]],G:G,"&lt;="&amp;dataset_shampoo[[#This Row],[Month]])</f>
        <v>1260</v>
      </c>
      <c r="K378" s="27">
        <f>SUMIFS(I:I,D:D,dataset_shampoo[[#This Row],[Brand]],E:E,dataset_shampoo[[#This Row],[Region]],F:F,dataset_shampoo[[#This Row],[Year]],G:G,"&lt;="&amp;dataset_shampoo[[#This Row],[Month]])</f>
        <v>9250</v>
      </c>
      <c r="L378" s="9">
        <f>dataset_shampoo[[#This Row],[Units YTD]]+SUMIFS(H:H,D:D,dataset_shampoo[[#This Row],[Brand]],E:E,dataset_shampoo[[#This Row],[Region]],F:F,dataset_shampoo[[#This Row],[Year]]-1,G:G,"&gt;"&amp;dataset_shampoo[[#This Row],[Month]])</f>
        <v>29980</v>
      </c>
      <c r="M378" s="1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s="9">
        <v>440</v>
      </c>
      <c r="I379" s="11">
        <v>3170</v>
      </c>
      <c r="J379" s="9">
        <f>SUMIFS(H:H,D:D,dataset_shampoo[[#This Row],[Brand]],E:E,dataset_shampoo[[#This Row],[Region]],F:F,dataset_shampoo[[#This Row],[Year]],G:G,"&lt;="&amp;dataset_shampoo[[#This Row],[Month]])</f>
        <v>1700</v>
      </c>
      <c r="K379" s="27">
        <f>SUMIFS(I:I,D:D,dataset_shampoo[[#This Row],[Brand]],E:E,dataset_shampoo[[#This Row],[Region]],F:F,dataset_shampoo[[#This Row],[Year]],G:G,"&lt;="&amp;dataset_shampoo[[#This Row],[Month]])</f>
        <v>12420</v>
      </c>
      <c r="L379" s="9">
        <f>dataset_shampoo[[#This Row],[Units YTD]]+SUMIFS(H:H,D:D,dataset_shampoo[[#This Row],[Brand]],E:E,dataset_shampoo[[#This Row],[Region]],F:F,dataset_shampoo[[#This Row],[Year]]-1,G:G,"&gt;"&amp;dataset_shampoo[[#This Row],[Month]])</f>
        <v>27490</v>
      </c>
      <c r="M379" s="1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s="9">
        <v>108180</v>
      </c>
      <c r="I380" s="11">
        <v>639520</v>
      </c>
      <c r="J380" s="9">
        <f>SUMIFS(H:H,D:D,dataset_shampoo[[#This Row],[Brand]],E:E,dataset_shampoo[[#This Row],[Region]],F:F,dataset_shampoo[[#This Row],[Year]],G:G,"&lt;="&amp;dataset_shampoo[[#This Row],[Month]])</f>
        <v>108180</v>
      </c>
      <c r="K380" s="27">
        <f>SUMIFS(I:I,D:D,dataset_shampoo[[#This Row],[Brand]],E:E,dataset_shampoo[[#This Row],[Region]],F:F,dataset_shampoo[[#This Row],[Year]],G:G,"&lt;="&amp;dataset_shampoo[[#This Row],[Month]])</f>
        <v>639520</v>
      </c>
      <c r="L380" s="9">
        <f>dataset_shampoo[[#This Row],[Units YTD]]+SUMIFS(H:H,D:D,dataset_shampoo[[#This Row],[Brand]],E:E,dataset_shampoo[[#This Row],[Region]],F:F,dataset_shampoo[[#This Row],[Year]]-1,G:G,"&gt;"&amp;dataset_shampoo[[#This Row],[Month]])</f>
        <v>108180</v>
      </c>
      <c r="M380" s="1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s="9">
        <v>104040</v>
      </c>
      <c r="I381" s="11">
        <v>619240</v>
      </c>
      <c r="J381" s="9">
        <f>SUMIFS(H:H,D:D,dataset_shampoo[[#This Row],[Brand]],E:E,dataset_shampoo[[#This Row],[Region]],F:F,dataset_shampoo[[#This Row],[Year]],G:G,"&lt;="&amp;dataset_shampoo[[#This Row],[Month]])</f>
        <v>212220</v>
      </c>
      <c r="K381" s="27">
        <f>SUMIFS(I:I,D:D,dataset_shampoo[[#This Row],[Brand]],E:E,dataset_shampoo[[#This Row],[Region]],F:F,dataset_shampoo[[#This Row],[Year]],G:G,"&lt;="&amp;dataset_shampoo[[#This Row],[Month]])</f>
        <v>1258760</v>
      </c>
      <c r="L381" s="9">
        <f>dataset_shampoo[[#This Row],[Units YTD]]+SUMIFS(H:H,D:D,dataset_shampoo[[#This Row],[Brand]],E:E,dataset_shampoo[[#This Row],[Region]],F:F,dataset_shampoo[[#This Row],[Year]]-1,G:G,"&gt;"&amp;dataset_shampoo[[#This Row],[Month]])</f>
        <v>212220</v>
      </c>
      <c r="M381" s="1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s="9">
        <v>116060</v>
      </c>
      <c r="I382" s="11">
        <v>653840</v>
      </c>
      <c r="J382" s="9">
        <f>SUMIFS(H:H,D:D,dataset_shampoo[[#This Row],[Brand]],E:E,dataset_shampoo[[#This Row],[Region]],F:F,dataset_shampoo[[#This Row],[Year]],G:G,"&lt;="&amp;dataset_shampoo[[#This Row],[Month]])</f>
        <v>328280</v>
      </c>
      <c r="K382" s="27">
        <f>SUMIFS(I:I,D:D,dataset_shampoo[[#This Row],[Brand]],E:E,dataset_shampoo[[#This Row],[Region]],F:F,dataset_shampoo[[#This Row],[Year]],G:G,"&lt;="&amp;dataset_shampoo[[#This Row],[Month]])</f>
        <v>1912600</v>
      </c>
      <c r="L382" s="9">
        <f>dataset_shampoo[[#This Row],[Units YTD]]+SUMIFS(H:H,D:D,dataset_shampoo[[#This Row],[Brand]],E:E,dataset_shampoo[[#This Row],[Region]],F:F,dataset_shampoo[[#This Row],[Year]]-1,G:G,"&gt;"&amp;dataset_shampoo[[#This Row],[Month]])</f>
        <v>328280</v>
      </c>
      <c r="M382" s="1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s="9">
        <v>127350</v>
      </c>
      <c r="I383" s="11">
        <v>760100</v>
      </c>
      <c r="J383" s="9">
        <f>SUMIFS(H:H,D:D,dataset_shampoo[[#This Row],[Brand]],E:E,dataset_shampoo[[#This Row],[Region]],F:F,dataset_shampoo[[#This Row],[Year]],G:G,"&lt;="&amp;dataset_shampoo[[#This Row],[Month]])</f>
        <v>455630</v>
      </c>
      <c r="K383" s="27">
        <f>SUMIFS(I:I,D:D,dataset_shampoo[[#This Row],[Brand]],E:E,dataset_shampoo[[#This Row],[Region]],F:F,dataset_shampoo[[#This Row],[Year]],G:G,"&lt;="&amp;dataset_shampoo[[#This Row],[Month]])</f>
        <v>2672700</v>
      </c>
      <c r="L383" s="9">
        <f>dataset_shampoo[[#This Row],[Units YTD]]+SUMIFS(H:H,D:D,dataset_shampoo[[#This Row],[Brand]],E:E,dataset_shampoo[[#This Row],[Region]],F:F,dataset_shampoo[[#This Row],[Year]]-1,G:G,"&gt;"&amp;dataset_shampoo[[#This Row],[Month]])</f>
        <v>455630</v>
      </c>
      <c r="M383" s="1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s="9">
        <v>125410</v>
      </c>
      <c r="I384" s="11">
        <v>708300</v>
      </c>
      <c r="J384" s="9">
        <f>SUMIFS(H:H,D:D,dataset_shampoo[[#This Row],[Brand]],E:E,dataset_shampoo[[#This Row],[Region]],F:F,dataset_shampoo[[#This Row],[Year]],G:G,"&lt;="&amp;dataset_shampoo[[#This Row],[Month]])</f>
        <v>581040</v>
      </c>
      <c r="K384" s="27">
        <f>SUMIFS(I:I,D:D,dataset_shampoo[[#This Row],[Brand]],E:E,dataset_shampoo[[#This Row],[Region]],F:F,dataset_shampoo[[#This Row],[Year]],G:G,"&lt;="&amp;dataset_shampoo[[#This Row],[Month]])</f>
        <v>3381000</v>
      </c>
      <c r="L384" s="9">
        <f>dataset_shampoo[[#This Row],[Units YTD]]+SUMIFS(H:H,D:D,dataset_shampoo[[#This Row],[Brand]],E:E,dataset_shampoo[[#This Row],[Region]],F:F,dataset_shampoo[[#This Row],[Year]]-1,G:G,"&gt;"&amp;dataset_shampoo[[#This Row],[Month]])</f>
        <v>581040</v>
      </c>
      <c r="M384" s="1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s="9">
        <v>126320</v>
      </c>
      <c r="I385" s="11">
        <v>709160</v>
      </c>
      <c r="J385" s="9">
        <f>SUMIFS(H:H,D:D,dataset_shampoo[[#This Row],[Brand]],E:E,dataset_shampoo[[#This Row],[Region]],F:F,dataset_shampoo[[#This Row],[Year]],G:G,"&lt;="&amp;dataset_shampoo[[#This Row],[Month]])</f>
        <v>707360</v>
      </c>
      <c r="K385" s="27">
        <f>SUMIFS(I:I,D:D,dataset_shampoo[[#This Row],[Brand]],E:E,dataset_shampoo[[#This Row],[Region]],F:F,dataset_shampoo[[#This Row],[Year]],G:G,"&lt;="&amp;dataset_shampoo[[#This Row],[Month]])</f>
        <v>4090160</v>
      </c>
      <c r="L385" s="9">
        <f>dataset_shampoo[[#This Row],[Units YTD]]+SUMIFS(H:H,D:D,dataset_shampoo[[#This Row],[Brand]],E:E,dataset_shampoo[[#This Row],[Region]],F:F,dataset_shampoo[[#This Row],[Year]]-1,G:G,"&gt;"&amp;dataset_shampoo[[#This Row],[Month]])</f>
        <v>707360</v>
      </c>
      <c r="M385" s="1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s="9">
        <v>109950</v>
      </c>
      <c r="I386" s="11">
        <v>701720</v>
      </c>
      <c r="J386" s="9">
        <f>SUMIFS(H:H,D:D,dataset_shampoo[[#This Row],[Brand]],E:E,dataset_shampoo[[#This Row],[Region]],F:F,dataset_shampoo[[#This Row],[Year]],G:G,"&lt;="&amp;dataset_shampoo[[#This Row],[Month]])</f>
        <v>817310</v>
      </c>
      <c r="K386" s="27">
        <f>SUMIFS(I:I,D:D,dataset_shampoo[[#This Row],[Brand]],E:E,dataset_shampoo[[#This Row],[Region]],F:F,dataset_shampoo[[#This Row],[Year]],G:G,"&lt;="&amp;dataset_shampoo[[#This Row],[Month]])</f>
        <v>4791880</v>
      </c>
      <c r="L386" s="9">
        <f>dataset_shampoo[[#This Row],[Units YTD]]+SUMIFS(H:H,D:D,dataset_shampoo[[#This Row],[Brand]],E:E,dataset_shampoo[[#This Row],[Region]],F:F,dataset_shampoo[[#This Row],[Year]]-1,G:G,"&gt;"&amp;dataset_shampoo[[#This Row],[Month]])</f>
        <v>817310</v>
      </c>
      <c r="M386" s="1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s="9">
        <v>148790</v>
      </c>
      <c r="I387" s="11">
        <v>899560</v>
      </c>
      <c r="J387" s="9">
        <f>SUMIFS(H:H,D:D,dataset_shampoo[[#This Row],[Brand]],E:E,dataset_shampoo[[#This Row],[Region]],F:F,dataset_shampoo[[#This Row],[Year]],G:G,"&lt;="&amp;dataset_shampoo[[#This Row],[Month]])</f>
        <v>966100</v>
      </c>
      <c r="K387" s="27">
        <f>SUMIFS(I:I,D:D,dataset_shampoo[[#This Row],[Brand]],E:E,dataset_shampoo[[#This Row],[Region]],F:F,dataset_shampoo[[#This Row],[Year]],G:G,"&lt;="&amp;dataset_shampoo[[#This Row],[Month]])</f>
        <v>5691440</v>
      </c>
      <c r="L387" s="9">
        <f>dataset_shampoo[[#This Row],[Units YTD]]+SUMIFS(H:H,D:D,dataset_shampoo[[#This Row],[Brand]],E:E,dataset_shampoo[[#This Row],[Region]],F:F,dataset_shampoo[[#This Row],[Year]]-1,G:G,"&gt;"&amp;dataset_shampoo[[#This Row],[Month]])</f>
        <v>966100</v>
      </c>
      <c r="M387" s="1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s="9">
        <v>123510</v>
      </c>
      <c r="I388" s="11">
        <v>696460</v>
      </c>
      <c r="J388" s="9">
        <f>SUMIFS(H:H,D:D,dataset_shampoo[[#This Row],[Brand]],E:E,dataset_shampoo[[#This Row],[Region]],F:F,dataset_shampoo[[#This Row],[Year]],G:G,"&lt;="&amp;dataset_shampoo[[#This Row],[Month]])</f>
        <v>1089610</v>
      </c>
      <c r="K388" s="27">
        <f>SUMIFS(I:I,D:D,dataset_shampoo[[#This Row],[Brand]],E:E,dataset_shampoo[[#This Row],[Region]],F:F,dataset_shampoo[[#This Row],[Year]],G:G,"&lt;="&amp;dataset_shampoo[[#This Row],[Month]])</f>
        <v>6387900</v>
      </c>
      <c r="L388" s="9">
        <f>dataset_shampoo[[#This Row],[Units YTD]]+SUMIFS(H:H,D:D,dataset_shampoo[[#This Row],[Brand]],E:E,dataset_shampoo[[#This Row],[Region]],F:F,dataset_shampoo[[#This Row],[Year]]-1,G:G,"&gt;"&amp;dataset_shampoo[[#This Row],[Month]])</f>
        <v>1089610</v>
      </c>
      <c r="M388" s="1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s="9">
        <v>127770</v>
      </c>
      <c r="I389" s="11">
        <v>764290</v>
      </c>
      <c r="J389" s="9">
        <f>SUMIFS(H:H,D:D,dataset_shampoo[[#This Row],[Brand]],E:E,dataset_shampoo[[#This Row],[Region]],F:F,dataset_shampoo[[#This Row],[Year]],G:G,"&lt;="&amp;dataset_shampoo[[#This Row],[Month]])</f>
        <v>1217380</v>
      </c>
      <c r="K389" s="27">
        <f>SUMIFS(I:I,D:D,dataset_shampoo[[#This Row],[Brand]],E:E,dataset_shampoo[[#This Row],[Region]],F:F,dataset_shampoo[[#This Row],[Year]],G:G,"&lt;="&amp;dataset_shampoo[[#This Row],[Month]])</f>
        <v>7152190</v>
      </c>
      <c r="L389" s="9">
        <f>dataset_shampoo[[#This Row],[Units YTD]]+SUMIFS(H:H,D:D,dataset_shampoo[[#This Row],[Brand]],E:E,dataset_shampoo[[#This Row],[Region]],F:F,dataset_shampoo[[#This Row],[Year]]-1,G:G,"&gt;"&amp;dataset_shampoo[[#This Row],[Month]])</f>
        <v>1217380</v>
      </c>
      <c r="M389" s="1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s="9">
        <v>113390</v>
      </c>
      <c r="I390" s="11">
        <v>719640</v>
      </c>
      <c r="J390" s="9">
        <f>SUMIFS(H:H,D:D,dataset_shampoo[[#This Row],[Brand]],E:E,dataset_shampoo[[#This Row],[Region]],F:F,dataset_shampoo[[#This Row],[Year]],G:G,"&lt;="&amp;dataset_shampoo[[#This Row],[Month]])</f>
        <v>1330770</v>
      </c>
      <c r="K390" s="27">
        <f>SUMIFS(I:I,D:D,dataset_shampoo[[#This Row],[Brand]],E:E,dataset_shampoo[[#This Row],[Region]],F:F,dataset_shampoo[[#This Row],[Year]],G:G,"&lt;="&amp;dataset_shampoo[[#This Row],[Month]])</f>
        <v>7871830</v>
      </c>
      <c r="L390" s="9">
        <f>dataset_shampoo[[#This Row],[Units YTD]]+SUMIFS(H:H,D:D,dataset_shampoo[[#This Row],[Brand]],E:E,dataset_shampoo[[#This Row],[Region]],F:F,dataset_shampoo[[#This Row],[Year]]-1,G:G,"&gt;"&amp;dataset_shampoo[[#This Row],[Month]])</f>
        <v>1330770</v>
      </c>
      <c r="M390" s="1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s="9">
        <v>163680</v>
      </c>
      <c r="I391" s="11">
        <v>988600</v>
      </c>
      <c r="J391" s="9">
        <f>SUMIFS(H:H,D:D,dataset_shampoo[[#This Row],[Brand]],E:E,dataset_shampoo[[#This Row],[Region]],F:F,dataset_shampoo[[#This Row],[Year]],G:G,"&lt;="&amp;dataset_shampoo[[#This Row],[Month]])</f>
        <v>1494450</v>
      </c>
      <c r="K391" s="27">
        <f>SUMIFS(I:I,D:D,dataset_shampoo[[#This Row],[Brand]],E:E,dataset_shampoo[[#This Row],[Region]],F:F,dataset_shampoo[[#This Row],[Year]],G:G,"&lt;="&amp;dataset_shampoo[[#This Row],[Month]])</f>
        <v>8860430</v>
      </c>
      <c r="L391" s="9">
        <f>dataset_shampoo[[#This Row],[Units YTD]]+SUMIFS(H:H,D:D,dataset_shampoo[[#This Row],[Brand]],E:E,dataset_shampoo[[#This Row],[Region]],F:F,dataset_shampoo[[#This Row],[Year]]-1,G:G,"&gt;"&amp;dataset_shampoo[[#This Row],[Month]])</f>
        <v>1494450</v>
      </c>
      <c r="M391" s="1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s="9">
        <v>118120</v>
      </c>
      <c r="I392" s="11">
        <v>749210</v>
      </c>
      <c r="J392" s="9">
        <f>SUMIFS(H:H,D:D,dataset_shampoo[[#This Row],[Brand]],E:E,dataset_shampoo[[#This Row],[Region]],F:F,dataset_shampoo[[#This Row],[Year]],G:G,"&lt;="&amp;dataset_shampoo[[#This Row],[Month]])</f>
        <v>118120</v>
      </c>
      <c r="K392" s="27">
        <f>SUMIFS(I:I,D:D,dataset_shampoo[[#This Row],[Brand]],E:E,dataset_shampoo[[#This Row],[Region]],F:F,dataset_shampoo[[#This Row],[Year]],G:G,"&lt;="&amp;dataset_shampoo[[#This Row],[Month]])</f>
        <v>749210</v>
      </c>
      <c r="L392" s="9">
        <f>dataset_shampoo[[#This Row],[Units YTD]]+SUMIFS(H:H,D:D,dataset_shampoo[[#This Row],[Brand]],E:E,dataset_shampoo[[#This Row],[Region]],F:F,dataset_shampoo[[#This Row],[Year]]-1,G:G,"&gt;"&amp;dataset_shampoo[[#This Row],[Month]])</f>
        <v>1504390</v>
      </c>
      <c r="M392" s="1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s="9">
        <v>130780</v>
      </c>
      <c r="I393" s="11">
        <v>739080</v>
      </c>
      <c r="J393" s="9">
        <f>SUMIFS(H:H,D:D,dataset_shampoo[[#This Row],[Brand]],E:E,dataset_shampoo[[#This Row],[Region]],F:F,dataset_shampoo[[#This Row],[Year]],G:G,"&lt;="&amp;dataset_shampoo[[#This Row],[Month]])</f>
        <v>248900</v>
      </c>
      <c r="K393" s="27">
        <f>SUMIFS(I:I,D:D,dataset_shampoo[[#This Row],[Brand]],E:E,dataset_shampoo[[#This Row],[Region]],F:F,dataset_shampoo[[#This Row],[Year]],G:G,"&lt;="&amp;dataset_shampoo[[#This Row],[Month]])</f>
        <v>1488290</v>
      </c>
      <c r="L393" s="9">
        <f>dataset_shampoo[[#This Row],[Units YTD]]+SUMIFS(H:H,D:D,dataset_shampoo[[#This Row],[Brand]],E:E,dataset_shampoo[[#This Row],[Region]],F:F,dataset_shampoo[[#This Row],[Year]]-1,G:G,"&gt;"&amp;dataset_shampoo[[#This Row],[Month]])</f>
        <v>1531130</v>
      </c>
      <c r="M393" s="1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s="9">
        <v>122240</v>
      </c>
      <c r="I394" s="11">
        <v>778070</v>
      </c>
      <c r="J394" s="9">
        <f>SUMIFS(H:H,D:D,dataset_shampoo[[#This Row],[Brand]],E:E,dataset_shampoo[[#This Row],[Region]],F:F,dataset_shampoo[[#This Row],[Year]],G:G,"&lt;="&amp;dataset_shampoo[[#This Row],[Month]])</f>
        <v>371140</v>
      </c>
      <c r="K394" s="27">
        <f>SUMIFS(I:I,D:D,dataset_shampoo[[#This Row],[Brand]],E:E,dataset_shampoo[[#This Row],[Region]],F:F,dataset_shampoo[[#This Row],[Year]],G:G,"&lt;="&amp;dataset_shampoo[[#This Row],[Month]])</f>
        <v>2266360</v>
      </c>
      <c r="L394" s="9">
        <f>dataset_shampoo[[#This Row],[Units YTD]]+SUMIFS(H:H,D:D,dataset_shampoo[[#This Row],[Brand]],E:E,dataset_shampoo[[#This Row],[Region]],F:F,dataset_shampoo[[#This Row],[Year]]-1,G:G,"&gt;"&amp;dataset_shampoo[[#This Row],[Month]])</f>
        <v>1537310</v>
      </c>
      <c r="M394" s="1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s="9">
        <v>137940</v>
      </c>
      <c r="I395" s="11">
        <v>831030</v>
      </c>
      <c r="J395" s="9">
        <f>SUMIFS(H:H,D:D,dataset_shampoo[[#This Row],[Brand]],E:E,dataset_shampoo[[#This Row],[Region]],F:F,dataset_shampoo[[#This Row],[Year]],G:G,"&lt;="&amp;dataset_shampoo[[#This Row],[Month]])</f>
        <v>509080</v>
      </c>
      <c r="K395" s="27">
        <f>SUMIFS(I:I,D:D,dataset_shampoo[[#This Row],[Brand]],E:E,dataset_shampoo[[#This Row],[Region]],F:F,dataset_shampoo[[#This Row],[Year]],G:G,"&lt;="&amp;dataset_shampoo[[#This Row],[Month]])</f>
        <v>3097390</v>
      </c>
      <c r="L395" s="9">
        <f>dataset_shampoo[[#This Row],[Units YTD]]+SUMIFS(H:H,D:D,dataset_shampoo[[#This Row],[Brand]],E:E,dataset_shampoo[[#This Row],[Region]],F:F,dataset_shampoo[[#This Row],[Year]]-1,G:G,"&gt;"&amp;dataset_shampoo[[#This Row],[Month]])</f>
        <v>1547900</v>
      </c>
      <c r="M395" s="1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s="9">
        <v>147400</v>
      </c>
      <c r="I396" s="11">
        <v>891170</v>
      </c>
      <c r="J396" s="9">
        <f>SUMIFS(H:H,D:D,dataset_shampoo[[#This Row],[Brand]],E:E,dataset_shampoo[[#This Row],[Region]],F:F,dataset_shampoo[[#This Row],[Year]],G:G,"&lt;="&amp;dataset_shampoo[[#This Row],[Month]])</f>
        <v>656480</v>
      </c>
      <c r="K396" s="27">
        <f>SUMIFS(I:I,D:D,dataset_shampoo[[#This Row],[Brand]],E:E,dataset_shampoo[[#This Row],[Region]],F:F,dataset_shampoo[[#This Row],[Year]],G:G,"&lt;="&amp;dataset_shampoo[[#This Row],[Month]])</f>
        <v>3988560</v>
      </c>
      <c r="L396" s="9">
        <f>dataset_shampoo[[#This Row],[Units YTD]]+SUMIFS(H:H,D:D,dataset_shampoo[[#This Row],[Brand]],E:E,dataset_shampoo[[#This Row],[Region]],F:F,dataset_shampoo[[#This Row],[Year]]-1,G:G,"&gt;"&amp;dataset_shampoo[[#This Row],[Month]])</f>
        <v>1569890</v>
      </c>
      <c r="M396" s="1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s="9">
        <v>129020</v>
      </c>
      <c r="I397" s="11">
        <v>823020</v>
      </c>
      <c r="J397" s="9">
        <f>SUMIFS(H:H,D:D,dataset_shampoo[[#This Row],[Brand]],E:E,dataset_shampoo[[#This Row],[Region]],F:F,dataset_shampoo[[#This Row],[Year]],G:G,"&lt;="&amp;dataset_shampoo[[#This Row],[Month]])</f>
        <v>785500</v>
      </c>
      <c r="K397" s="27">
        <f>SUMIFS(I:I,D:D,dataset_shampoo[[#This Row],[Brand]],E:E,dataset_shampoo[[#This Row],[Region]],F:F,dataset_shampoo[[#This Row],[Year]],G:G,"&lt;="&amp;dataset_shampoo[[#This Row],[Month]])</f>
        <v>4811580</v>
      </c>
      <c r="L397" s="9">
        <f>dataset_shampoo[[#This Row],[Units YTD]]+SUMIFS(H:H,D:D,dataset_shampoo[[#This Row],[Brand]],E:E,dataset_shampoo[[#This Row],[Region]],F:F,dataset_shampoo[[#This Row],[Year]]-1,G:G,"&gt;"&amp;dataset_shampoo[[#This Row],[Month]])</f>
        <v>1572590</v>
      </c>
      <c r="M397" s="1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s="9">
        <v>172770</v>
      </c>
      <c r="I398" s="11">
        <v>1040470</v>
      </c>
      <c r="J398" s="9">
        <f>SUMIFS(H:H,D:D,dataset_shampoo[[#This Row],[Brand]],E:E,dataset_shampoo[[#This Row],[Region]],F:F,dataset_shampoo[[#This Row],[Year]],G:G,"&lt;="&amp;dataset_shampoo[[#This Row],[Month]])</f>
        <v>958270</v>
      </c>
      <c r="K398" s="27">
        <f>SUMIFS(I:I,D:D,dataset_shampoo[[#This Row],[Brand]],E:E,dataset_shampoo[[#This Row],[Region]],F:F,dataset_shampoo[[#This Row],[Year]],G:G,"&lt;="&amp;dataset_shampoo[[#This Row],[Month]])</f>
        <v>5852050</v>
      </c>
      <c r="L398" s="9">
        <f>dataset_shampoo[[#This Row],[Units YTD]]+SUMIFS(H:H,D:D,dataset_shampoo[[#This Row],[Brand]],E:E,dataset_shampoo[[#This Row],[Region]],F:F,dataset_shampoo[[#This Row],[Year]]-1,G:G,"&gt;"&amp;dataset_shampoo[[#This Row],[Month]])</f>
        <v>1635410</v>
      </c>
      <c r="M398" s="1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s="9">
        <v>132300</v>
      </c>
      <c r="I399" s="11">
        <v>801080</v>
      </c>
      <c r="J399" s="9">
        <f>SUMIFS(H:H,D:D,dataset_shampoo[[#This Row],[Brand]],E:E,dataset_shampoo[[#This Row],[Region]],F:F,dataset_shampoo[[#This Row],[Year]],G:G,"&lt;="&amp;dataset_shampoo[[#This Row],[Month]])</f>
        <v>1090570</v>
      </c>
      <c r="K399" s="27">
        <f>SUMIFS(I:I,D:D,dataset_shampoo[[#This Row],[Brand]],E:E,dataset_shampoo[[#This Row],[Region]],F:F,dataset_shampoo[[#This Row],[Year]],G:G,"&lt;="&amp;dataset_shampoo[[#This Row],[Month]])</f>
        <v>6653130</v>
      </c>
      <c r="L399" s="9">
        <f>dataset_shampoo[[#This Row],[Units YTD]]+SUMIFS(H:H,D:D,dataset_shampoo[[#This Row],[Brand]],E:E,dataset_shampoo[[#This Row],[Region]],F:F,dataset_shampoo[[#This Row],[Year]]-1,G:G,"&gt;"&amp;dataset_shampoo[[#This Row],[Month]])</f>
        <v>1618920</v>
      </c>
      <c r="M399" s="1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s="9">
        <v>141250</v>
      </c>
      <c r="I400" s="11">
        <v>853230</v>
      </c>
      <c r="J400" s="9">
        <f>SUMIFS(H:H,D:D,dataset_shampoo[[#This Row],[Brand]],E:E,dataset_shampoo[[#This Row],[Region]],F:F,dataset_shampoo[[#This Row],[Year]],G:G,"&lt;="&amp;dataset_shampoo[[#This Row],[Month]])</f>
        <v>1231820</v>
      </c>
      <c r="K400" s="27">
        <f>SUMIFS(I:I,D:D,dataset_shampoo[[#This Row],[Brand]],E:E,dataset_shampoo[[#This Row],[Region]],F:F,dataset_shampoo[[#This Row],[Year]],G:G,"&lt;="&amp;dataset_shampoo[[#This Row],[Month]])</f>
        <v>7506360</v>
      </c>
      <c r="L400" s="9">
        <f>dataset_shampoo[[#This Row],[Units YTD]]+SUMIFS(H:H,D:D,dataset_shampoo[[#This Row],[Brand]],E:E,dataset_shampoo[[#This Row],[Region]],F:F,dataset_shampoo[[#This Row],[Year]]-1,G:G,"&gt;"&amp;dataset_shampoo[[#This Row],[Month]])</f>
        <v>1636660</v>
      </c>
      <c r="M400" s="1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s="9">
        <v>123950</v>
      </c>
      <c r="I401" s="11">
        <v>792060</v>
      </c>
      <c r="J401" s="9">
        <f>SUMIFS(H:H,D:D,dataset_shampoo[[#This Row],[Brand]],E:E,dataset_shampoo[[#This Row],[Region]],F:F,dataset_shampoo[[#This Row],[Year]],G:G,"&lt;="&amp;dataset_shampoo[[#This Row],[Month]])</f>
        <v>1355770</v>
      </c>
      <c r="K401" s="27">
        <f>SUMIFS(I:I,D:D,dataset_shampoo[[#This Row],[Brand]],E:E,dataset_shampoo[[#This Row],[Region]],F:F,dataset_shampoo[[#This Row],[Year]],G:G,"&lt;="&amp;dataset_shampoo[[#This Row],[Month]])</f>
        <v>8298420</v>
      </c>
      <c r="L401" s="9">
        <f>dataset_shampoo[[#This Row],[Units YTD]]+SUMIFS(H:H,D:D,dataset_shampoo[[#This Row],[Brand]],E:E,dataset_shampoo[[#This Row],[Region]],F:F,dataset_shampoo[[#This Row],[Year]]-1,G:G,"&gt;"&amp;dataset_shampoo[[#This Row],[Month]])</f>
        <v>1632840</v>
      </c>
      <c r="M401" s="1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s="9">
        <v>164170</v>
      </c>
      <c r="I402" s="11">
        <v>982820</v>
      </c>
      <c r="J402" s="9">
        <f>SUMIFS(H:H,D:D,dataset_shampoo[[#This Row],[Brand]],E:E,dataset_shampoo[[#This Row],[Region]],F:F,dataset_shampoo[[#This Row],[Year]],G:G,"&lt;="&amp;dataset_shampoo[[#This Row],[Month]])</f>
        <v>1519940</v>
      </c>
      <c r="K402" s="27">
        <f>SUMIFS(I:I,D:D,dataset_shampoo[[#This Row],[Brand]],E:E,dataset_shampoo[[#This Row],[Region]],F:F,dataset_shampoo[[#This Row],[Year]],G:G,"&lt;="&amp;dataset_shampoo[[#This Row],[Month]])</f>
        <v>9281240</v>
      </c>
      <c r="L402" s="9">
        <f>dataset_shampoo[[#This Row],[Units YTD]]+SUMIFS(H:H,D:D,dataset_shampoo[[#This Row],[Brand]],E:E,dataset_shampoo[[#This Row],[Region]],F:F,dataset_shampoo[[#This Row],[Year]]-1,G:G,"&gt;"&amp;dataset_shampoo[[#This Row],[Month]])</f>
        <v>1683620</v>
      </c>
      <c r="M402" s="1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s="9">
        <v>157800</v>
      </c>
      <c r="I403" s="11">
        <v>951570</v>
      </c>
      <c r="J403" s="9">
        <f>SUMIFS(H:H,D:D,dataset_shampoo[[#This Row],[Brand]],E:E,dataset_shampoo[[#This Row],[Region]],F:F,dataset_shampoo[[#This Row],[Year]],G:G,"&lt;="&amp;dataset_shampoo[[#This Row],[Month]])</f>
        <v>1677740</v>
      </c>
      <c r="K403" s="27">
        <f>SUMIFS(I:I,D:D,dataset_shampoo[[#This Row],[Brand]],E:E,dataset_shampoo[[#This Row],[Region]],F:F,dataset_shampoo[[#This Row],[Year]],G:G,"&lt;="&amp;dataset_shampoo[[#This Row],[Month]])</f>
        <v>10232810</v>
      </c>
      <c r="L403" s="9">
        <f>dataset_shampoo[[#This Row],[Units YTD]]+SUMIFS(H:H,D:D,dataset_shampoo[[#This Row],[Brand]],E:E,dataset_shampoo[[#This Row],[Region]],F:F,dataset_shampoo[[#This Row],[Year]]-1,G:G,"&gt;"&amp;dataset_shampoo[[#This Row],[Month]])</f>
        <v>1677740</v>
      </c>
      <c r="M403" s="1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s="9">
        <v>193940</v>
      </c>
      <c r="I404" s="11">
        <v>1160940</v>
      </c>
      <c r="J404" s="9">
        <f>SUMIFS(H:H,D:D,dataset_shampoo[[#This Row],[Brand]],E:E,dataset_shampoo[[#This Row],[Region]],F:F,dataset_shampoo[[#This Row],[Year]],G:G,"&lt;="&amp;dataset_shampoo[[#This Row],[Month]])</f>
        <v>193940</v>
      </c>
      <c r="K404" s="27">
        <f>SUMIFS(I:I,D:D,dataset_shampoo[[#This Row],[Brand]],E:E,dataset_shampoo[[#This Row],[Region]],F:F,dataset_shampoo[[#This Row],[Year]],G:G,"&lt;="&amp;dataset_shampoo[[#This Row],[Month]])</f>
        <v>1160940</v>
      </c>
      <c r="L404" s="9">
        <f>dataset_shampoo[[#This Row],[Units YTD]]+SUMIFS(H:H,D:D,dataset_shampoo[[#This Row],[Brand]],E:E,dataset_shampoo[[#This Row],[Region]],F:F,dataset_shampoo[[#This Row],[Year]]-1,G:G,"&gt;"&amp;dataset_shampoo[[#This Row],[Month]])</f>
        <v>1753560</v>
      </c>
      <c r="M404" s="1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s="9">
        <v>140910</v>
      </c>
      <c r="I405" s="11">
        <v>852480</v>
      </c>
      <c r="J405" s="9">
        <f>SUMIFS(H:H,D:D,dataset_shampoo[[#This Row],[Brand]],E:E,dataset_shampoo[[#This Row],[Region]],F:F,dataset_shampoo[[#This Row],[Year]],G:G,"&lt;="&amp;dataset_shampoo[[#This Row],[Month]])</f>
        <v>334850</v>
      </c>
      <c r="K405" s="27">
        <f>SUMIFS(I:I,D:D,dataset_shampoo[[#This Row],[Brand]],E:E,dataset_shampoo[[#This Row],[Region]],F:F,dataset_shampoo[[#This Row],[Year]],G:G,"&lt;="&amp;dataset_shampoo[[#This Row],[Month]])</f>
        <v>2013420</v>
      </c>
      <c r="L405" s="9">
        <f>dataset_shampoo[[#This Row],[Units YTD]]+SUMIFS(H:H,D:D,dataset_shampoo[[#This Row],[Brand]],E:E,dataset_shampoo[[#This Row],[Region]],F:F,dataset_shampoo[[#This Row],[Year]]-1,G:G,"&gt;"&amp;dataset_shampoo[[#This Row],[Month]])</f>
        <v>1763690</v>
      </c>
      <c r="M405" s="1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s="9">
        <v>211810</v>
      </c>
      <c r="I406" s="11">
        <v>1269970</v>
      </c>
      <c r="J406" s="9">
        <f>SUMIFS(H:H,D:D,dataset_shampoo[[#This Row],[Brand]],E:E,dataset_shampoo[[#This Row],[Region]],F:F,dataset_shampoo[[#This Row],[Year]],G:G,"&lt;="&amp;dataset_shampoo[[#This Row],[Month]])</f>
        <v>546660</v>
      </c>
      <c r="K406" s="27">
        <f>SUMIFS(I:I,D:D,dataset_shampoo[[#This Row],[Brand]],E:E,dataset_shampoo[[#This Row],[Region]],F:F,dataset_shampoo[[#This Row],[Year]],G:G,"&lt;="&amp;dataset_shampoo[[#This Row],[Month]])</f>
        <v>3283390</v>
      </c>
      <c r="L406" s="9">
        <f>dataset_shampoo[[#This Row],[Units YTD]]+SUMIFS(H:H,D:D,dataset_shampoo[[#This Row],[Brand]],E:E,dataset_shampoo[[#This Row],[Region]],F:F,dataset_shampoo[[#This Row],[Year]]-1,G:G,"&gt;"&amp;dataset_shampoo[[#This Row],[Month]])</f>
        <v>1853260</v>
      </c>
      <c r="M406" s="1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s="9">
        <v>143250</v>
      </c>
      <c r="I407" s="11">
        <v>864460</v>
      </c>
      <c r="J407" s="9">
        <f>SUMIFS(H:H,D:D,dataset_shampoo[[#This Row],[Brand]],E:E,dataset_shampoo[[#This Row],[Region]],F:F,dataset_shampoo[[#This Row],[Year]],G:G,"&lt;="&amp;dataset_shampoo[[#This Row],[Month]])</f>
        <v>689910</v>
      </c>
      <c r="K407" s="27">
        <f>SUMIFS(I:I,D:D,dataset_shampoo[[#This Row],[Brand]],E:E,dataset_shampoo[[#This Row],[Region]],F:F,dataset_shampoo[[#This Row],[Year]],G:G,"&lt;="&amp;dataset_shampoo[[#This Row],[Month]])</f>
        <v>4147850</v>
      </c>
      <c r="L407" s="9">
        <f>dataset_shampoo[[#This Row],[Units YTD]]+SUMIFS(H:H,D:D,dataset_shampoo[[#This Row],[Brand]],E:E,dataset_shampoo[[#This Row],[Region]],F:F,dataset_shampoo[[#This Row],[Year]]-1,G:G,"&gt;"&amp;dataset_shampoo[[#This Row],[Month]])</f>
        <v>1858570</v>
      </c>
      <c r="M407" s="1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s="9">
        <v>116470</v>
      </c>
      <c r="I408" s="11">
        <v>741730</v>
      </c>
      <c r="J408" s="9">
        <f>SUMIFS(H:H,D:D,dataset_shampoo[[#This Row],[Brand]],E:E,dataset_shampoo[[#This Row],[Region]],F:F,dataset_shampoo[[#This Row],[Year]],G:G,"&lt;="&amp;dataset_shampoo[[#This Row],[Month]])</f>
        <v>806380</v>
      </c>
      <c r="K408" s="27">
        <f>SUMIFS(I:I,D:D,dataset_shampoo[[#This Row],[Brand]],E:E,dataset_shampoo[[#This Row],[Region]],F:F,dataset_shampoo[[#This Row],[Year]],G:G,"&lt;="&amp;dataset_shampoo[[#This Row],[Month]])</f>
        <v>4889580</v>
      </c>
      <c r="L408" s="9">
        <f>dataset_shampoo[[#This Row],[Units YTD]]+SUMIFS(H:H,D:D,dataset_shampoo[[#This Row],[Brand]],E:E,dataset_shampoo[[#This Row],[Region]],F:F,dataset_shampoo[[#This Row],[Year]]-1,G:G,"&gt;"&amp;dataset_shampoo[[#This Row],[Month]])</f>
        <v>1827640</v>
      </c>
      <c r="M408" s="1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s="9">
        <v>180240</v>
      </c>
      <c r="I409" s="11">
        <v>1083360</v>
      </c>
      <c r="J409" s="9">
        <f>SUMIFS(H:H,D:D,dataset_shampoo[[#This Row],[Brand]],E:E,dataset_shampoo[[#This Row],[Region]],F:F,dataset_shampoo[[#This Row],[Year]],G:G,"&lt;="&amp;dataset_shampoo[[#This Row],[Month]])</f>
        <v>986620</v>
      </c>
      <c r="K409" s="27">
        <f>SUMIFS(I:I,D:D,dataset_shampoo[[#This Row],[Brand]],E:E,dataset_shampoo[[#This Row],[Region]],F:F,dataset_shampoo[[#This Row],[Year]],G:G,"&lt;="&amp;dataset_shampoo[[#This Row],[Month]])</f>
        <v>5972940</v>
      </c>
      <c r="L409" s="9">
        <f>dataset_shampoo[[#This Row],[Units YTD]]+SUMIFS(H:H,D:D,dataset_shampoo[[#This Row],[Brand]],E:E,dataset_shampoo[[#This Row],[Region]],F:F,dataset_shampoo[[#This Row],[Year]]-1,G:G,"&gt;"&amp;dataset_shampoo[[#This Row],[Month]])</f>
        <v>1878860</v>
      </c>
      <c r="M409" s="1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s="9">
        <v>162790</v>
      </c>
      <c r="I410" s="11">
        <v>925990</v>
      </c>
      <c r="J410" s="9">
        <f>SUMIFS(H:H,D:D,dataset_shampoo[[#This Row],[Brand]],E:E,dataset_shampoo[[#This Row],[Region]],F:F,dataset_shampoo[[#This Row],[Year]],G:G,"&lt;="&amp;dataset_shampoo[[#This Row],[Month]])</f>
        <v>1149410</v>
      </c>
      <c r="K410" s="27">
        <f>SUMIFS(I:I,D:D,dataset_shampoo[[#This Row],[Brand]],E:E,dataset_shampoo[[#This Row],[Region]],F:F,dataset_shampoo[[#This Row],[Year]],G:G,"&lt;="&amp;dataset_shampoo[[#This Row],[Month]])</f>
        <v>6898930</v>
      </c>
      <c r="L410" s="9">
        <f>dataset_shampoo[[#This Row],[Units YTD]]+SUMIFS(H:H,D:D,dataset_shampoo[[#This Row],[Brand]],E:E,dataset_shampoo[[#This Row],[Region]],F:F,dataset_shampoo[[#This Row],[Year]]-1,G:G,"&gt;"&amp;dataset_shampoo[[#This Row],[Month]])</f>
        <v>1868880</v>
      </c>
      <c r="M410" s="1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s="9">
        <v>127600</v>
      </c>
      <c r="I411" s="11">
        <v>774200</v>
      </c>
      <c r="J411" s="9">
        <f>SUMIFS(H:H,D:D,dataset_shampoo[[#This Row],[Brand]],E:E,dataset_shampoo[[#This Row],[Region]],F:F,dataset_shampoo[[#This Row],[Year]],G:G,"&lt;="&amp;dataset_shampoo[[#This Row],[Month]])</f>
        <v>1277010</v>
      </c>
      <c r="K411" s="27">
        <f>SUMIFS(I:I,D:D,dataset_shampoo[[#This Row],[Brand]],E:E,dataset_shampoo[[#This Row],[Region]],F:F,dataset_shampoo[[#This Row],[Year]],G:G,"&lt;="&amp;dataset_shampoo[[#This Row],[Month]])</f>
        <v>7673130</v>
      </c>
      <c r="L411" s="9">
        <f>dataset_shampoo[[#This Row],[Units YTD]]+SUMIFS(H:H,D:D,dataset_shampoo[[#This Row],[Brand]],E:E,dataset_shampoo[[#This Row],[Region]],F:F,dataset_shampoo[[#This Row],[Year]]-1,G:G,"&gt;"&amp;dataset_shampoo[[#This Row],[Month]])</f>
        <v>1864180</v>
      </c>
      <c r="M411" s="1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s="9">
        <v>137470</v>
      </c>
      <c r="I412" s="11">
        <v>877760</v>
      </c>
      <c r="J412" s="9">
        <f>SUMIFS(H:H,D:D,dataset_shampoo[[#This Row],[Brand]],E:E,dataset_shampoo[[#This Row],[Region]],F:F,dataset_shampoo[[#This Row],[Year]],G:G,"&lt;="&amp;dataset_shampoo[[#This Row],[Month]])</f>
        <v>1414480</v>
      </c>
      <c r="K412" s="27">
        <f>SUMIFS(I:I,D:D,dataset_shampoo[[#This Row],[Brand]],E:E,dataset_shampoo[[#This Row],[Region]],F:F,dataset_shampoo[[#This Row],[Year]],G:G,"&lt;="&amp;dataset_shampoo[[#This Row],[Month]])</f>
        <v>8550890</v>
      </c>
      <c r="L412" s="9">
        <f>dataset_shampoo[[#This Row],[Units YTD]]+SUMIFS(H:H,D:D,dataset_shampoo[[#This Row],[Brand]],E:E,dataset_shampoo[[#This Row],[Region]],F:F,dataset_shampoo[[#This Row],[Year]]-1,G:G,"&gt;"&amp;dataset_shampoo[[#This Row],[Month]])</f>
        <v>1860400</v>
      </c>
      <c r="M412" s="1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s="9">
        <v>196660</v>
      </c>
      <c r="I413" s="11">
        <v>1181760</v>
      </c>
      <c r="J413" s="9">
        <f>SUMIFS(H:H,D:D,dataset_shampoo[[#This Row],[Brand]],E:E,dataset_shampoo[[#This Row],[Region]],F:F,dataset_shampoo[[#This Row],[Year]],G:G,"&lt;="&amp;dataset_shampoo[[#This Row],[Month]])</f>
        <v>1611140</v>
      </c>
      <c r="K413" s="27">
        <f>SUMIFS(I:I,D:D,dataset_shampoo[[#This Row],[Brand]],E:E,dataset_shampoo[[#This Row],[Region]],F:F,dataset_shampoo[[#This Row],[Year]],G:G,"&lt;="&amp;dataset_shampoo[[#This Row],[Month]])</f>
        <v>9732650</v>
      </c>
      <c r="L413" s="9">
        <f>dataset_shampoo[[#This Row],[Units YTD]]+SUMIFS(H:H,D:D,dataset_shampoo[[#This Row],[Brand]],E:E,dataset_shampoo[[#This Row],[Region]],F:F,dataset_shampoo[[#This Row],[Year]]-1,G:G,"&gt;"&amp;dataset_shampoo[[#This Row],[Month]])</f>
        <v>1933110</v>
      </c>
      <c r="M413" s="1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s="9">
        <v>139880</v>
      </c>
      <c r="I414" s="11">
        <v>795020</v>
      </c>
      <c r="J414" s="9">
        <f>SUMIFS(H:H,D:D,dataset_shampoo[[#This Row],[Brand]],E:E,dataset_shampoo[[#This Row],[Region]],F:F,dataset_shampoo[[#This Row],[Year]],G:G,"&lt;="&amp;dataset_shampoo[[#This Row],[Month]])</f>
        <v>1751020</v>
      </c>
      <c r="K414" s="27">
        <f>SUMIFS(I:I,D:D,dataset_shampoo[[#This Row],[Brand]],E:E,dataset_shampoo[[#This Row],[Region]],F:F,dataset_shampoo[[#This Row],[Year]],G:G,"&lt;="&amp;dataset_shampoo[[#This Row],[Month]])</f>
        <v>10527670</v>
      </c>
      <c r="L414" s="9">
        <f>dataset_shampoo[[#This Row],[Units YTD]]+SUMIFS(H:H,D:D,dataset_shampoo[[#This Row],[Brand]],E:E,dataset_shampoo[[#This Row],[Region]],F:F,dataset_shampoo[[#This Row],[Year]]-1,G:G,"&gt;"&amp;dataset_shampoo[[#This Row],[Month]])</f>
        <v>1908820</v>
      </c>
      <c r="M414" s="1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s="9">
        <v>145480</v>
      </c>
      <c r="I415" s="11">
        <v>920810</v>
      </c>
      <c r="J415" s="9">
        <f>SUMIFS(H:H,D:D,dataset_shampoo[[#This Row],[Brand]],E:E,dataset_shampoo[[#This Row],[Region]],F:F,dataset_shampoo[[#This Row],[Year]],G:G,"&lt;="&amp;dataset_shampoo[[#This Row],[Month]])</f>
        <v>1896500</v>
      </c>
      <c r="K415" s="27">
        <f>SUMIFS(I:I,D:D,dataset_shampoo[[#This Row],[Brand]],E:E,dataset_shampoo[[#This Row],[Region]],F:F,dataset_shampoo[[#This Row],[Year]],G:G,"&lt;="&amp;dataset_shampoo[[#This Row],[Month]])</f>
        <v>11448480</v>
      </c>
      <c r="L415" s="9">
        <f>dataset_shampoo[[#This Row],[Units YTD]]+SUMIFS(H:H,D:D,dataset_shampoo[[#This Row],[Brand]],E:E,dataset_shampoo[[#This Row],[Region]],F:F,dataset_shampoo[[#This Row],[Year]]-1,G:G,"&gt;"&amp;dataset_shampoo[[#This Row],[Month]])</f>
        <v>1896500</v>
      </c>
      <c r="M415" s="1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s="9">
        <v>150130</v>
      </c>
      <c r="I416" s="11">
        <v>851970</v>
      </c>
      <c r="J416" s="9">
        <f>SUMIFS(H:H,D:D,dataset_shampoo[[#This Row],[Brand]],E:E,dataset_shampoo[[#This Row],[Region]],F:F,dataset_shampoo[[#This Row],[Year]],G:G,"&lt;="&amp;dataset_shampoo[[#This Row],[Month]])</f>
        <v>150130</v>
      </c>
      <c r="K416" s="27">
        <f>SUMIFS(I:I,D:D,dataset_shampoo[[#This Row],[Brand]],E:E,dataset_shampoo[[#This Row],[Region]],F:F,dataset_shampoo[[#This Row],[Year]],G:G,"&lt;="&amp;dataset_shampoo[[#This Row],[Month]])</f>
        <v>851970</v>
      </c>
      <c r="L416" s="9">
        <f>dataset_shampoo[[#This Row],[Units YTD]]+SUMIFS(H:H,D:D,dataset_shampoo[[#This Row],[Brand]],E:E,dataset_shampoo[[#This Row],[Region]],F:F,dataset_shampoo[[#This Row],[Year]]-1,G:G,"&gt;"&amp;dataset_shampoo[[#This Row],[Month]])</f>
        <v>1852690</v>
      </c>
      <c r="M416" s="1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s="9">
        <v>126820</v>
      </c>
      <c r="I417" s="11">
        <v>770870</v>
      </c>
      <c r="J417" s="9">
        <f>SUMIFS(H:H,D:D,dataset_shampoo[[#This Row],[Brand]],E:E,dataset_shampoo[[#This Row],[Region]],F:F,dataset_shampoo[[#This Row],[Year]],G:G,"&lt;="&amp;dataset_shampoo[[#This Row],[Month]])</f>
        <v>276950</v>
      </c>
      <c r="K417" s="27">
        <f>SUMIFS(I:I,D:D,dataset_shampoo[[#This Row],[Brand]],E:E,dataset_shampoo[[#This Row],[Region]],F:F,dataset_shampoo[[#This Row],[Year]],G:G,"&lt;="&amp;dataset_shampoo[[#This Row],[Month]])</f>
        <v>1622840</v>
      </c>
      <c r="L417" s="9">
        <f>dataset_shampoo[[#This Row],[Units YTD]]+SUMIFS(H:H,D:D,dataset_shampoo[[#This Row],[Brand]],E:E,dataset_shampoo[[#This Row],[Region]],F:F,dataset_shampoo[[#This Row],[Year]]-1,G:G,"&gt;"&amp;dataset_shampoo[[#This Row],[Month]])</f>
        <v>1838600</v>
      </c>
      <c r="M417" s="1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s="9">
        <v>158080</v>
      </c>
      <c r="I418" s="11">
        <v>899110</v>
      </c>
      <c r="J418" s="9">
        <f>SUMIFS(H:H,D:D,dataset_shampoo[[#This Row],[Brand]],E:E,dataset_shampoo[[#This Row],[Region]],F:F,dataset_shampoo[[#This Row],[Year]],G:G,"&lt;="&amp;dataset_shampoo[[#This Row],[Month]])</f>
        <v>435030</v>
      </c>
      <c r="K418" s="27">
        <f>SUMIFS(I:I,D:D,dataset_shampoo[[#This Row],[Brand]],E:E,dataset_shampoo[[#This Row],[Region]],F:F,dataset_shampoo[[#This Row],[Year]],G:G,"&lt;="&amp;dataset_shampoo[[#This Row],[Month]])</f>
        <v>2521950</v>
      </c>
      <c r="L418" s="9">
        <f>dataset_shampoo[[#This Row],[Units YTD]]+SUMIFS(H:H,D:D,dataset_shampoo[[#This Row],[Brand]],E:E,dataset_shampoo[[#This Row],[Region]],F:F,dataset_shampoo[[#This Row],[Year]]-1,G:G,"&gt;"&amp;dataset_shampoo[[#This Row],[Month]])</f>
        <v>1784870</v>
      </c>
      <c r="M418" s="1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s="9">
        <v>142040</v>
      </c>
      <c r="I419" s="11">
        <v>903070</v>
      </c>
      <c r="J419" s="9">
        <f>SUMIFS(H:H,D:D,dataset_shampoo[[#This Row],[Brand]],E:E,dataset_shampoo[[#This Row],[Region]],F:F,dataset_shampoo[[#This Row],[Year]],G:G,"&lt;="&amp;dataset_shampoo[[#This Row],[Month]])</f>
        <v>577070</v>
      </c>
      <c r="K419" s="27">
        <f>SUMIFS(I:I,D:D,dataset_shampoo[[#This Row],[Brand]],E:E,dataset_shampoo[[#This Row],[Region]],F:F,dataset_shampoo[[#This Row],[Year]],G:G,"&lt;="&amp;dataset_shampoo[[#This Row],[Month]])</f>
        <v>3425020</v>
      </c>
      <c r="L419" s="9">
        <f>dataset_shampoo[[#This Row],[Units YTD]]+SUMIFS(H:H,D:D,dataset_shampoo[[#This Row],[Brand]],E:E,dataset_shampoo[[#This Row],[Region]],F:F,dataset_shampoo[[#This Row],[Year]]-1,G:G,"&gt;"&amp;dataset_shampoo[[#This Row],[Month]])</f>
        <v>1783660</v>
      </c>
      <c r="M419" s="1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s="9">
        <v>192000</v>
      </c>
      <c r="I420" s="11">
        <v>1155450</v>
      </c>
      <c r="J420" s="9">
        <f>SUMIFS(H:H,D:D,dataset_shampoo[[#This Row],[Brand]],E:E,dataset_shampoo[[#This Row],[Region]],F:F,dataset_shampoo[[#This Row],[Year]],G:G,"&lt;="&amp;dataset_shampoo[[#This Row],[Month]])</f>
        <v>769070</v>
      </c>
      <c r="K420" s="27">
        <f>SUMIFS(I:I,D:D,dataset_shampoo[[#This Row],[Brand]],E:E,dataset_shampoo[[#This Row],[Region]],F:F,dataset_shampoo[[#This Row],[Year]],G:G,"&lt;="&amp;dataset_shampoo[[#This Row],[Month]])</f>
        <v>4580470</v>
      </c>
      <c r="L420" s="9">
        <f>dataset_shampoo[[#This Row],[Units YTD]]+SUMIFS(H:H,D:D,dataset_shampoo[[#This Row],[Brand]],E:E,dataset_shampoo[[#This Row],[Region]],F:F,dataset_shampoo[[#This Row],[Year]]-1,G:G,"&gt;"&amp;dataset_shampoo[[#This Row],[Month]])</f>
        <v>1859190</v>
      </c>
      <c r="M420" s="1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s="9">
        <v>159300</v>
      </c>
      <c r="I421" s="11">
        <v>981000</v>
      </c>
      <c r="J421" s="9">
        <f>SUMIFS(H:H,D:D,dataset_shampoo[[#This Row],[Brand]],E:E,dataset_shampoo[[#This Row],[Region]],F:F,dataset_shampoo[[#This Row],[Year]],G:G,"&lt;="&amp;dataset_shampoo[[#This Row],[Month]])</f>
        <v>928370</v>
      </c>
      <c r="K421" s="27">
        <f>SUMIFS(I:I,D:D,dataset_shampoo[[#This Row],[Brand]],E:E,dataset_shampoo[[#This Row],[Region]],F:F,dataset_shampoo[[#This Row],[Year]],G:G,"&lt;="&amp;dataset_shampoo[[#This Row],[Month]])</f>
        <v>5561470</v>
      </c>
      <c r="L421" s="9">
        <f>dataset_shampoo[[#This Row],[Units YTD]]+SUMIFS(H:H,D:D,dataset_shampoo[[#This Row],[Brand]],E:E,dataset_shampoo[[#This Row],[Region]],F:F,dataset_shampoo[[#This Row],[Year]]-1,G:G,"&gt;"&amp;dataset_shampoo[[#This Row],[Month]])</f>
        <v>1838250</v>
      </c>
      <c r="M421" s="1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s="9">
        <v>157920</v>
      </c>
      <c r="I422" s="11">
        <v>988190</v>
      </c>
      <c r="J422" s="9">
        <f>SUMIFS(H:H,D:D,dataset_shampoo[[#This Row],[Brand]],E:E,dataset_shampoo[[#This Row],[Region]],F:F,dataset_shampoo[[#This Row],[Year]],G:G,"&lt;="&amp;dataset_shampoo[[#This Row],[Month]])</f>
        <v>1086290</v>
      </c>
      <c r="K422" s="27">
        <f>SUMIFS(I:I,D:D,dataset_shampoo[[#This Row],[Brand]],E:E,dataset_shampoo[[#This Row],[Region]],F:F,dataset_shampoo[[#This Row],[Year]],G:G,"&lt;="&amp;dataset_shampoo[[#This Row],[Month]])</f>
        <v>6549660</v>
      </c>
      <c r="L422" s="9">
        <f>dataset_shampoo[[#This Row],[Units YTD]]+SUMIFS(H:H,D:D,dataset_shampoo[[#This Row],[Brand]],E:E,dataset_shampoo[[#This Row],[Region]],F:F,dataset_shampoo[[#This Row],[Year]]-1,G:G,"&gt;"&amp;dataset_shampoo[[#This Row],[Month]])</f>
        <v>1833380</v>
      </c>
      <c r="M422" s="1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s="9">
        <v>131670</v>
      </c>
      <c r="I423" s="11">
        <v>774140</v>
      </c>
      <c r="J423" s="9">
        <f>SUMIFS(H:H,D:D,dataset_shampoo[[#This Row],[Brand]],E:E,dataset_shampoo[[#This Row],[Region]],F:F,dataset_shampoo[[#This Row],[Year]],G:G,"&lt;="&amp;dataset_shampoo[[#This Row],[Month]])</f>
        <v>1217960</v>
      </c>
      <c r="K423" s="27">
        <f>SUMIFS(I:I,D:D,dataset_shampoo[[#This Row],[Brand]],E:E,dataset_shampoo[[#This Row],[Region]],F:F,dataset_shampoo[[#This Row],[Year]],G:G,"&lt;="&amp;dataset_shampoo[[#This Row],[Month]])</f>
        <v>7323800</v>
      </c>
      <c r="L423" s="9">
        <f>dataset_shampoo[[#This Row],[Units YTD]]+SUMIFS(H:H,D:D,dataset_shampoo[[#This Row],[Brand]],E:E,dataset_shampoo[[#This Row],[Region]],F:F,dataset_shampoo[[#This Row],[Year]]-1,G:G,"&gt;"&amp;dataset_shampoo[[#This Row],[Month]])</f>
        <v>1837450</v>
      </c>
      <c r="M423" s="1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s="9">
        <v>189790</v>
      </c>
      <c r="I424" s="11">
        <v>1187490</v>
      </c>
      <c r="J424" s="9">
        <f>SUMIFS(H:H,D:D,dataset_shampoo[[#This Row],[Brand]],E:E,dataset_shampoo[[#This Row],[Region]],F:F,dataset_shampoo[[#This Row],[Year]],G:G,"&lt;="&amp;dataset_shampoo[[#This Row],[Month]])</f>
        <v>1407750</v>
      </c>
      <c r="K424" s="27">
        <f>SUMIFS(I:I,D:D,dataset_shampoo[[#This Row],[Brand]],E:E,dataset_shampoo[[#This Row],[Region]],F:F,dataset_shampoo[[#This Row],[Year]],G:G,"&lt;="&amp;dataset_shampoo[[#This Row],[Month]])</f>
        <v>8511290</v>
      </c>
      <c r="L424" s="9">
        <f>dataset_shampoo[[#This Row],[Units YTD]]+SUMIFS(H:H,D:D,dataset_shampoo[[#This Row],[Brand]],E:E,dataset_shampoo[[#This Row],[Region]],F:F,dataset_shampoo[[#This Row],[Year]]-1,G:G,"&gt;"&amp;dataset_shampoo[[#This Row],[Month]])</f>
        <v>1889770</v>
      </c>
      <c r="M424" s="1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s="9">
        <v>164200</v>
      </c>
      <c r="I425" s="11">
        <v>1061720</v>
      </c>
      <c r="J425" s="9">
        <f>SUMIFS(H:H,D:D,dataset_shampoo[[#This Row],[Brand]],E:E,dataset_shampoo[[#This Row],[Region]],F:F,dataset_shampoo[[#This Row],[Year]],G:G,"&lt;="&amp;dataset_shampoo[[#This Row],[Month]])</f>
        <v>1571950</v>
      </c>
      <c r="K425" s="27">
        <f>SUMIFS(I:I,D:D,dataset_shampoo[[#This Row],[Brand]],E:E,dataset_shampoo[[#This Row],[Region]],F:F,dataset_shampoo[[#This Row],[Year]],G:G,"&lt;="&amp;dataset_shampoo[[#This Row],[Month]])</f>
        <v>9573010</v>
      </c>
      <c r="L425" s="9">
        <f>dataset_shampoo[[#This Row],[Units YTD]]+SUMIFS(H:H,D:D,dataset_shampoo[[#This Row],[Brand]],E:E,dataset_shampoo[[#This Row],[Region]],F:F,dataset_shampoo[[#This Row],[Year]]-1,G:G,"&gt;"&amp;dataset_shampoo[[#This Row],[Month]])</f>
        <v>1857310</v>
      </c>
      <c r="M425" s="1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s="9">
        <v>152640</v>
      </c>
      <c r="I426" s="11">
        <v>959720</v>
      </c>
      <c r="J426" s="9">
        <f>SUMIFS(H:H,D:D,dataset_shampoo[[#This Row],[Brand]],E:E,dataset_shampoo[[#This Row],[Region]],F:F,dataset_shampoo[[#This Row],[Year]],G:G,"&lt;="&amp;dataset_shampoo[[#This Row],[Month]])</f>
        <v>1724590</v>
      </c>
      <c r="K426" s="27">
        <f>SUMIFS(I:I,D:D,dataset_shampoo[[#This Row],[Brand]],E:E,dataset_shampoo[[#This Row],[Region]],F:F,dataset_shampoo[[#This Row],[Year]],G:G,"&lt;="&amp;dataset_shampoo[[#This Row],[Month]])</f>
        <v>10532730</v>
      </c>
      <c r="L426" s="9">
        <f>dataset_shampoo[[#This Row],[Units YTD]]+SUMIFS(H:H,D:D,dataset_shampoo[[#This Row],[Brand]],E:E,dataset_shampoo[[#This Row],[Region]],F:F,dataset_shampoo[[#This Row],[Year]]-1,G:G,"&gt;"&amp;dataset_shampoo[[#This Row],[Month]])</f>
        <v>1870070</v>
      </c>
      <c r="M426" s="1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s="9">
        <v>151550</v>
      </c>
      <c r="I427" s="11">
        <v>983660</v>
      </c>
      <c r="J427" s="9">
        <f>SUMIFS(H:H,D:D,dataset_shampoo[[#This Row],[Brand]],E:E,dataset_shampoo[[#This Row],[Region]],F:F,dataset_shampoo[[#This Row],[Year]],G:G,"&lt;="&amp;dataset_shampoo[[#This Row],[Month]])</f>
        <v>1876140</v>
      </c>
      <c r="K427" s="27">
        <f>SUMIFS(I:I,D:D,dataset_shampoo[[#This Row],[Brand]],E:E,dataset_shampoo[[#This Row],[Region]],F:F,dataset_shampoo[[#This Row],[Year]],G:G,"&lt;="&amp;dataset_shampoo[[#This Row],[Month]])</f>
        <v>11516390</v>
      </c>
      <c r="L427" s="9">
        <f>dataset_shampoo[[#This Row],[Units YTD]]+SUMIFS(H:H,D:D,dataset_shampoo[[#This Row],[Brand]],E:E,dataset_shampoo[[#This Row],[Region]],F:F,dataset_shampoo[[#This Row],[Year]]-1,G:G,"&gt;"&amp;dataset_shampoo[[#This Row],[Month]])</f>
        <v>1876140</v>
      </c>
      <c r="M427" s="1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s="9">
        <v>151900</v>
      </c>
      <c r="I428" s="11">
        <v>981660</v>
      </c>
      <c r="J428" s="9">
        <f>SUMIFS(H:H,D:D,dataset_shampoo[[#This Row],[Brand]],E:E,dataset_shampoo[[#This Row],[Region]],F:F,dataset_shampoo[[#This Row],[Year]],G:G,"&lt;="&amp;dataset_shampoo[[#This Row],[Month]])</f>
        <v>151900</v>
      </c>
      <c r="K428" s="27">
        <f>SUMIFS(I:I,D:D,dataset_shampoo[[#This Row],[Brand]],E:E,dataset_shampoo[[#This Row],[Region]],F:F,dataset_shampoo[[#This Row],[Year]],G:G,"&lt;="&amp;dataset_shampoo[[#This Row],[Month]])</f>
        <v>981660</v>
      </c>
      <c r="L428" s="9">
        <f>dataset_shampoo[[#This Row],[Units YTD]]+SUMIFS(H:H,D:D,dataset_shampoo[[#This Row],[Brand]],E:E,dataset_shampoo[[#This Row],[Region]],F:F,dataset_shampoo[[#This Row],[Year]]-1,G:G,"&gt;"&amp;dataset_shampoo[[#This Row],[Month]])</f>
        <v>1877910</v>
      </c>
      <c r="M428" s="1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s="9">
        <v>181980</v>
      </c>
      <c r="I429" s="11">
        <v>1135960</v>
      </c>
      <c r="J429" s="9">
        <f>SUMIFS(H:H,D:D,dataset_shampoo[[#This Row],[Brand]],E:E,dataset_shampoo[[#This Row],[Region]],F:F,dataset_shampoo[[#This Row],[Year]],G:G,"&lt;="&amp;dataset_shampoo[[#This Row],[Month]])</f>
        <v>333880</v>
      </c>
      <c r="K429" s="27">
        <f>SUMIFS(I:I,D:D,dataset_shampoo[[#This Row],[Brand]],E:E,dataset_shampoo[[#This Row],[Region]],F:F,dataset_shampoo[[#This Row],[Year]],G:G,"&lt;="&amp;dataset_shampoo[[#This Row],[Month]])</f>
        <v>2117620</v>
      </c>
      <c r="L429" s="9">
        <f>dataset_shampoo[[#This Row],[Units YTD]]+SUMIFS(H:H,D:D,dataset_shampoo[[#This Row],[Brand]],E:E,dataset_shampoo[[#This Row],[Region]],F:F,dataset_shampoo[[#This Row],[Year]]-1,G:G,"&gt;"&amp;dataset_shampoo[[#This Row],[Month]])</f>
        <v>1933070</v>
      </c>
      <c r="M429" s="1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s="9">
        <v>171680</v>
      </c>
      <c r="I430" s="11">
        <v>1008940</v>
      </c>
      <c r="J430" s="9">
        <f>SUMIFS(H:H,D:D,dataset_shampoo[[#This Row],[Brand]],E:E,dataset_shampoo[[#This Row],[Region]],F:F,dataset_shampoo[[#This Row],[Year]],G:G,"&lt;="&amp;dataset_shampoo[[#This Row],[Month]])</f>
        <v>505560</v>
      </c>
      <c r="K430" s="27">
        <f>SUMIFS(I:I,D:D,dataset_shampoo[[#This Row],[Brand]],E:E,dataset_shampoo[[#This Row],[Region]],F:F,dataset_shampoo[[#This Row],[Year]],G:G,"&lt;="&amp;dataset_shampoo[[#This Row],[Month]])</f>
        <v>3126560</v>
      </c>
      <c r="L430" s="9">
        <f>dataset_shampoo[[#This Row],[Units YTD]]+SUMIFS(H:H,D:D,dataset_shampoo[[#This Row],[Brand]],E:E,dataset_shampoo[[#This Row],[Region]],F:F,dataset_shampoo[[#This Row],[Year]]-1,G:G,"&gt;"&amp;dataset_shampoo[[#This Row],[Month]])</f>
        <v>1946670</v>
      </c>
      <c r="M430" s="1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s="9">
        <v>189460</v>
      </c>
      <c r="I431" s="11">
        <v>1187420</v>
      </c>
      <c r="J431" s="9">
        <f>SUMIFS(H:H,D:D,dataset_shampoo[[#This Row],[Brand]],E:E,dataset_shampoo[[#This Row],[Region]],F:F,dataset_shampoo[[#This Row],[Year]],G:G,"&lt;="&amp;dataset_shampoo[[#This Row],[Month]])</f>
        <v>695020</v>
      </c>
      <c r="K431" s="27">
        <f>SUMIFS(I:I,D:D,dataset_shampoo[[#This Row],[Brand]],E:E,dataset_shampoo[[#This Row],[Region]],F:F,dataset_shampoo[[#This Row],[Year]],G:G,"&lt;="&amp;dataset_shampoo[[#This Row],[Month]])</f>
        <v>4313980</v>
      </c>
      <c r="L431" s="9">
        <f>dataset_shampoo[[#This Row],[Units YTD]]+SUMIFS(H:H,D:D,dataset_shampoo[[#This Row],[Brand]],E:E,dataset_shampoo[[#This Row],[Region]],F:F,dataset_shampoo[[#This Row],[Year]]-1,G:G,"&gt;"&amp;dataset_shampoo[[#This Row],[Month]])</f>
        <v>1994090</v>
      </c>
      <c r="M431" s="1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s="9">
        <v>184420</v>
      </c>
      <c r="I432" s="11">
        <v>1195900</v>
      </c>
      <c r="J432" s="9">
        <f>SUMIFS(H:H,D:D,dataset_shampoo[[#This Row],[Brand]],E:E,dataset_shampoo[[#This Row],[Region]],F:F,dataset_shampoo[[#This Row],[Year]],G:G,"&lt;="&amp;dataset_shampoo[[#This Row],[Month]])</f>
        <v>879440</v>
      </c>
      <c r="K432" s="27">
        <f>SUMIFS(I:I,D:D,dataset_shampoo[[#This Row],[Brand]],E:E,dataset_shampoo[[#This Row],[Region]],F:F,dataset_shampoo[[#This Row],[Year]],G:G,"&lt;="&amp;dataset_shampoo[[#This Row],[Month]])</f>
        <v>5509880</v>
      </c>
      <c r="L432" s="9">
        <f>dataset_shampoo[[#This Row],[Units YTD]]+SUMIFS(H:H,D:D,dataset_shampoo[[#This Row],[Brand]],E:E,dataset_shampoo[[#This Row],[Region]],F:F,dataset_shampoo[[#This Row],[Year]]-1,G:G,"&gt;"&amp;dataset_shampoo[[#This Row],[Month]])</f>
        <v>1986510</v>
      </c>
      <c r="M432" s="1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s="9">
        <v>185420</v>
      </c>
      <c r="I433" s="11">
        <v>1089030</v>
      </c>
      <c r="J433" s="9">
        <f>SUMIFS(H:H,D:D,dataset_shampoo[[#This Row],[Brand]],E:E,dataset_shampoo[[#This Row],[Region]],F:F,dataset_shampoo[[#This Row],[Year]],G:G,"&lt;="&amp;dataset_shampoo[[#This Row],[Month]])</f>
        <v>1064860</v>
      </c>
      <c r="K433" s="27">
        <f>SUMIFS(I:I,D:D,dataset_shampoo[[#This Row],[Brand]],E:E,dataset_shampoo[[#This Row],[Region]],F:F,dataset_shampoo[[#This Row],[Year]],G:G,"&lt;="&amp;dataset_shampoo[[#This Row],[Month]])</f>
        <v>6598910</v>
      </c>
      <c r="L433" s="9">
        <f>dataset_shampoo[[#This Row],[Units YTD]]+SUMIFS(H:H,D:D,dataset_shampoo[[#This Row],[Brand]],E:E,dataset_shampoo[[#This Row],[Region]],F:F,dataset_shampoo[[#This Row],[Year]]-1,G:G,"&gt;"&amp;dataset_shampoo[[#This Row],[Month]])</f>
        <v>2012630</v>
      </c>
      <c r="M433" s="1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s="9">
        <v>151160</v>
      </c>
      <c r="I434" s="11">
        <v>983840</v>
      </c>
      <c r="J434" s="9">
        <f>SUMIFS(H:H,D:D,dataset_shampoo[[#This Row],[Brand]],E:E,dataset_shampoo[[#This Row],[Region]],F:F,dataset_shampoo[[#This Row],[Year]],G:G,"&lt;="&amp;dataset_shampoo[[#This Row],[Month]])</f>
        <v>1216020</v>
      </c>
      <c r="K434" s="27">
        <f>SUMIFS(I:I,D:D,dataset_shampoo[[#This Row],[Brand]],E:E,dataset_shampoo[[#This Row],[Region]],F:F,dataset_shampoo[[#This Row],[Year]],G:G,"&lt;="&amp;dataset_shampoo[[#This Row],[Month]])</f>
        <v>7582750</v>
      </c>
      <c r="L434" s="9">
        <f>dataset_shampoo[[#This Row],[Units YTD]]+SUMIFS(H:H,D:D,dataset_shampoo[[#This Row],[Brand]],E:E,dataset_shampoo[[#This Row],[Region]],F:F,dataset_shampoo[[#This Row],[Year]]-1,G:G,"&gt;"&amp;dataset_shampoo[[#This Row],[Month]])</f>
        <v>2005870</v>
      </c>
      <c r="M434" s="1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s="9">
        <v>205890</v>
      </c>
      <c r="I435" s="11">
        <v>1293310</v>
      </c>
      <c r="J435" s="9">
        <f>SUMIFS(H:H,D:D,dataset_shampoo[[#This Row],[Brand]],E:E,dataset_shampoo[[#This Row],[Region]],F:F,dataset_shampoo[[#This Row],[Year]],G:G,"&lt;="&amp;dataset_shampoo[[#This Row],[Month]])</f>
        <v>1421910</v>
      </c>
      <c r="K435" s="27">
        <f>SUMIFS(I:I,D:D,dataset_shampoo[[#This Row],[Brand]],E:E,dataset_shampoo[[#This Row],[Region]],F:F,dataset_shampoo[[#This Row],[Year]],G:G,"&lt;="&amp;dataset_shampoo[[#This Row],[Month]])</f>
        <v>8876060</v>
      </c>
      <c r="L435" s="9">
        <f>dataset_shampoo[[#This Row],[Units YTD]]+SUMIFS(H:H,D:D,dataset_shampoo[[#This Row],[Brand]],E:E,dataset_shampoo[[#This Row],[Region]],F:F,dataset_shampoo[[#This Row],[Year]]-1,G:G,"&gt;"&amp;dataset_shampoo[[#This Row],[Month]])</f>
        <v>2080090</v>
      </c>
      <c r="M435" s="1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s="9">
        <v>180900</v>
      </c>
      <c r="I436" s="11">
        <v>1172650</v>
      </c>
      <c r="J436" s="9">
        <f>SUMIFS(H:H,D:D,dataset_shampoo[[#This Row],[Brand]],E:E,dataset_shampoo[[#This Row],[Region]],F:F,dataset_shampoo[[#This Row],[Year]],G:G,"&lt;="&amp;dataset_shampoo[[#This Row],[Month]])</f>
        <v>1602810</v>
      </c>
      <c r="K436" s="27">
        <f>SUMIFS(I:I,D:D,dataset_shampoo[[#This Row],[Brand]],E:E,dataset_shampoo[[#This Row],[Region]],F:F,dataset_shampoo[[#This Row],[Year]],G:G,"&lt;="&amp;dataset_shampoo[[#This Row],[Month]])</f>
        <v>10048710</v>
      </c>
      <c r="L436" s="9">
        <f>dataset_shampoo[[#This Row],[Units YTD]]+SUMIFS(H:H,D:D,dataset_shampoo[[#This Row],[Brand]],E:E,dataset_shampoo[[#This Row],[Region]],F:F,dataset_shampoo[[#This Row],[Year]]-1,G:G,"&gt;"&amp;dataset_shampoo[[#This Row],[Month]])</f>
        <v>2071200</v>
      </c>
      <c r="M436" s="1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s="9">
        <v>176410</v>
      </c>
      <c r="I437" s="11">
        <v>1111770</v>
      </c>
      <c r="J437" s="9">
        <f>SUMIFS(H:H,D:D,dataset_shampoo[[#This Row],[Brand]],E:E,dataset_shampoo[[#This Row],[Region]],F:F,dataset_shampoo[[#This Row],[Year]],G:G,"&lt;="&amp;dataset_shampoo[[#This Row],[Month]])</f>
        <v>1779220</v>
      </c>
      <c r="K437" s="27">
        <f>SUMIFS(I:I,D:D,dataset_shampoo[[#This Row],[Brand]],E:E,dataset_shampoo[[#This Row],[Region]],F:F,dataset_shampoo[[#This Row],[Year]],G:G,"&lt;="&amp;dataset_shampoo[[#This Row],[Month]])</f>
        <v>11160480</v>
      </c>
      <c r="L437" s="9">
        <f>dataset_shampoo[[#This Row],[Units YTD]]+SUMIFS(H:H,D:D,dataset_shampoo[[#This Row],[Brand]],E:E,dataset_shampoo[[#This Row],[Region]],F:F,dataset_shampoo[[#This Row],[Year]]-1,G:G,"&gt;"&amp;dataset_shampoo[[#This Row],[Month]])</f>
        <v>2083410</v>
      </c>
      <c r="M437" s="1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s="9">
        <v>163550</v>
      </c>
      <c r="I438" s="11">
        <v>960770</v>
      </c>
      <c r="J438" s="9">
        <f>SUMIFS(H:H,D:D,dataset_shampoo[[#This Row],[Brand]],E:E,dataset_shampoo[[#This Row],[Region]],F:F,dataset_shampoo[[#This Row],[Year]],G:G,"&lt;="&amp;dataset_shampoo[[#This Row],[Month]])</f>
        <v>1942770</v>
      </c>
      <c r="K438" s="27">
        <f>SUMIFS(I:I,D:D,dataset_shampoo[[#This Row],[Brand]],E:E,dataset_shampoo[[#This Row],[Region]],F:F,dataset_shampoo[[#This Row],[Year]],G:G,"&lt;="&amp;dataset_shampoo[[#This Row],[Month]])</f>
        <v>12121250</v>
      </c>
      <c r="L438" s="9">
        <f>dataset_shampoo[[#This Row],[Units YTD]]+SUMIFS(H:H,D:D,dataset_shampoo[[#This Row],[Brand]],E:E,dataset_shampoo[[#This Row],[Region]],F:F,dataset_shampoo[[#This Row],[Year]]-1,G:G,"&gt;"&amp;dataset_shampoo[[#This Row],[Month]])</f>
        <v>2094320</v>
      </c>
      <c r="M438" s="1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s="9">
        <v>237860</v>
      </c>
      <c r="I439" s="11">
        <v>1532390</v>
      </c>
      <c r="J439" s="9">
        <f>SUMIFS(H:H,D:D,dataset_shampoo[[#This Row],[Brand]],E:E,dataset_shampoo[[#This Row],[Region]],F:F,dataset_shampoo[[#This Row],[Year]],G:G,"&lt;="&amp;dataset_shampoo[[#This Row],[Month]])</f>
        <v>2180630</v>
      </c>
      <c r="K439" s="27">
        <f>SUMIFS(I:I,D:D,dataset_shampoo[[#This Row],[Brand]],E:E,dataset_shampoo[[#This Row],[Region]],F:F,dataset_shampoo[[#This Row],[Year]],G:G,"&lt;="&amp;dataset_shampoo[[#This Row],[Month]])</f>
        <v>13653640</v>
      </c>
      <c r="L439" s="9">
        <f>dataset_shampoo[[#This Row],[Units YTD]]+SUMIFS(H:H,D:D,dataset_shampoo[[#This Row],[Brand]],E:E,dataset_shampoo[[#This Row],[Region]],F:F,dataset_shampoo[[#This Row],[Year]]-1,G:G,"&gt;"&amp;dataset_shampoo[[#This Row],[Month]])</f>
        <v>2180630</v>
      </c>
      <c r="M439" s="1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s="9">
        <v>176640</v>
      </c>
      <c r="I440" s="11">
        <v>1118140</v>
      </c>
      <c r="J440" s="9">
        <f>SUMIFS(H:H,D:D,dataset_shampoo[[#This Row],[Brand]],E:E,dataset_shampoo[[#This Row],[Region]],F:F,dataset_shampoo[[#This Row],[Year]],G:G,"&lt;="&amp;dataset_shampoo[[#This Row],[Month]])</f>
        <v>176640</v>
      </c>
      <c r="K440" s="27">
        <f>SUMIFS(I:I,D:D,dataset_shampoo[[#This Row],[Brand]],E:E,dataset_shampoo[[#This Row],[Region]],F:F,dataset_shampoo[[#This Row],[Year]],G:G,"&lt;="&amp;dataset_shampoo[[#This Row],[Month]])</f>
        <v>1118140</v>
      </c>
      <c r="L440" s="9">
        <f>dataset_shampoo[[#This Row],[Units YTD]]+SUMIFS(H:H,D:D,dataset_shampoo[[#This Row],[Brand]],E:E,dataset_shampoo[[#This Row],[Region]],F:F,dataset_shampoo[[#This Row],[Year]]-1,G:G,"&gt;"&amp;dataset_shampoo[[#This Row],[Month]])</f>
        <v>2205370</v>
      </c>
      <c r="M440" s="1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s="9">
        <v>178890</v>
      </c>
      <c r="I441" s="11">
        <v>1229650</v>
      </c>
      <c r="J441" s="9">
        <f>SUMIFS(H:H,D:D,dataset_shampoo[[#This Row],[Brand]],E:E,dataset_shampoo[[#This Row],[Region]],F:F,dataset_shampoo[[#This Row],[Year]],G:G,"&lt;="&amp;dataset_shampoo[[#This Row],[Month]])</f>
        <v>355530</v>
      </c>
      <c r="K441" s="27">
        <f>SUMIFS(I:I,D:D,dataset_shampoo[[#This Row],[Brand]],E:E,dataset_shampoo[[#This Row],[Region]],F:F,dataset_shampoo[[#This Row],[Year]],G:G,"&lt;="&amp;dataset_shampoo[[#This Row],[Month]])</f>
        <v>2347790</v>
      </c>
      <c r="L441" s="9">
        <f>dataset_shampoo[[#This Row],[Units YTD]]+SUMIFS(H:H,D:D,dataset_shampoo[[#This Row],[Brand]],E:E,dataset_shampoo[[#This Row],[Region]],F:F,dataset_shampoo[[#This Row],[Year]]-1,G:G,"&gt;"&amp;dataset_shampoo[[#This Row],[Month]])</f>
        <v>2202280</v>
      </c>
      <c r="M441" s="1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s="9">
        <v>177760</v>
      </c>
      <c r="I442" s="11">
        <v>1124060</v>
      </c>
      <c r="J442" s="9">
        <f>SUMIFS(H:H,D:D,dataset_shampoo[[#This Row],[Brand]],E:E,dataset_shampoo[[#This Row],[Region]],F:F,dataset_shampoo[[#This Row],[Year]],G:G,"&lt;="&amp;dataset_shampoo[[#This Row],[Month]])</f>
        <v>533290</v>
      </c>
      <c r="K442" s="27">
        <f>SUMIFS(I:I,D:D,dataset_shampoo[[#This Row],[Brand]],E:E,dataset_shampoo[[#This Row],[Region]],F:F,dataset_shampoo[[#This Row],[Year]],G:G,"&lt;="&amp;dataset_shampoo[[#This Row],[Month]])</f>
        <v>3471850</v>
      </c>
      <c r="L442" s="9">
        <f>dataset_shampoo[[#This Row],[Units YTD]]+SUMIFS(H:H,D:D,dataset_shampoo[[#This Row],[Brand]],E:E,dataset_shampoo[[#This Row],[Region]],F:F,dataset_shampoo[[#This Row],[Year]]-1,G:G,"&gt;"&amp;dataset_shampoo[[#This Row],[Month]])</f>
        <v>2208360</v>
      </c>
      <c r="M442" s="1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s="9">
        <v>16850</v>
      </c>
      <c r="I443" s="11">
        <v>98090</v>
      </c>
      <c r="J443" s="9">
        <f>SUMIFS(H:H,D:D,dataset_shampoo[[#This Row],[Brand]],E:E,dataset_shampoo[[#This Row],[Region]],F:F,dataset_shampoo[[#This Row],[Year]],G:G,"&lt;="&amp;dataset_shampoo[[#This Row],[Month]])</f>
        <v>16850</v>
      </c>
      <c r="K443" s="27">
        <f>SUMIFS(I:I,D:D,dataset_shampoo[[#This Row],[Brand]],E:E,dataset_shampoo[[#This Row],[Region]],F:F,dataset_shampoo[[#This Row],[Year]],G:G,"&lt;="&amp;dataset_shampoo[[#This Row],[Month]])</f>
        <v>98090</v>
      </c>
      <c r="L443" s="9">
        <f>dataset_shampoo[[#This Row],[Units YTD]]+SUMIFS(H:H,D:D,dataset_shampoo[[#This Row],[Brand]],E:E,dataset_shampoo[[#This Row],[Region]],F:F,dataset_shampoo[[#This Row],[Year]]-1,G:G,"&gt;"&amp;dataset_shampoo[[#This Row],[Month]])</f>
        <v>16850</v>
      </c>
      <c r="M443" s="1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s="9">
        <v>9560</v>
      </c>
      <c r="I444" s="11">
        <v>61220</v>
      </c>
      <c r="J444" s="9">
        <f>SUMIFS(H:H,D:D,dataset_shampoo[[#This Row],[Brand]],E:E,dataset_shampoo[[#This Row],[Region]],F:F,dataset_shampoo[[#This Row],[Year]],G:G,"&lt;="&amp;dataset_shampoo[[#This Row],[Month]])</f>
        <v>26410</v>
      </c>
      <c r="K444" s="27">
        <f>SUMIFS(I:I,D:D,dataset_shampoo[[#This Row],[Brand]],E:E,dataset_shampoo[[#This Row],[Region]],F:F,dataset_shampoo[[#This Row],[Year]],G:G,"&lt;="&amp;dataset_shampoo[[#This Row],[Month]])</f>
        <v>159310</v>
      </c>
      <c r="L444" s="9">
        <f>dataset_shampoo[[#This Row],[Units YTD]]+SUMIFS(H:H,D:D,dataset_shampoo[[#This Row],[Brand]],E:E,dataset_shampoo[[#This Row],[Region]],F:F,dataset_shampoo[[#This Row],[Year]]-1,G:G,"&gt;"&amp;dataset_shampoo[[#This Row],[Month]])</f>
        <v>26410</v>
      </c>
      <c r="M444" s="1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s="9">
        <v>19080</v>
      </c>
      <c r="I445" s="11">
        <v>111070</v>
      </c>
      <c r="J445" s="9">
        <f>SUMIFS(H:H,D:D,dataset_shampoo[[#This Row],[Brand]],E:E,dataset_shampoo[[#This Row],[Region]],F:F,dataset_shampoo[[#This Row],[Year]],G:G,"&lt;="&amp;dataset_shampoo[[#This Row],[Month]])</f>
        <v>45490</v>
      </c>
      <c r="K445" s="27">
        <f>SUMIFS(I:I,D:D,dataset_shampoo[[#This Row],[Brand]],E:E,dataset_shampoo[[#This Row],[Region]],F:F,dataset_shampoo[[#This Row],[Year]],G:G,"&lt;="&amp;dataset_shampoo[[#This Row],[Month]])</f>
        <v>270380</v>
      </c>
      <c r="L445" s="9">
        <f>dataset_shampoo[[#This Row],[Units YTD]]+SUMIFS(H:H,D:D,dataset_shampoo[[#This Row],[Brand]],E:E,dataset_shampoo[[#This Row],[Region]],F:F,dataset_shampoo[[#This Row],[Year]]-1,G:G,"&gt;"&amp;dataset_shampoo[[#This Row],[Month]])</f>
        <v>45490</v>
      </c>
      <c r="M445" s="1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s="9">
        <v>9270</v>
      </c>
      <c r="I446" s="11">
        <v>59670</v>
      </c>
      <c r="J446" s="9">
        <f>SUMIFS(H:H,D:D,dataset_shampoo[[#This Row],[Brand]],E:E,dataset_shampoo[[#This Row],[Region]],F:F,dataset_shampoo[[#This Row],[Year]],G:G,"&lt;="&amp;dataset_shampoo[[#This Row],[Month]])</f>
        <v>54760</v>
      </c>
      <c r="K446" s="27">
        <f>SUMIFS(I:I,D:D,dataset_shampoo[[#This Row],[Brand]],E:E,dataset_shampoo[[#This Row],[Region]],F:F,dataset_shampoo[[#This Row],[Year]],G:G,"&lt;="&amp;dataset_shampoo[[#This Row],[Month]])</f>
        <v>330050</v>
      </c>
      <c r="L446" s="9">
        <f>dataset_shampoo[[#This Row],[Units YTD]]+SUMIFS(H:H,D:D,dataset_shampoo[[#This Row],[Brand]],E:E,dataset_shampoo[[#This Row],[Region]],F:F,dataset_shampoo[[#This Row],[Year]]-1,G:G,"&gt;"&amp;dataset_shampoo[[#This Row],[Month]])</f>
        <v>54760</v>
      </c>
      <c r="M446" s="1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s="9">
        <v>22250</v>
      </c>
      <c r="I447" s="11">
        <v>129280</v>
      </c>
      <c r="J447" s="9">
        <f>SUMIFS(H:H,D:D,dataset_shampoo[[#This Row],[Brand]],E:E,dataset_shampoo[[#This Row],[Region]],F:F,dataset_shampoo[[#This Row],[Year]],G:G,"&lt;="&amp;dataset_shampoo[[#This Row],[Month]])</f>
        <v>77010</v>
      </c>
      <c r="K447" s="27">
        <f>SUMIFS(I:I,D:D,dataset_shampoo[[#This Row],[Brand]],E:E,dataset_shampoo[[#This Row],[Region]],F:F,dataset_shampoo[[#This Row],[Year]],G:G,"&lt;="&amp;dataset_shampoo[[#This Row],[Month]])</f>
        <v>459330</v>
      </c>
      <c r="L447" s="9">
        <f>dataset_shampoo[[#This Row],[Units YTD]]+SUMIFS(H:H,D:D,dataset_shampoo[[#This Row],[Brand]],E:E,dataset_shampoo[[#This Row],[Region]],F:F,dataset_shampoo[[#This Row],[Year]]-1,G:G,"&gt;"&amp;dataset_shampoo[[#This Row],[Month]])</f>
        <v>77010</v>
      </c>
      <c r="M447" s="1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s="9">
        <v>19070</v>
      </c>
      <c r="I448" s="11">
        <v>106540</v>
      </c>
      <c r="J448" s="9">
        <f>SUMIFS(H:H,D:D,dataset_shampoo[[#This Row],[Brand]],E:E,dataset_shampoo[[#This Row],[Region]],F:F,dataset_shampoo[[#This Row],[Year]],G:G,"&lt;="&amp;dataset_shampoo[[#This Row],[Month]])</f>
        <v>96080</v>
      </c>
      <c r="K448" s="27">
        <f>SUMIFS(I:I,D:D,dataset_shampoo[[#This Row],[Brand]],E:E,dataset_shampoo[[#This Row],[Region]],F:F,dataset_shampoo[[#This Row],[Year]],G:G,"&lt;="&amp;dataset_shampoo[[#This Row],[Month]])</f>
        <v>565870</v>
      </c>
      <c r="L448" s="9">
        <f>dataset_shampoo[[#This Row],[Units YTD]]+SUMIFS(H:H,D:D,dataset_shampoo[[#This Row],[Brand]],E:E,dataset_shampoo[[#This Row],[Region]],F:F,dataset_shampoo[[#This Row],[Year]]-1,G:G,"&gt;"&amp;dataset_shampoo[[#This Row],[Month]])</f>
        <v>96080</v>
      </c>
      <c r="M448" s="1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s="9">
        <v>15910</v>
      </c>
      <c r="I449" s="11">
        <v>88110</v>
      </c>
      <c r="J449" s="9">
        <f>SUMIFS(H:H,D:D,dataset_shampoo[[#This Row],[Brand]],E:E,dataset_shampoo[[#This Row],[Region]],F:F,dataset_shampoo[[#This Row],[Year]],G:G,"&lt;="&amp;dataset_shampoo[[#This Row],[Month]])</f>
        <v>111990</v>
      </c>
      <c r="K449" s="27">
        <f>SUMIFS(I:I,D:D,dataset_shampoo[[#This Row],[Brand]],E:E,dataset_shampoo[[#This Row],[Region]],F:F,dataset_shampoo[[#This Row],[Year]],G:G,"&lt;="&amp;dataset_shampoo[[#This Row],[Month]])</f>
        <v>653980</v>
      </c>
      <c r="L449" s="9">
        <f>dataset_shampoo[[#This Row],[Units YTD]]+SUMIFS(H:H,D:D,dataset_shampoo[[#This Row],[Brand]],E:E,dataset_shampoo[[#This Row],[Region]],F:F,dataset_shampoo[[#This Row],[Year]]-1,G:G,"&gt;"&amp;dataset_shampoo[[#This Row],[Month]])</f>
        <v>111990</v>
      </c>
      <c r="M449" s="1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s="9">
        <v>13610</v>
      </c>
      <c r="I450" s="11">
        <v>86840</v>
      </c>
      <c r="J450" s="9">
        <f>SUMIFS(H:H,D:D,dataset_shampoo[[#This Row],[Brand]],E:E,dataset_shampoo[[#This Row],[Region]],F:F,dataset_shampoo[[#This Row],[Year]],G:G,"&lt;="&amp;dataset_shampoo[[#This Row],[Month]])</f>
        <v>125600</v>
      </c>
      <c r="K450" s="27">
        <f>SUMIFS(I:I,D:D,dataset_shampoo[[#This Row],[Brand]],E:E,dataset_shampoo[[#This Row],[Region]],F:F,dataset_shampoo[[#This Row],[Year]],G:G,"&lt;="&amp;dataset_shampoo[[#This Row],[Month]])</f>
        <v>740820</v>
      </c>
      <c r="L450" s="9">
        <f>dataset_shampoo[[#This Row],[Units YTD]]+SUMIFS(H:H,D:D,dataset_shampoo[[#This Row],[Brand]],E:E,dataset_shampoo[[#This Row],[Region]],F:F,dataset_shampoo[[#This Row],[Year]]-1,G:G,"&gt;"&amp;dataset_shampoo[[#This Row],[Month]])</f>
        <v>125600</v>
      </c>
      <c r="M450" s="1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s="9">
        <v>25380</v>
      </c>
      <c r="I451" s="11">
        <v>150320</v>
      </c>
      <c r="J451" s="9">
        <f>SUMIFS(H:H,D:D,dataset_shampoo[[#This Row],[Brand]],E:E,dataset_shampoo[[#This Row],[Region]],F:F,dataset_shampoo[[#This Row],[Year]],G:G,"&lt;="&amp;dataset_shampoo[[#This Row],[Month]])</f>
        <v>150980</v>
      </c>
      <c r="K451" s="27">
        <f>SUMIFS(I:I,D:D,dataset_shampoo[[#This Row],[Brand]],E:E,dataset_shampoo[[#This Row],[Region]],F:F,dataset_shampoo[[#This Row],[Year]],G:G,"&lt;="&amp;dataset_shampoo[[#This Row],[Month]])</f>
        <v>891140</v>
      </c>
      <c r="L451" s="9">
        <f>dataset_shampoo[[#This Row],[Units YTD]]+SUMIFS(H:H,D:D,dataset_shampoo[[#This Row],[Brand]],E:E,dataset_shampoo[[#This Row],[Region]],F:F,dataset_shampoo[[#This Row],[Year]]-1,G:G,"&gt;"&amp;dataset_shampoo[[#This Row],[Month]])</f>
        <v>150980</v>
      </c>
      <c r="M451" s="1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s="9">
        <v>21150</v>
      </c>
      <c r="I452" s="11">
        <v>117160</v>
      </c>
      <c r="J452" s="9">
        <f>SUMIFS(H:H,D:D,dataset_shampoo[[#This Row],[Brand]],E:E,dataset_shampoo[[#This Row],[Region]],F:F,dataset_shampoo[[#This Row],[Year]],G:G,"&lt;="&amp;dataset_shampoo[[#This Row],[Month]])</f>
        <v>172130</v>
      </c>
      <c r="K452" s="27">
        <f>SUMIFS(I:I,D:D,dataset_shampoo[[#This Row],[Brand]],E:E,dataset_shampoo[[#This Row],[Region]],F:F,dataset_shampoo[[#This Row],[Year]],G:G,"&lt;="&amp;dataset_shampoo[[#This Row],[Month]])</f>
        <v>1008300</v>
      </c>
      <c r="L452" s="9">
        <f>dataset_shampoo[[#This Row],[Units YTD]]+SUMIFS(H:H,D:D,dataset_shampoo[[#This Row],[Brand]],E:E,dataset_shampoo[[#This Row],[Region]],F:F,dataset_shampoo[[#This Row],[Year]]-1,G:G,"&gt;"&amp;dataset_shampoo[[#This Row],[Month]])</f>
        <v>172130</v>
      </c>
      <c r="M452" s="1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s="9">
        <v>20230</v>
      </c>
      <c r="I453" s="11">
        <v>117290</v>
      </c>
      <c r="J453" s="9">
        <f>SUMIFS(H:H,D:D,dataset_shampoo[[#This Row],[Brand]],E:E,dataset_shampoo[[#This Row],[Region]],F:F,dataset_shampoo[[#This Row],[Year]],G:G,"&lt;="&amp;dataset_shampoo[[#This Row],[Month]])</f>
        <v>192360</v>
      </c>
      <c r="K453" s="27">
        <f>SUMIFS(I:I,D:D,dataset_shampoo[[#This Row],[Brand]],E:E,dataset_shampoo[[#This Row],[Region]],F:F,dataset_shampoo[[#This Row],[Year]],G:G,"&lt;="&amp;dataset_shampoo[[#This Row],[Month]])</f>
        <v>1125590</v>
      </c>
      <c r="L453" s="9">
        <f>dataset_shampoo[[#This Row],[Units YTD]]+SUMIFS(H:H,D:D,dataset_shampoo[[#This Row],[Brand]],E:E,dataset_shampoo[[#This Row],[Region]],F:F,dataset_shampoo[[#This Row],[Year]]-1,G:G,"&gt;"&amp;dataset_shampoo[[#This Row],[Month]])</f>
        <v>192360</v>
      </c>
      <c r="M453" s="1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s="9">
        <v>13400</v>
      </c>
      <c r="I454" s="11">
        <v>85320</v>
      </c>
      <c r="J454" s="9">
        <f>SUMIFS(H:H,D:D,dataset_shampoo[[#This Row],[Brand]],E:E,dataset_shampoo[[#This Row],[Region]],F:F,dataset_shampoo[[#This Row],[Year]],G:G,"&lt;="&amp;dataset_shampoo[[#This Row],[Month]])</f>
        <v>205760</v>
      </c>
      <c r="K454" s="27">
        <f>SUMIFS(I:I,D:D,dataset_shampoo[[#This Row],[Brand]],E:E,dataset_shampoo[[#This Row],[Region]],F:F,dataset_shampoo[[#This Row],[Year]],G:G,"&lt;="&amp;dataset_shampoo[[#This Row],[Month]])</f>
        <v>1210910</v>
      </c>
      <c r="L454" s="9">
        <f>dataset_shampoo[[#This Row],[Units YTD]]+SUMIFS(H:H,D:D,dataset_shampoo[[#This Row],[Brand]],E:E,dataset_shampoo[[#This Row],[Region]],F:F,dataset_shampoo[[#This Row],[Year]]-1,G:G,"&gt;"&amp;dataset_shampoo[[#This Row],[Month]])</f>
        <v>205760</v>
      </c>
      <c r="M454" s="1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s="9">
        <v>23130</v>
      </c>
      <c r="I455" s="11">
        <v>128550</v>
      </c>
      <c r="J455" s="9">
        <f>SUMIFS(H:H,D:D,dataset_shampoo[[#This Row],[Brand]],E:E,dataset_shampoo[[#This Row],[Region]],F:F,dataset_shampoo[[#This Row],[Year]],G:G,"&lt;="&amp;dataset_shampoo[[#This Row],[Month]])</f>
        <v>23130</v>
      </c>
      <c r="K455" s="27">
        <f>SUMIFS(I:I,D:D,dataset_shampoo[[#This Row],[Brand]],E:E,dataset_shampoo[[#This Row],[Region]],F:F,dataset_shampoo[[#This Row],[Year]],G:G,"&lt;="&amp;dataset_shampoo[[#This Row],[Month]])</f>
        <v>128550</v>
      </c>
      <c r="L455" s="9">
        <f>dataset_shampoo[[#This Row],[Units YTD]]+SUMIFS(H:H,D:D,dataset_shampoo[[#This Row],[Brand]],E:E,dataset_shampoo[[#This Row],[Region]],F:F,dataset_shampoo[[#This Row],[Year]]-1,G:G,"&gt;"&amp;dataset_shampoo[[#This Row],[Month]])</f>
        <v>212040</v>
      </c>
      <c r="M455" s="1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s="9">
        <v>26740</v>
      </c>
      <c r="I456" s="11">
        <v>158340</v>
      </c>
      <c r="J456" s="9">
        <f>SUMIFS(H:H,D:D,dataset_shampoo[[#This Row],[Brand]],E:E,dataset_shampoo[[#This Row],[Region]],F:F,dataset_shampoo[[#This Row],[Year]],G:G,"&lt;="&amp;dataset_shampoo[[#This Row],[Month]])</f>
        <v>49870</v>
      </c>
      <c r="K456" s="27">
        <f>SUMIFS(I:I,D:D,dataset_shampoo[[#This Row],[Brand]],E:E,dataset_shampoo[[#This Row],[Region]],F:F,dataset_shampoo[[#This Row],[Year]],G:G,"&lt;="&amp;dataset_shampoo[[#This Row],[Month]])</f>
        <v>286890</v>
      </c>
      <c r="L456" s="9">
        <f>dataset_shampoo[[#This Row],[Units YTD]]+SUMIFS(H:H,D:D,dataset_shampoo[[#This Row],[Brand]],E:E,dataset_shampoo[[#This Row],[Region]],F:F,dataset_shampoo[[#This Row],[Year]]-1,G:G,"&gt;"&amp;dataset_shampoo[[#This Row],[Month]])</f>
        <v>229220</v>
      </c>
      <c r="M456" s="1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s="9">
        <v>20670</v>
      </c>
      <c r="I457" s="11">
        <v>115100</v>
      </c>
      <c r="J457" s="9">
        <f>SUMIFS(H:H,D:D,dataset_shampoo[[#This Row],[Brand]],E:E,dataset_shampoo[[#This Row],[Region]],F:F,dataset_shampoo[[#This Row],[Year]],G:G,"&lt;="&amp;dataset_shampoo[[#This Row],[Month]])</f>
        <v>70540</v>
      </c>
      <c r="K457" s="27">
        <f>SUMIFS(I:I,D:D,dataset_shampoo[[#This Row],[Brand]],E:E,dataset_shampoo[[#This Row],[Region]],F:F,dataset_shampoo[[#This Row],[Year]],G:G,"&lt;="&amp;dataset_shampoo[[#This Row],[Month]])</f>
        <v>401990</v>
      </c>
      <c r="L457" s="9">
        <f>dataset_shampoo[[#This Row],[Units YTD]]+SUMIFS(H:H,D:D,dataset_shampoo[[#This Row],[Brand]],E:E,dataset_shampoo[[#This Row],[Region]],F:F,dataset_shampoo[[#This Row],[Year]]-1,G:G,"&gt;"&amp;dataset_shampoo[[#This Row],[Month]])</f>
        <v>230810</v>
      </c>
      <c r="M457" s="1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s="9">
        <v>24350</v>
      </c>
      <c r="I458" s="11">
        <v>144100</v>
      </c>
      <c r="J458" s="9">
        <f>SUMIFS(H:H,D:D,dataset_shampoo[[#This Row],[Brand]],E:E,dataset_shampoo[[#This Row],[Region]],F:F,dataset_shampoo[[#This Row],[Year]],G:G,"&lt;="&amp;dataset_shampoo[[#This Row],[Month]])</f>
        <v>94890</v>
      </c>
      <c r="K458" s="27">
        <f>SUMIFS(I:I,D:D,dataset_shampoo[[#This Row],[Brand]],E:E,dataset_shampoo[[#This Row],[Region]],F:F,dataset_shampoo[[#This Row],[Year]],G:G,"&lt;="&amp;dataset_shampoo[[#This Row],[Month]])</f>
        <v>546090</v>
      </c>
      <c r="L458" s="9">
        <f>dataset_shampoo[[#This Row],[Units YTD]]+SUMIFS(H:H,D:D,dataset_shampoo[[#This Row],[Brand]],E:E,dataset_shampoo[[#This Row],[Region]],F:F,dataset_shampoo[[#This Row],[Year]]-1,G:G,"&gt;"&amp;dataset_shampoo[[#This Row],[Month]])</f>
        <v>245890</v>
      </c>
      <c r="M458" s="1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s="9">
        <v>25800</v>
      </c>
      <c r="I459" s="11">
        <v>153510</v>
      </c>
      <c r="J459" s="9">
        <f>SUMIFS(H:H,D:D,dataset_shampoo[[#This Row],[Brand]],E:E,dataset_shampoo[[#This Row],[Region]],F:F,dataset_shampoo[[#This Row],[Year]],G:G,"&lt;="&amp;dataset_shampoo[[#This Row],[Month]])</f>
        <v>120690</v>
      </c>
      <c r="K459" s="27">
        <f>SUMIFS(I:I,D:D,dataset_shampoo[[#This Row],[Brand]],E:E,dataset_shampoo[[#This Row],[Region]],F:F,dataset_shampoo[[#This Row],[Year]],G:G,"&lt;="&amp;dataset_shampoo[[#This Row],[Month]])</f>
        <v>699600</v>
      </c>
      <c r="L459" s="9">
        <f>dataset_shampoo[[#This Row],[Units YTD]]+SUMIFS(H:H,D:D,dataset_shampoo[[#This Row],[Brand]],E:E,dataset_shampoo[[#This Row],[Region]],F:F,dataset_shampoo[[#This Row],[Year]]-1,G:G,"&gt;"&amp;dataset_shampoo[[#This Row],[Month]])</f>
        <v>249440</v>
      </c>
      <c r="M459" s="1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s="9">
        <v>21570</v>
      </c>
      <c r="I460" s="11">
        <v>128130</v>
      </c>
      <c r="J460" s="9">
        <f>SUMIFS(H:H,D:D,dataset_shampoo[[#This Row],[Brand]],E:E,dataset_shampoo[[#This Row],[Region]],F:F,dataset_shampoo[[#This Row],[Year]],G:G,"&lt;="&amp;dataset_shampoo[[#This Row],[Month]])</f>
        <v>142260</v>
      </c>
      <c r="K460" s="27">
        <f>SUMIFS(I:I,D:D,dataset_shampoo[[#This Row],[Brand]],E:E,dataset_shampoo[[#This Row],[Region]],F:F,dataset_shampoo[[#This Row],[Year]],G:G,"&lt;="&amp;dataset_shampoo[[#This Row],[Month]])</f>
        <v>827730</v>
      </c>
      <c r="L460" s="9">
        <f>dataset_shampoo[[#This Row],[Units YTD]]+SUMIFS(H:H,D:D,dataset_shampoo[[#This Row],[Brand]],E:E,dataset_shampoo[[#This Row],[Region]],F:F,dataset_shampoo[[#This Row],[Year]]-1,G:G,"&gt;"&amp;dataset_shampoo[[#This Row],[Month]])</f>
        <v>251940</v>
      </c>
      <c r="M460" s="1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s="9">
        <v>22650</v>
      </c>
      <c r="I461" s="11">
        <v>144440</v>
      </c>
      <c r="J461" s="9">
        <f>SUMIFS(H:H,D:D,dataset_shampoo[[#This Row],[Brand]],E:E,dataset_shampoo[[#This Row],[Region]],F:F,dataset_shampoo[[#This Row],[Year]],G:G,"&lt;="&amp;dataset_shampoo[[#This Row],[Month]])</f>
        <v>164910</v>
      </c>
      <c r="K461" s="27">
        <f>SUMIFS(I:I,D:D,dataset_shampoo[[#This Row],[Brand]],E:E,dataset_shampoo[[#This Row],[Region]],F:F,dataset_shampoo[[#This Row],[Year]],G:G,"&lt;="&amp;dataset_shampoo[[#This Row],[Month]])</f>
        <v>972170</v>
      </c>
      <c r="L461" s="9">
        <f>dataset_shampoo[[#This Row],[Units YTD]]+SUMIFS(H:H,D:D,dataset_shampoo[[#This Row],[Brand]],E:E,dataset_shampoo[[#This Row],[Region]],F:F,dataset_shampoo[[#This Row],[Year]]-1,G:G,"&gt;"&amp;dataset_shampoo[[#This Row],[Month]])</f>
        <v>258680</v>
      </c>
      <c r="M461" s="1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s="9">
        <v>32610</v>
      </c>
      <c r="I462" s="11">
        <v>194270</v>
      </c>
      <c r="J462" s="9">
        <f>SUMIFS(H:H,D:D,dataset_shampoo[[#This Row],[Brand]],E:E,dataset_shampoo[[#This Row],[Region]],F:F,dataset_shampoo[[#This Row],[Year]],G:G,"&lt;="&amp;dataset_shampoo[[#This Row],[Month]])</f>
        <v>197520</v>
      </c>
      <c r="K462" s="27">
        <f>SUMIFS(I:I,D:D,dataset_shampoo[[#This Row],[Brand]],E:E,dataset_shampoo[[#This Row],[Region]],F:F,dataset_shampoo[[#This Row],[Year]],G:G,"&lt;="&amp;dataset_shampoo[[#This Row],[Month]])</f>
        <v>1166440</v>
      </c>
      <c r="L462" s="9">
        <f>dataset_shampoo[[#This Row],[Units YTD]]+SUMIFS(H:H,D:D,dataset_shampoo[[#This Row],[Brand]],E:E,dataset_shampoo[[#This Row],[Region]],F:F,dataset_shampoo[[#This Row],[Year]]-1,G:G,"&gt;"&amp;dataset_shampoo[[#This Row],[Month]])</f>
        <v>277680</v>
      </c>
      <c r="M462" s="1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s="9">
        <v>25070</v>
      </c>
      <c r="I463" s="11">
        <v>140200</v>
      </c>
      <c r="J463" s="9">
        <f>SUMIFS(H:H,D:D,dataset_shampoo[[#This Row],[Brand]],E:E,dataset_shampoo[[#This Row],[Region]],F:F,dataset_shampoo[[#This Row],[Year]],G:G,"&lt;="&amp;dataset_shampoo[[#This Row],[Month]])</f>
        <v>222590</v>
      </c>
      <c r="K463" s="27">
        <f>SUMIFS(I:I,D:D,dataset_shampoo[[#This Row],[Brand]],E:E,dataset_shampoo[[#This Row],[Region]],F:F,dataset_shampoo[[#This Row],[Year]],G:G,"&lt;="&amp;dataset_shampoo[[#This Row],[Month]])</f>
        <v>1306640</v>
      </c>
      <c r="L463" s="9">
        <f>dataset_shampoo[[#This Row],[Units YTD]]+SUMIFS(H:H,D:D,dataset_shampoo[[#This Row],[Brand]],E:E,dataset_shampoo[[#This Row],[Region]],F:F,dataset_shampoo[[#This Row],[Year]]-1,G:G,"&gt;"&amp;dataset_shampoo[[#This Row],[Month]])</f>
        <v>277370</v>
      </c>
      <c r="M463" s="1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s="9">
        <v>27900</v>
      </c>
      <c r="I464" s="11">
        <v>165860</v>
      </c>
      <c r="J464" s="9">
        <f>SUMIFS(H:H,D:D,dataset_shampoo[[#This Row],[Brand]],E:E,dataset_shampoo[[#This Row],[Region]],F:F,dataset_shampoo[[#This Row],[Year]],G:G,"&lt;="&amp;dataset_shampoo[[#This Row],[Month]])</f>
        <v>250490</v>
      </c>
      <c r="K464" s="27">
        <f>SUMIFS(I:I,D:D,dataset_shampoo[[#This Row],[Brand]],E:E,dataset_shampoo[[#This Row],[Region]],F:F,dataset_shampoo[[#This Row],[Year]],G:G,"&lt;="&amp;dataset_shampoo[[#This Row],[Month]])</f>
        <v>1472500</v>
      </c>
      <c r="L464" s="9">
        <f>dataset_shampoo[[#This Row],[Units YTD]]+SUMIFS(H:H,D:D,dataset_shampoo[[#This Row],[Brand]],E:E,dataset_shampoo[[#This Row],[Region]],F:F,dataset_shampoo[[#This Row],[Year]]-1,G:G,"&gt;"&amp;dataset_shampoo[[#This Row],[Month]])</f>
        <v>284120</v>
      </c>
      <c r="M464" s="1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s="9">
        <v>16150</v>
      </c>
      <c r="I465" s="11">
        <v>102380</v>
      </c>
      <c r="J465" s="9">
        <f>SUMIFS(H:H,D:D,dataset_shampoo[[#This Row],[Brand]],E:E,dataset_shampoo[[#This Row],[Region]],F:F,dataset_shampoo[[#This Row],[Year]],G:G,"&lt;="&amp;dataset_shampoo[[#This Row],[Month]])</f>
        <v>266640</v>
      </c>
      <c r="K465" s="27">
        <f>SUMIFS(I:I,D:D,dataset_shampoo[[#This Row],[Brand]],E:E,dataset_shampoo[[#This Row],[Region]],F:F,dataset_shampoo[[#This Row],[Year]],G:G,"&lt;="&amp;dataset_shampoo[[#This Row],[Month]])</f>
        <v>1574880</v>
      </c>
      <c r="L465" s="9">
        <f>dataset_shampoo[[#This Row],[Units YTD]]+SUMIFS(H:H,D:D,dataset_shampoo[[#This Row],[Brand]],E:E,dataset_shampoo[[#This Row],[Region]],F:F,dataset_shampoo[[#This Row],[Year]]-1,G:G,"&gt;"&amp;dataset_shampoo[[#This Row],[Month]])</f>
        <v>280040</v>
      </c>
      <c r="M465" s="1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s="9">
        <v>32550</v>
      </c>
      <c r="I466" s="11">
        <v>193480</v>
      </c>
      <c r="J466" s="9">
        <f>SUMIFS(H:H,D:D,dataset_shampoo[[#This Row],[Brand]],E:E,dataset_shampoo[[#This Row],[Region]],F:F,dataset_shampoo[[#This Row],[Year]],G:G,"&lt;="&amp;dataset_shampoo[[#This Row],[Month]])</f>
        <v>299190</v>
      </c>
      <c r="K466" s="27">
        <f>SUMIFS(I:I,D:D,dataset_shampoo[[#This Row],[Brand]],E:E,dataset_shampoo[[#This Row],[Region]],F:F,dataset_shampoo[[#This Row],[Year]],G:G,"&lt;="&amp;dataset_shampoo[[#This Row],[Month]])</f>
        <v>1768360</v>
      </c>
      <c r="L466" s="9">
        <f>dataset_shampoo[[#This Row],[Units YTD]]+SUMIFS(H:H,D:D,dataset_shampoo[[#This Row],[Brand]],E:E,dataset_shampoo[[#This Row],[Region]],F:F,dataset_shampoo[[#This Row],[Year]]-1,G:G,"&gt;"&amp;dataset_shampoo[[#This Row],[Month]])</f>
        <v>299190</v>
      </c>
      <c r="M466" s="1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s="9">
        <v>20480</v>
      </c>
      <c r="I467" s="11">
        <v>131000</v>
      </c>
      <c r="J467" s="9">
        <f>SUMIFS(H:H,D:D,dataset_shampoo[[#This Row],[Brand]],E:E,dataset_shampoo[[#This Row],[Region]],F:F,dataset_shampoo[[#This Row],[Year]],G:G,"&lt;="&amp;dataset_shampoo[[#This Row],[Month]])</f>
        <v>20480</v>
      </c>
      <c r="K467" s="27">
        <f>SUMIFS(I:I,D:D,dataset_shampoo[[#This Row],[Brand]],E:E,dataset_shampoo[[#This Row],[Region]],F:F,dataset_shampoo[[#This Row],[Year]],G:G,"&lt;="&amp;dataset_shampoo[[#This Row],[Month]])</f>
        <v>131000</v>
      </c>
      <c r="L467" s="9">
        <f>dataset_shampoo[[#This Row],[Units YTD]]+SUMIFS(H:H,D:D,dataset_shampoo[[#This Row],[Brand]],E:E,dataset_shampoo[[#This Row],[Region]],F:F,dataset_shampoo[[#This Row],[Year]]-1,G:G,"&gt;"&amp;dataset_shampoo[[#This Row],[Month]])</f>
        <v>296540</v>
      </c>
      <c r="M467" s="1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s="9">
        <v>25280</v>
      </c>
      <c r="I468" s="11">
        <v>141330</v>
      </c>
      <c r="J468" s="9">
        <f>SUMIFS(H:H,D:D,dataset_shampoo[[#This Row],[Brand]],E:E,dataset_shampoo[[#This Row],[Region]],F:F,dataset_shampoo[[#This Row],[Year]],G:G,"&lt;="&amp;dataset_shampoo[[#This Row],[Month]])</f>
        <v>45760</v>
      </c>
      <c r="K468" s="27">
        <f>SUMIFS(I:I,D:D,dataset_shampoo[[#This Row],[Brand]],E:E,dataset_shampoo[[#This Row],[Region]],F:F,dataset_shampoo[[#This Row],[Year]],G:G,"&lt;="&amp;dataset_shampoo[[#This Row],[Month]])</f>
        <v>272330</v>
      </c>
      <c r="L468" s="9">
        <f>dataset_shampoo[[#This Row],[Units YTD]]+SUMIFS(H:H,D:D,dataset_shampoo[[#This Row],[Brand]],E:E,dataset_shampoo[[#This Row],[Region]],F:F,dataset_shampoo[[#This Row],[Year]]-1,G:G,"&gt;"&amp;dataset_shampoo[[#This Row],[Month]])</f>
        <v>295080</v>
      </c>
      <c r="M468" s="1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s="9">
        <v>21180</v>
      </c>
      <c r="I469" s="11">
        <v>134670</v>
      </c>
      <c r="J469" s="9">
        <f>SUMIFS(H:H,D:D,dataset_shampoo[[#This Row],[Brand]],E:E,dataset_shampoo[[#This Row],[Region]],F:F,dataset_shampoo[[#This Row],[Year]],G:G,"&lt;="&amp;dataset_shampoo[[#This Row],[Month]])</f>
        <v>66940</v>
      </c>
      <c r="K469" s="27">
        <f>SUMIFS(I:I,D:D,dataset_shampoo[[#This Row],[Brand]],E:E,dataset_shampoo[[#This Row],[Region]],F:F,dataset_shampoo[[#This Row],[Year]],G:G,"&lt;="&amp;dataset_shampoo[[#This Row],[Month]])</f>
        <v>407000</v>
      </c>
      <c r="L469" s="9">
        <f>dataset_shampoo[[#This Row],[Units YTD]]+SUMIFS(H:H,D:D,dataset_shampoo[[#This Row],[Brand]],E:E,dataset_shampoo[[#This Row],[Region]],F:F,dataset_shampoo[[#This Row],[Year]]-1,G:G,"&gt;"&amp;dataset_shampoo[[#This Row],[Month]])</f>
        <v>295590</v>
      </c>
      <c r="M469" s="1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s="9">
        <v>24920</v>
      </c>
      <c r="I470" s="11">
        <v>148380</v>
      </c>
      <c r="J470" s="9">
        <f>SUMIFS(H:H,D:D,dataset_shampoo[[#This Row],[Brand]],E:E,dataset_shampoo[[#This Row],[Region]],F:F,dataset_shampoo[[#This Row],[Year]],G:G,"&lt;="&amp;dataset_shampoo[[#This Row],[Month]])</f>
        <v>91860</v>
      </c>
      <c r="K470" s="27">
        <f>SUMIFS(I:I,D:D,dataset_shampoo[[#This Row],[Brand]],E:E,dataset_shampoo[[#This Row],[Region]],F:F,dataset_shampoo[[#This Row],[Year]],G:G,"&lt;="&amp;dataset_shampoo[[#This Row],[Month]])</f>
        <v>555380</v>
      </c>
      <c r="L470" s="9">
        <f>dataset_shampoo[[#This Row],[Units YTD]]+SUMIFS(H:H,D:D,dataset_shampoo[[#This Row],[Brand]],E:E,dataset_shampoo[[#This Row],[Region]],F:F,dataset_shampoo[[#This Row],[Year]]-1,G:G,"&gt;"&amp;dataset_shampoo[[#This Row],[Month]])</f>
        <v>296160</v>
      </c>
      <c r="M470" s="1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s="9">
        <v>22140</v>
      </c>
      <c r="I471" s="11">
        <v>124510</v>
      </c>
      <c r="J471" s="9">
        <f>SUMIFS(H:H,D:D,dataset_shampoo[[#This Row],[Brand]],E:E,dataset_shampoo[[#This Row],[Region]],F:F,dataset_shampoo[[#This Row],[Year]],G:G,"&lt;="&amp;dataset_shampoo[[#This Row],[Month]])</f>
        <v>114000</v>
      </c>
      <c r="K471" s="27">
        <f>SUMIFS(I:I,D:D,dataset_shampoo[[#This Row],[Brand]],E:E,dataset_shampoo[[#This Row],[Region]],F:F,dataset_shampoo[[#This Row],[Year]],G:G,"&lt;="&amp;dataset_shampoo[[#This Row],[Month]])</f>
        <v>679890</v>
      </c>
      <c r="L471" s="9">
        <f>dataset_shampoo[[#This Row],[Units YTD]]+SUMIFS(H:H,D:D,dataset_shampoo[[#This Row],[Brand]],E:E,dataset_shampoo[[#This Row],[Region]],F:F,dataset_shampoo[[#This Row],[Year]]-1,G:G,"&gt;"&amp;dataset_shampoo[[#This Row],[Month]])</f>
        <v>292500</v>
      </c>
      <c r="M471" s="1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s="9">
        <v>18590</v>
      </c>
      <c r="I472" s="11">
        <v>119660</v>
      </c>
      <c r="J472" s="9">
        <f>SUMIFS(H:H,D:D,dataset_shampoo[[#This Row],[Brand]],E:E,dataset_shampoo[[#This Row],[Region]],F:F,dataset_shampoo[[#This Row],[Year]],G:G,"&lt;="&amp;dataset_shampoo[[#This Row],[Month]])</f>
        <v>132590</v>
      </c>
      <c r="K472" s="27">
        <f>SUMIFS(I:I,D:D,dataset_shampoo[[#This Row],[Brand]],E:E,dataset_shampoo[[#This Row],[Region]],F:F,dataset_shampoo[[#This Row],[Year]],G:G,"&lt;="&amp;dataset_shampoo[[#This Row],[Month]])</f>
        <v>799550</v>
      </c>
      <c r="L472" s="9">
        <f>dataset_shampoo[[#This Row],[Units YTD]]+SUMIFS(H:H,D:D,dataset_shampoo[[#This Row],[Brand]],E:E,dataset_shampoo[[#This Row],[Region]],F:F,dataset_shampoo[[#This Row],[Year]]-1,G:G,"&gt;"&amp;dataset_shampoo[[#This Row],[Month]])</f>
        <v>289520</v>
      </c>
      <c r="M472" s="1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s="9">
        <v>34730</v>
      </c>
      <c r="I473" s="11">
        <v>206150</v>
      </c>
      <c r="J473" s="9">
        <f>SUMIFS(H:H,D:D,dataset_shampoo[[#This Row],[Brand]],E:E,dataset_shampoo[[#This Row],[Region]],F:F,dataset_shampoo[[#This Row],[Year]],G:G,"&lt;="&amp;dataset_shampoo[[#This Row],[Month]])</f>
        <v>167320</v>
      </c>
      <c r="K473" s="27">
        <f>SUMIFS(I:I,D:D,dataset_shampoo[[#This Row],[Brand]],E:E,dataset_shampoo[[#This Row],[Region]],F:F,dataset_shampoo[[#This Row],[Year]],G:G,"&lt;="&amp;dataset_shampoo[[#This Row],[Month]])</f>
        <v>1005700</v>
      </c>
      <c r="L473" s="9">
        <f>dataset_shampoo[[#This Row],[Units YTD]]+SUMIFS(H:H,D:D,dataset_shampoo[[#This Row],[Brand]],E:E,dataset_shampoo[[#This Row],[Region]],F:F,dataset_shampoo[[#This Row],[Year]]-1,G:G,"&gt;"&amp;dataset_shampoo[[#This Row],[Month]])</f>
        <v>301600</v>
      </c>
      <c r="M473" s="1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s="9">
        <v>24030</v>
      </c>
      <c r="I474" s="11">
        <v>143770</v>
      </c>
      <c r="J474" s="9">
        <f>SUMIFS(H:H,D:D,dataset_shampoo[[#This Row],[Brand]],E:E,dataset_shampoo[[#This Row],[Region]],F:F,dataset_shampoo[[#This Row],[Year]],G:G,"&lt;="&amp;dataset_shampoo[[#This Row],[Month]])</f>
        <v>191350</v>
      </c>
      <c r="K474" s="27">
        <f>SUMIFS(I:I,D:D,dataset_shampoo[[#This Row],[Brand]],E:E,dataset_shampoo[[#This Row],[Region]],F:F,dataset_shampoo[[#This Row],[Year]],G:G,"&lt;="&amp;dataset_shampoo[[#This Row],[Month]])</f>
        <v>1149470</v>
      </c>
      <c r="L474" s="9">
        <f>dataset_shampoo[[#This Row],[Units YTD]]+SUMIFS(H:H,D:D,dataset_shampoo[[#This Row],[Brand]],E:E,dataset_shampoo[[#This Row],[Region]],F:F,dataset_shampoo[[#This Row],[Year]]-1,G:G,"&gt;"&amp;dataset_shampoo[[#This Row],[Month]])</f>
        <v>293020</v>
      </c>
      <c r="M474" s="1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s="9">
        <v>24690</v>
      </c>
      <c r="I475" s="11">
        <v>146090</v>
      </c>
      <c r="J475" s="9">
        <f>SUMIFS(H:H,D:D,dataset_shampoo[[#This Row],[Brand]],E:E,dataset_shampoo[[#This Row],[Region]],F:F,dataset_shampoo[[#This Row],[Year]],G:G,"&lt;="&amp;dataset_shampoo[[#This Row],[Month]])</f>
        <v>216040</v>
      </c>
      <c r="K475" s="27">
        <f>SUMIFS(I:I,D:D,dataset_shampoo[[#This Row],[Brand]],E:E,dataset_shampoo[[#This Row],[Region]],F:F,dataset_shampoo[[#This Row],[Year]],G:G,"&lt;="&amp;dataset_shampoo[[#This Row],[Month]])</f>
        <v>1295560</v>
      </c>
      <c r="L475" s="9">
        <f>dataset_shampoo[[#This Row],[Units YTD]]+SUMIFS(H:H,D:D,dataset_shampoo[[#This Row],[Brand]],E:E,dataset_shampoo[[#This Row],[Region]],F:F,dataset_shampoo[[#This Row],[Year]]-1,G:G,"&gt;"&amp;dataset_shampoo[[#This Row],[Month]])</f>
        <v>292640</v>
      </c>
      <c r="M475" s="1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s="9">
        <v>20680</v>
      </c>
      <c r="I476" s="11">
        <v>132010</v>
      </c>
      <c r="J476" s="9">
        <f>SUMIFS(H:H,D:D,dataset_shampoo[[#This Row],[Brand]],E:E,dataset_shampoo[[#This Row],[Region]],F:F,dataset_shampoo[[#This Row],[Year]],G:G,"&lt;="&amp;dataset_shampoo[[#This Row],[Month]])</f>
        <v>236720</v>
      </c>
      <c r="K476" s="27">
        <f>SUMIFS(I:I,D:D,dataset_shampoo[[#This Row],[Brand]],E:E,dataset_shampoo[[#This Row],[Region]],F:F,dataset_shampoo[[#This Row],[Year]],G:G,"&lt;="&amp;dataset_shampoo[[#This Row],[Month]])</f>
        <v>1427570</v>
      </c>
      <c r="L476" s="9">
        <f>dataset_shampoo[[#This Row],[Units YTD]]+SUMIFS(H:H,D:D,dataset_shampoo[[#This Row],[Brand]],E:E,dataset_shampoo[[#This Row],[Region]],F:F,dataset_shampoo[[#This Row],[Year]]-1,G:G,"&gt;"&amp;dataset_shampoo[[#This Row],[Month]])</f>
        <v>285420</v>
      </c>
      <c r="M476" s="1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s="9">
        <v>32130</v>
      </c>
      <c r="I477" s="11">
        <v>189790</v>
      </c>
      <c r="J477" s="9">
        <f>SUMIFS(H:H,D:D,dataset_shampoo[[#This Row],[Brand]],E:E,dataset_shampoo[[#This Row],[Region]],F:F,dataset_shampoo[[#This Row],[Year]],G:G,"&lt;="&amp;dataset_shampoo[[#This Row],[Month]])</f>
        <v>268850</v>
      </c>
      <c r="K477" s="27">
        <f>SUMIFS(I:I,D:D,dataset_shampoo[[#This Row],[Brand]],E:E,dataset_shampoo[[#This Row],[Region]],F:F,dataset_shampoo[[#This Row],[Year]],G:G,"&lt;="&amp;dataset_shampoo[[#This Row],[Month]])</f>
        <v>1617360</v>
      </c>
      <c r="L477" s="9">
        <f>dataset_shampoo[[#This Row],[Units YTD]]+SUMIFS(H:H,D:D,dataset_shampoo[[#This Row],[Brand]],E:E,dataset_shampoo[[#This Row],[Region]],F:F,dataset_shampoo[[#This Row],[Year]]-1,G:G,"&gt;"&amp;dataset_shampoo[[#This Row],[Month]])</f>
        <v>301400</v>
      </c>
      <c r="M477" s="1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s="9">
        <v>28290</v>
      </c>
      <c r="I478" s="11">
        <v>157710</v>
      </c>
      <c r="J478" s="9">
        <f>SUMIFS(H:H,D:D,dataset_shampoo[[#This Row],[Brand]],E:E,dataset_shampoo[[#This Row],[Region]],F:F,dataset_shampoo[[#This Row],[Year]],G:G,"&lt;="&amp;dataset_shampoo[[#This Row],[Month]])</f>
        <v>297140</v>
      </c>
      <c r="K478" s="27">
        <f>SUMIFS(I:I,D:D,dataset_shampoo[[#This Row],[Brand]],E:E,dataset_shampoo[[#This Row],[Region]],F:F,dataset_shampoo[[#This Row],[Year]],G:G,"&lt;="&amp;dataset_shampoo[[#This Row],[Month]])</f>
        <v>1775070</v>
      </c>
      <c r="L478" s="9">
        <f>dataset_shampoo[[#This Row],[Units YTD]]+SUMIFS(H:H,D:D,dataset_shampoo[[#This Row],[Brand]],E:E,dataset_shampoo[[#This Row],[Region]],F:F,dataset_shampoo[[#This Row],[Year]]-1,G:G,"&gt;"&amp;dataset_shampoo[[#This Row],[Month]])</f>
        <v>297140</v>
      </c>
      <c r="M478" s="1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s="9">
        <v>35000</v>
      </c>
      <c r="I479" s="11">
        <v>206730</v>
      </c>
      <c r="J479" s="9">
        <f>SUMIFS(H:H,D:D,dataset_shampoo[[#This Row],[Brand]],E:E,dataset_shampoo[[#This Row],[Region]],F:F,dataset_shampoo[[#This Row],[Year]],G:G,"&lt;="&amp;dataset_shampoo[[#This Row],[Month]])</f>
        <v>35000</v>
      </c>
      <c r="K479" s="27">
        <f>SUMIFS(I:I,D:D,dataset_shampoo[[#This Row],[Brand]],E:E,dataset_shampoo[[#This Row],[Region]],F:F,dataset_shampoo[[#This Row],[Year]],G:G,"&lt;="&amp;dataset_shampoo[[#This Row],[Month]])</f>
        <v>206730</v>
      </c>
      <c r="L479" s="9">
        <f>dataset_shampoo[[#This Row],[Units YTD]]+SUMIFS(H:H,D:D,dataset_shampoo[[#This Row],[Brand]],E:E,dataset_shampoo[[#This Row],[Region]],F:F,dataset_shampoo[[#This Row],[Year]]-1,G:G,"&gt;"&amp;dataset_shampoo[[#This Row],[Month]])</f>
        <v>311660</v>
      </c>
      <c r="M479" s="1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s="9">
        <v>25900</v>
      </c>
      <c r="I480" s="11">
        <v>153640</v>
      </c>
      <c r="J480" s="9">
        <f>SUMIFS(H:H,D:D,dataset_shampoo[[#This Row],[Brand]],E:E,dataset_shampoo[[#This Row],[Region]],F:F,dataset_shampoo[[#This Row],[Year]],G:G,"&lt;="&amp;dataset_shampoo[[#This Row],[Month]])</f>
        <v>60900</v>
      </c>
      <c r="K480" s="27">
        <f>SUMIFS(I:I,D:D,dataset_shampoo[[#This Row],[Brand]],E:E,dataset_shampoo[[#This Row],[Region]],F:F,dataset_shampoo[[#This Row],[Year]],G:G,"&lt;="&amp;dataset_shampoo[[#This Row],[Month]])</f>
        <v>360370</v>
      </c>
      <c r="L480" s="9">
        <f>dataset_shampoo[[#This Row],[Units YTD]]+SUMIFS(H:H,D:D,dataset_shampoo[[#This Row],[Brand]],E:E,dataset_shampoo[[#This Row],[Region]],F:F,dataset_shampoo[[#This Row],[Year]]-1,G:G,"&gt;"&amp;dataset_shampoo[[#This Row],[Month]])</f>
        <v>312280</v>
      </c>
      <c r="M480" s="1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s="9">
        <v>38150</v>
      </c>
      <c r="I481" s="11">
        <v>225090</v>
      </c>
      <c r="J481" s="9">
        <f>SUMIFS(H:H,D:D,dataset_shampoo[[#This Row],[Brand]],E:E,dataset_shampoo[[#This Row],[Region]],F:F,dataset_shampoo[[#This Row],[Year]],G:G,"&lt;="&amp;dataset_shampoo[[#This Row],[Month]])</f>
        <v>99050</v>
      </c>
      <c r="K481" s="27">
        <f>SUMIFS(I:I,D:D,dataset_shampoo[[#This Row],[Brand]],E:E,dataset_shampoo[[#This Row],[Region]],F:F,dataset_shampoo[[#This Row],[Year]],G:G,"&lt;="&amp;dataset_shampoo[[#This Row],[Month]])</f>
        <v>585460</v>
      </c>
      <c r="L481" s="9">
        <f>dataset_shampoo[[#This Row],[Units YTD]]+SUMIFS(H:H,D:D,dataset_shampoo[[#This Row],[Brand]],E:E,dataset_shampoo[[#This Row],[Region]],F:F,dataset_shampoo[[#This Row],[Year]]-1,G:G,"&gt;"&amp;dataset_shampoo[[#This Row],[Month]])</f>
        <v>329250</v>
      </c>
      <c r="M481" s="1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s="9">
        <v>30560</v>
      </c>
      <c r="I482" s="11">
        <v>171010</v>
      </c>
      <c r="J482" s="9">
        <f>SUMIFS(H:H,D:D,dataset_shampoo[[#This Row],[Brand]],E:E,dataset_shampoo[[#This Row],[Region]],F:F,dataset_shampoo[[#This Row],[Year]],G:G,"&lt;="&amp;dataset_shampoo[[#This Row],[Month]])</f>
        <v>129610</v>
      </c>
      <c r="K482" s="27">
        <f>SUMIFS(I:I,D:D,dataset_shampoo[[#This Row],[Brand]],E:E,dataset_shampoo[[#This Row],[Region]],F:F,dataset_shampoo[[#This Row],[Year]],G:G,"&lt;="&amp;dataset_shampoo[[#This Row],[Month]])</f>
        <v>756470</v>
      </c>
      <c r="L482" s="9">
        <f>dataset_shampoo[[#This Row],[Units YTD]]+SUMIFS(H:H,D:D,dataset_shampoo[[#This Row],[Brand]],E:E,dataset_shampoo[[#This Row],[Region]],F:F,dataset_shampoo[[#This Row],[Year]]-1,G:G,"&gt;"&amp;dataset_shampoo[[#This Row],[Month]])</f>
        <v>334890</v>
      </c>
      <c r="M482" s="1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s="9">
        <v>23940</v>
      </c>
      <c r="I483" s="11">
        <v>153200</v>
      </c>
      <c r="J483" s="9">
        <f>SUMIFS(H:H,D:D,dataset_shampoo[[#This Row],[Brand]],E:E,dataset_shampoo[[#This Row],[Region]],F:F,dataset_shampoo[[#This Row],[Year]],G:G,"&lt;="&amp;dataset_shampoo[[#This Row],[Month]])</f>
        <v>153550</v>
      </c>
      <c r="K483" s="27">
        <f>SUMIFS(I:I,D:D,dataset_shampoo[[#This Row],[Brand]],E:E,dataset_shampoo[[#This Row],[Region]],F:F,dataset_shampoo[[#This Row],[Year]],G:G,"&lt;="&amp;dataset_shampoo[[#This Row],[Month]])</f>
        <v>909670</v>
      </c>
      <c r="L483" s="9">
        <f>dataset_shampoo[[#This Row],[Units YTD]]+SUMIFS(H:H,D:D,dataset_shampoo[[#This Row],[Brand]],E:E,dataset_shampoo[[#This Row],[Region]],F:F,dataset_shampoo[[#This Row],[Year]]-1,G:G,"&gt;"&amp;dataset_shampoo[[#This Row],[Month]])</f>
        <v>336690</v>
      </c>
      <c r="M483" s="1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s="9">
        <v>37670</v>
      </c>
      <c r="I484" s="11">
        <v>228180</v>
      </c>
      <c r="J484" s="9">
        <f>SUMIFS(H:H,D:D,dataset_shampoo[[#This Row],[Brand]],E:E,dataset_shampoo[[#This Row],[Region]],F:F,dataset_shampoo[[#This Row],[Year]],G:G,"&lt;="&amp;dataset_shampoo[[#This Row],[Month]])</f>
        <v>191220</v>
      </c>
      <c r="K484" s="27">
        <f>SUMIFS(I:I,D:D,dataset_shampoo[[#This Row],[Brand]],E:E,dataset_shampoo[[#This Row],[Region]],F:F,dataset_shampoo[[#This Row],[Year]],G:G,"&lt;="&amp;dataset_shampoo[[#This Row],[Month]])</f>
        <v>1137850</v>
      </c>
      <c r="L484" s="9">
        <f>dataset_shampoo[[#This Row],[Units YTD]]+SUMIFS(H:H,D:D,dataset_shampoo[[#This Row],[Brand]],E:E,dataset_shampoo[[#This Row],[Region]],F:F,dataset_shampoo[[#This Row],[Year]]-1,G:G,"&gt;"&amp;dataset_shampoo[[#This Row],[Month]])</f>
        <v>355770</v>
      </c>
      <c r="M484" s="1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s="9">
        <v>31930</v>
      </c>
      <c r="I485" s="11">
        <v>185900</v>
      </c>
      <c r="J485" s="9">
        <f>SUMIFS(H:H,D:D,dataset_shampoo[[#This Row],[Brand]],E:E,dataset_shampoo[[#This Row],[Region]],F:F,dataset_shampoo[[#This Row],[Year]],G:G,"&lt;="&amp;dataset_shampoo[[#This Row],[Month]])</f>
        <v>223150</v>
      </c>
      <c r="K485" s="27">
        <f>SUMIFS(I:I,D:D,dataset_shampoo[[#This Row],[Brand]],E:E,dataset_shampoo[[#This Row],[Region]],F:F,dataset_shampoo[[#This Row],[Year]],G:G,"&lt;="&amp;dataset_shampoo[[#This Row],[Month]])</f>
        <v>1323750</v>
      </c>
      <c r="L485" s="9">
        <f>dataset_shampoo[[#This Row],[Units YTD]]+SUMIFS(H:H,D:D,dataset_shampoo[[#This Row],[Brand]],E:E,dataset_shampoo[[#This Row],[Region]],F:F,dataset_shampoo[[#This Row],[Year]]-1,G:G,"&gt;"&amp;dataset_shampoo[[#This Row],[Month]])</f>
        <v>352970</v>
      </c>
      <c r="M485" s="1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s="9">
        <v>26380</v>
      </c>
      <c r="I486" s="11">
        <v>153890</v>
      </c>
      <c r="J486" s="9">
        <f>SUMIFS(H:H,D:D,dataset_shampoo[[#This Row],[Brand]],E:E,dataset_shampoo[[#This Row],[Region]],F:F,dataset_shampoo[[#This Row],[Year]],G:G,"&lt;="&amp;dataset_shampoo[[#This Row],[Month]])</f>
        <v>249530</v>
      </c>
      <c r="K486" s="27">
        <f>SUMIFS(I:I,D:D,dataset_shampoo[[#This Row],[Brand]],E:E,dataset_shampoo[[#This Row],[Region]],F:F,dataset_shampoo[[#This Row],[Year]],G:G,"&lt;="&amp;dataset_shampoo[[#This Row],[Month]])</f>
        <v>1477640</v>
      </c>
      <c r="L486" s="9">
        <f>dataset_shampoo[[#This Row],[Units YTD]]+SUMIFS(H:H,D:D,dataset_shampoo[[#This Row],[Brand]],E:E,dataset_shampoo[[#This Row],[Region]],F:F,dataset_shampoo[[#This Row],[Year]]-1,G:G,"&gt;"&amp;dataset_shampoo[[#This Row],[Month]])</f>
        <v>355320</v>
      </c>
      <c r="M486" s="1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s="9">
        <v>24900</v>
      </c>
      <c r="I487" s="11">
        <v>163590</v>
      </c>
      <c r="J487" s="9">
        <f>SUMIFS(H:H,D:D,dataset_shampoo[[#This Row],[Brand]],E:E,dataset_shampoo[[#This Row],[Region]],F:F,dataset_shampoo[[#This Row],[Year]],G:G,"&lt;="&amp;dataset_shampoo[[#This Row],[Month]])</f>
        <v>274430</v>
      </c>
      <c r="K487" s="27">
        <f>SUMIFS(I:I,D:D,dataset_shampoo[[#This Row],[Brand]],E:E,dataset_shampoo[[#This Row],[Region]],F:F,dataset_shampoo[[#This Row],[Year]],G:G,"&lt;="&amp;dataset_shampoo[[#This Row],[Month]])</f>
        <v>1641230</v>
      </c>
      <c r="L487" s="9">
        <f>dataset_shampoo[[#This Row],[Units YTD]]+SUMIFS(H:H,D:D,dataset_shampoo[[#This Row],[Brand]],E:E,dataset_shampoo[[#This Row],[Region]],F:F,dataset_shampoo[[#This Row],[Year]]-1,G:G,"&gt;"&amp;dataset_shampoo[[#This Row],[Month]])</f>
        <v>355530</v>
      </c>
      <c r="M487" s="1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s="9">
        <v>37690</v>
      </c>
      <c r="I488" s="11">
        <v>232660</v>
      </c>
      <c r="J488" s="9">
        <f>SUMIFS(H:H,D:D,dataset_shampoo[[#This Row],[Brand]],E:E,dataset_shampoo[[#This Row],[Region]],F:F,dataset_shampoo[[#This Row],[Year]],G:G,"&lt;="&amp;dataset_shampoo[[#This Row],[Month]])</f>
        <v>312120</v>
      </c>
      <c r="K488" s="27">
        <f>SUMIFS(I:I,D:D,dataset_shampoo[[#This Row],[Brand]],E:E,dataset_shampoo[[#This Row],[Region]],F:F,dataset_shampoo[[#This Row],[Year]],G:G,"&lt;="&amp;dataset_shampoo[[#This Row],[Month]])</f>
        <v>1873890</v>
      </c>
      <c r="L488" s="9">
        <f>dataset_shampoo[[#This Row],[Units YTD]]+SUMIFS(H:H,D:D,dataset_shampoo[[#This Row],[Brand]],E:E,dataset_shampoo[[#This Row],[Region]],F:F,dataset_shampoo[[#This Row],[Year]]-1,G:G,"&gt;"&amp;dataset_shampoo[[#This Row],[Month]])</f>
        <v>372540</v>
      </c>
      <c r="M488" s="1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s="9">
        <v>26720</v>
      </c>
      <c r="I489" s="11">
        <v>165580</v>
      </c>
      <c r="J489" s="9">
        <f>SUMIFS(H:H,D:D,dataset_shampoo[[#This Row],[Brand]],E:E,dataset_shampoo[[#This Row],[Region]],F:F,dataset_shampoo[[#This Row],[Year]],G:G,"&lt;="&amp;dataset_shampoo[[#This Row],[Month]])</f>
        <v>338840</v>
      </c>
      <c r="K489" s="27">
        <f>SUMIFS(I:I,D:D,dataset_shampoo[[#This Row],[Brand]],E:E,dataset_shampoo[[#This Row],[Region]],F:F,dataset_shampoo[[#This Row],[Year]],G:G,"&lt;="&amp;dataset_shampoo[[#This Row],[Month]])</f>
        <v>2039470</v>
      </c>
      <c r="L489" s="9">
        <f>dataset_shampoo[[#This Row],[Units YTD]]+SUMIFS(H:H,D:D,dataset_shampoo[[#This Row],[Brand]],E:E,dataset_shampoo[[#This Row],[Region]],F:F,dataset_shampoo[[#This Row],[Year]]-1,G:G,"&gt;"&amp;dataset_shampoo[[#This Row],[Month]])</f>
        <v>367130</v>
      </c>
      <c r="M489" s="1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s="9">
        <v>31700</v>
      </c>
      <c r="I490" s="11">
        <v>195950</v>
      </c>
      <c r="J490" s="9">
        <f>SUMIFS(H:H,D:D,dataset_shampoo[[#This Row],[Brand]],E:E,dataset_shampoo[[#This Row],[Region]],F:F,dataset_shampoo[[#This Row],[Year]],G:G,"&lt;="&amp;dataset_shampoo[[#This Row],[Month]])</f>
        <v>370540</v>
      </c>
      <c r="K490" s="27">
        <f>SUMIFS(I:I,D:D,dataset_shampoo[[#This Row],[Brand]],E:E,dataset_shampoo[[#This Row],[Region]],F:F,dataset_shampoo[[#This Row],[Year]],G:G,"&lt;="&amp;dataset_shampoo[[#This Row],[Month]])</f>
        <v>2235420</v>
      </c>
      <c r="L490" s="9">
        <f>dataset_shampoo[[#This Row],[Units YTD]]+SUMIFS(H:H,D:D,dataset_shampoo[[#This Row],[Brand]],E:E,dataset_shampoo[[#This Row],[Region]],F:F,dataset_shampoo[[#This Row],[Year]]-1,G:G,"&gt;"&amp;dataset_shampoo[[#This Row],[Month]])</f>
        <v>370540</v>
      </c>
      <c r="M490" s="1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s="9">
        <v>31430</v>
      </c>
      <c r="I491" s="11">
        <v>182820</v>
      </c>
      <c r="J491" s="9">
        <f>SUMIFS(H:H,D:D,dataset_shampoo[[#This Row],[Brand]],E:E,dataset_shampoo[[#This Row],[Region]],F:F,dataset_shampoo[[#This Row],[Year]],G:G,"&lt;="&amp;dataset_shampoo[[#This Row],[Month]])</f>
        <v>31430</v>
      </c>
      <c r="K491" s="27">
        <f>SUMIFS(I:I,D:D,dataset_shampoo[[#This Row],[Brand]],E:E,dataset_shampoo[[#This Row],[Region]],F:F,dataset_shampoo[[#This Row],[Year]],G:G,"&lt;="&amp;dataset_shampoo[[#This Row],[Month]])</f>
        <v>182820</v>
      </c>
      <c r="L491" s="9">
        <f>dataset_shampoo[[#This Row],[Units YTD]]+SUMIFS(H:H,D:D,dataset_shampoo[[#This Row],[Brand]],E:E,dataset_shampoo[[#This Row],[Region]],F:F,dataset_shampoo[[#This Row],[Year]]-1,G:G,"&gt;"&amp;dataset_shampoo[[#This Row],[Month]])</f>
        <v>366970</v>
      </c>
      <c r="M491" s="1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s="9">
        <v>25070</v>
      </c>
      <c r="I492" s="11">
        <v>164170</v>
      </c>
      <c r="J492" s="9">
        <f>SUMIFS(H:H,D:D,dataset_shampoo[[#This Row],[Brand]],E:E,dataset_shampoo[[#This Row],[Region]],F:F,dataset_shampoo[[#This Row],[Year]],G:G,"&lt;="&amp;dataset_shampoo[[#This Row],[Month]])</f>
        <v>56500</v>
      </c>
      <c r="K492" s="27">
        <f>SUMIFS(I:I,D:D,dataset_shampoo[[#This Row],[Brand]],E:E,dataset_shampoo[[#This Row],[Region]],F:F,dataset_shampoo[[#This Row],[Year]],G:G,"&lt;="&amp;dataset_shampoo[[#This Row],[Month]])</f>
        <v>346990</v>
      </c>
      <c r="L492" s="9">
        <f>dataset_shampoo[[#This Row],[Units YTD]]+SUMIFS(H:H,D:D,dataset_shampoo[[#This Row],[Brand]],E:E,dataset_shampoo[[#This Row],[Region]],F:F,dataset_shampoo[[#This Row],[Year]]-1,G:G,"&gt;"&amp;dataset_shampoo[[#This Row],[Month]])</f>
        <v>366140</v>
      </c>
      <c r="M492" s="1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s="9">
        <v>36690</v>
      </c>
      <c r="I493" s="11">
        <v>214670</v>
      </c>
      <c r="J493" s="9">
        <f>SUMIFS(H:H,D:D,dataset_shampoo[[#This Row],[Brand]],E:E,dataset_shampoo[[#This Row],[Region]],F:F,dataset_shampoo[[#This Row],[Year]],G:G,"&lt;="&amp;dataset_shampoo[[#This Row],[Month]])</f>
        <v>93190</v>
      </c>
      <c r="K493" s="27">
        <f>SUMIFS(I:I,D:D,dataset_shampoo[[#This Row],[Brand]],E:E,dataset_shampoo[[#This Row],[Region]],F:F,dataset_shampoo[[#This Row],[Year]],G:G,"&lt;="&amp;dataset_shampoo[[#This Row],[Month]])</f>
        <v>561660</v>
      </c>
      <c r="L493" s="9">
        <f>dataset_shampoo[[#This Row],[Units YTD]]+SUMIFS(H:H,D:D,dataset_shampoo[[#This Row],[Brand]],E:E,dataset_shampoo[[#This Row],[Region]],F:F,dataset_shampoo[[#This Row],[Year]]-1,G:G,"&gt;"&amp;dataset_shampoo[[#This Row],[Month]])</f>
        <v>364680</v>
      </c>
      <c r="M493" s="1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s="9">
        <v>28870</v>
      </c>
      <c r="I494" s="11">
        <v>189330</v>
      </c>
      <c r="J494" s="9">
        <f>SUMIFS(H:H,D:D,dataset_shampoo[[#This Row],[Brand]],E:E,dataset_shampoo[[#This Row],[Region]],F:F,dataset_shampoo[[#This Row],[Year]],G:G,"&lt;="&amp;dataset_shampoo[[#This Row],[Month]])</f>
        <v>122060</v>
      </c>
      <c r="K494" s="27">
        <f>SUMIFS(I:I,D:D,dataset_shampoo[[#This Row],[Brand]],E:E,dataset_shampoo[[#This Row],[Region]],F:F,dataset_shampoo[[#This Row],[Year]],G:G,"&lt;="&amp;dataset_shampoo[[#This Row],[Month]])</f>
        <v>750990</v>
      </c>
      <c r="L494" s="9">
        <f>dataset_shampoo[[#This Row],[Units YTD]]+SUMIFS(H:H,D:D,dataset_shampoo[[#This Row],[Brand]],E:E,dataset_shampoo[[#This Row],[Region]],F:F,dataset_shampoo[[#This Row],[Year]]-1,G:G,"&gt;"&amp;dataset_shampoo[[#This Row],[Month]])</f>
        <v>362990</v>
      </c>
      <c r="M494" s="1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s="9">
        <v>53990</v>
      </c>
      <c r="I495" s="11">
        <v>334940</v>
      </c>
      <c r="J495" s="9">
        <f>SUMIFS(H:H,D:D,dataset_shampoo[[#This Row],[Brand]],E:E,dataset_shampoo[[#This Row],[Region]],F:F,dataset_shampoo[[#This Row],[Year]],G:G,"&lt;="&amp;dataset_shampoo[[#This Row],[Month]])</f>
        <v>176050</v>
      </c>
      <c r="K495" s="27">
        <f>SUMIFS(I:I,D:D,dataset_shampoo[[#This Row],[Brand]],E:E,dataset_shampoo[[#This Row],[Region]],F:F,dataset_shampoo[[#This Row],[Year]],G:G,"&lt;="&amp;dataset_shampoo[[#This Row],[Month]])</f>
        <v>1085930</v>
      </c>
      <c r="L495" s="9">
        <f>dataset_shampoo[[#This Row],[Units YTD]]+SUMIFS(H:H,D:D,dataset_shampoo[[#This Row],[Brand]],E:E,dataset_shampoo[[#This Row],[Region]],F:F,dataset_shampoo[[#This Row],[Year]]-1,G:G,"&gt;"&amp;dataset_shampoo[[#This Row],[Month]])</f>
        <v>393040</v>
      </c>
      <c r="M495" s="1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s="9">
        <v>36660</v>
      </c>
      <c r="I496" s="11">
        <v>227740</v>
      </c>
      <c r="J496" s="9">
        <f>SUMIFS(H:H,D:D,dataset_shampoo[[#This Row],[Brand]],E:E,dataset_shampoo[[#This Row],[Region]],F:F,dataset_shampoo[[#This Row],[Year]],G:G,"&lt;="&amp;dataset_shampoo[[#This Row],[Month]])</f>
        <v>212710</v>
      </c>
      <c r="K496" s="27">
        <f>SUMIFS(I:I,D:D,dataset_shampoo[[#This Row],[Brand]],E:E,dataset_shampoo[[#This Row],[Region]],F:F,dataset_shampoo[[#This Row],[Year]],G:G,"&lt;="&amp;dataset_shampoo[[#This Row],[Month]])</f>
        <v>1313670</v>
      </c>
      <c r="L496" s="9">
        <f>dataset_shampoo[[#This Row],[Units YTD]]+SUMIFS(H:H,D:D,dataset_shampoo[[#This Row],[Brand]],E:E,dataset_shampoo[[#This Row],[Region]],F:F,dataset_shampoo[[#This Row],[Year]]-1,G:G,"&gt;"&amp;dataset_shampoo[[#This Row],[Month]])</f>
        <v>392030</v>
      </c>
      <c r="M496" s="1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s="9">
        <v>34460</v>
      </c>
      <c r="I497" s="11">
        <v>201440</v>
      </c>
      <c r="J497" s="9">
        <f>SUMIFS(H:H,D:D,dataset_shampoo[[#This Row],[Brand]],E:E,dataset_shampoo[[#This Row],[Region]],F:F,dataset_shampoo[[#This Row],[Year]],G:G,"&lt;="&amp;dataset_shampoo[[#This Row],[Month]])</f>
        <v>247170</v>
      </c>
      <c r="K497" s="27">
        <f>SUMIFS(I:I,D:D,dataset_shampoo[[#This Row],[Brand]],E:E,dataset_shampoo[[#This Row],[Region]],F:F,dataset_shampoo[[#This Row],[Year]],G:G,"&lt;="&amp;dataset_shampoo[[#This Row],[Month]])</f>
        <v>1515110</v>
      </c>
      <c r="L497" s="9">
        <f>dataset_shampoo[[#This Row],[Units YTD]]+SUMIFS(H:H,D:D,dataset_shampoo[[#This Row],[Brand]],E:E,dataset_shampoo[[#This Row],[Region]],F:F,dataset_shampoo[[#This Row],[Year]]-1,G:G,"&gt;"&amp;dataset_shampoo[[#This Row],[Month]])</f>
        <v>394560</v>
      </c>
      <c r="M497" s="1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s="9">
        <v>29190</v>
      </c>
      <c r="I498" s="11">
        <v>190760</v>
      </c>
      <c r="J498" s="9">
        <f>SUMIFS(H:H,D:D,dataset_shampoo[[#This Row],[Brand]],E:E,dataset_shampoo[[#This Row],[Region]],F:F,dataset_shampoo[[#This Row],[Year]],G:G,"&lt;="&amp;dataset_shampoo[[#This Row],[Month]])</f>
        <v>276360</v>
      </c>
      <c r="K498" s="27">
        <f>SUMIFS(I:I,D:D,dataset_shampoo[[#This Row],[Brand]],E:E,dataset_shampoo[[#This Row],[Region]],F:F,dataset_shampoo[[#This Row],[Year]],G:G,"&lt;="&amp;dataset_shampoo[[#This Row],[Month]])</f>
        <v>1705870</v>
      </c>
      <c r="L498" s="9">
        <f>dataset_shampoo[[#This Row],[Units YTD]]+SUMIFS(H:H,D:D,dataset_shampoo[[#This Row],[Brand]],E:E,dataset_shampoo[[#This Row],[Region]],F:F,dataset_shampoo[[#This Row],[Year]]-1,G:G,"&gt;"&amp;dataset_shampoo[[#This Row],[Month]])</f>
        <v>397370</v>
      </c>
      <c r="M498" s="1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s="9">
        <v>51430</v>
      </c>
      <c r="I499" s="11">
        <v>320990</v>
      </c>
      <c r="J499" s="9">
        <f>SUMIFS(H:H,D:D,dataset_shampoo[[#This Row],[Brand]],E:E,dataset_shampoo[[#This Row],[Region]],F:F,dataset_shampoo[[#This Row],[Year]],G:G,"&lt;="&amp;dataset_shampoo[[#This Row],[Month]])</f>
        <v>327790</v>
      </c>
      <c r="K499" s="27">
        <f>SUMIFS(I:I,D:D,dataset_shampoo[[#This Row],[Brand]],E:E,dataset_shampoo[[#This Row],[Region]],F:F,dataset_shampoo[[#This Row],[Year]],G:G,"&lt;="&amp;dataset_shampoo[[#This Row],[Month]])</f>
        <v>2026860</v>
      </c>
      <c r="L499" s="9">
        <f>dataset_shampoo[[#This Row],[Units YTD]]+SUMIFS(H:H,D:D,dataset_shampoo[[#This Row],[Brand]],E:E,dataset_shampoo[[#This Row],[Region]],F:F,dataset_shampoo[[#This Row],[Year]]-1,G:G,"&gt;"&amp;dataset_shampoo[[#This Row],[Month]])</f>
        <v>423900</v>
      </c>
      <c r="M499" s="1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s="9">
        <v>42890</v>
      </c>
      <c r="I500" s="11">
        <v>251160</v>
      </c>
      <c r="J500" s="9">
        <f>SUMIFS(H:H,D:D,dataset_shampoo[[#This Row],[Brand]],E:E,dataset_shampoo[[#This Row],[Region]],F:F,dataset_shampoo[[#This Row],[Year]],G:G,"&lt;="&amp;dataset_shampoo[[#This Row],[Month]])</f>
        <v>370680</v>
      </c>
      <c r="K500" s="27">
        <f>SUMIFS(I:I,D:D,dataset_shampoo[[#This Row],[Brand]],E:E,dataset_shampoo[[#This Row],[Region]],F:F,dataset_shampoo[[#This Row],[Year]],G:G,"&lt;="&amp;dataset_shampoo[[#This Row],[Month]])</f>
        <v>2278020</v>
      </c>
      <c r="L500" s="9">
        <f>dataset_shampoo[[#This Row],[Units YTD]]+SUMIFS(H:H,D:D,dataset_shampoo[[#This Row],[Brand]],E:E,dataset_shampoo[[#This Row],[Region]],F:F,dataset_shampoo[[#This Row],[Year]]-1,G:G,"&gt;"&amp;dataset_shampoo[[#This Row],[Month]])</f>
        <v>429100</v>
      </c>
      <c r="M500" s="1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s="9">
        <v>38360</v>
      </c>
      <c r="I501" s="11">
        <v>237510</v>
      </c>
      <c r="J501" s="9">
        <f>SUMIFS(H:H,D:D,dataset_shampoo[[#This Row],[Brand]],E:E,dataset_shampoo[[#This Row],[Region]],F:F,dataset_shampoo[[#This Row],[Year]],G:G,"&lt;="&amp;dataset_shampoo[[#This Row],[Month]])</f>
        <v>409040</v>
      </c>
      <c r="K501" s="27">
        <f>SUMIFS(I:I,D:D,dataset_shampoo[[#This Row],[Brand]],E:E,dataset_shampoo[[#This Row],[Region]],F:F,dataset_shampoo[[#This Row],[Year]],G:G,"&lt;="&amp;dataset_shampoo[[#This Row],[Month]])</f>
        <v>2515530</v>
      </c>
      <c r="L501" s="9">
        <f>dataset_shampoo[[#This Row],[Units YTD]]+SUMIFS(H:H,D:D,dataset_shampoo[[#This Row],[Brand]],E:E,dataset_shampoo[[#This Row],[Region]],F:F,dataset_shampoo[[#This Row],[Year]]-1,G:G,"&gt;"&amp;dataset_shampoo[[#This Row],[Month]])</f>
        <v>440740</v>
      </c>
      <c r="M501" s="1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s="9">
        <v>41540</v>
      </c>
      <c r="I502" s="11">
        <v>277340</v>
      </c>
      <c r="J502" s="9">
        <f>SUMIFS(H:H,D:D,dataset_shampoo[[#This Row],[Brand]],E:E,dataset_shampoo[[#This Row],[Region]],F:F,dataset_shampoo[[#This Row],[Year]],G:G,"&lt;="&amp;dataset_shampoo[[#This Row],[Month]])</f>
        <v>450580</v>
      </c>
      <c r="K502" s="27">
        <f>SUMIFS(I:I,D:D,dataset_shampoo[[#This Row],[Brand]],E:E,dataset_shampoo[[#This Row],[Region]],F:F,dataset_shampoo[[#This Row],[Year]],G:G,"&lt;="&amp;dataset_shampoo[[#This Row],[Month]])</f>
        <v>2792870</v>
      </c>
      <c r="L502" s="9">
        <f>dataset_shampoo[[#This Row],[Units YTD]]+SUMIFS(H:H,D:D,dataset_shampoo[[#This Row],[Brand]],E:E,dataset_shampoo[[#This Row],[Region]],F:F,dataset_shampoo[[#This Row],[Year]]-1,G:G,"&gt;"&amp;dataset_shampoo[[#This Row],[Month]])</f>
        <v>450580</v>
      </c>
      <c r="M502" s="1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s="9">
        <v>52250</v>
      </c>
      <c r="I503" s="11">
        <v>360800</v>
      </c>
      <c r="J503" s="9">
        <f>SUMIFS(H:H,D:D,dataset_shampoo[[#This Row],[Brand]],E:E,dataset_shampoo[[#This Row],[Region]],F:F,dataset_shampoo[[#This Row],[Year]],G:G,"&lt;="&amp;dataset_shampoo[[#This Row],[Month]])</f>
        <v>52250</v>
      </c>
      <c r="K503" s="27">
        <f>SUMIFS(I:I,D:D,dataset_shampoo[[#This Row],[Brand]],E:E,dataset_shampoo[[#This Row],[Region]],F:F,dataset_shampoo[[#This Row],[Year]],G:G,"&lt;="&amp;dataset_shampoo[[#This Row],[Month]])</f>
        <v>360800</v>
      </c>
      <c r="L503" s="9">
        <f>dataset_shampoo[[#This Row],[Units YTD]]+SUMIFS(H:H,D:D,dataset_shampoo[[#This Row],[Brand]],E:E,dataset_shampoo[[#This Row],[Region]],F:F,dataset_shampoo[[#This Row],[Year]]-1,G:G,"&gt;"&amp;dataset_shampoo[[#This Row],[Month]])</f>
        <v>471400</v>
      </c>
      <c r="M503" s="1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s="9">
        <v>56450</v>
      </c>
      <c r="I504" s="11">
        <v>372870</v>
      </c>
      <c r="J504" s="9">
        <f>SUMIFS(H:H,D:D,dataset_shampoo[[#This Row],[Brand]],E:E,dataset_shampoo[[#This Row],[Region]],F:F,dataset_shampoo[[#This Row],[Year]],G:G,"&lt;="&amp;dataset_shampoo[[#This Row],[Month]])</f>
        <v>108700</v>
      </c>
      <c r="K504" s="27">
        <f>SUMIFS(I:I,D:D,dataset_shampoo[[#This Row],[Brand]],E:E,dataset_shampoo[[#This Row],[Region]],F:F,dataset_shampoo[[#This Row],[Year]],G:G,"&lt;="&amp;dataset_shampoo[[#This Row],[Month]])</f>
        <v>733670</v>
      </c>
      <c r="L504" s="9">
        <f>dataset_shampoo[[#This Row],[Units YTD]]+SUMIFS(H:H,D:D,dataset_shampoo[[#This Row],[Brand]],E:E,dataset_shampoo[[#This Row],[Region]],F:F,dataset_shampoo[[#This Row],[Year]]-1,G:G,"&gt;"&amp;dataset_shampoo[[#This Row],[Month]])</f>
        <v>502780</v>
      </c>
      <c r="M504" s="1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s="9">
        <v>46760</v>
      </c>
      <c r="I505" s="11">
        <v>294430</v>
      </c>
      <c r="J505" s="9">
        <f>SUMIFS(H:H,D:D,dataset_shampoo[[#This Row],[Brand]],E:E,dataset_shampoo[[#This Row],[Region]],F:F,dataset_shampoo[[#This Row],[Year]],G:G,"&lt;="&amp;dataset_shampoo[[#This Row],[Month]])</f>
        <v>155460</v>
      </c>
      <c r="K505" s="27">
        <f>SUMIFS(I:I,D:D,dataset_shampoo[[#This Row],[Brand]],E:E,dataset_shampoo[[#This Row],[Region]],F:F,dataset_shampoo[[#This Row],[Year]],G:G,"&lt;="&amp;dataset_shampoo[[#This Row],[Month]])</f>
        <v>1028100</v>
      </c>
      <c r="L505" s="9">
        <f>dataset_shampoo[[#This Row],[Units YTD]]+SUMIFS(H:H,D:D,dataset_shampoo[[#This Row],[Brand]],E:E,dataset_shampoo[[#This Row],[Region]],F:F,dataset_shampoo[[#This Row],[Year]]-1,G:G,"&gt;"&amp;dataset_shampoo[[#This Row],[Month]])</f>
        <v>512850</v>
      </c>
      <c r="M505" s="1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s="9">
        <v>12260</v>
      </c>
      <c r="I506" s="11">
        <v>75630</v>
      </c>
      <c r="J506" s="9">
        <f>SUMIFS(H:H,D:D,dataset_shampoo[[#This Row],[Brand]],E:E,dataset_shampoo[[#This Row],[Region]],F:F,dataset_shampoo[[#This Row],[Year]],G:G,"&lt;="&amp;dataset_shampoo[[#This Row],[Month]])</f>
        <v>12260</v>
      </c>
      <c r="K506" s="27">
        <f>SUMIFS(I:I,D:D,dataset_shampoo[[#This Row],[Brand]],E:E,dataset_shampoo[[#This Row],[Region]],F:F,dataset_shampoo[[#This Row],[Year]],G:G,"&lt;="&amp;dataset_shampoo[[#This Row],[Month]])</f>
        <v>75630</v>
      </c>
      <c r="L506" s="9">
        <f>dataset_shampoo[[#This Row],[Units YTD]]+SUMIFS(H:H,D:D,dataset_shampoo[[#This Row],[Brand]],E:E,dataset_shampoo[[#This Row],[Region]],F:F,dataset_shampoo[[#This Row],[Year]]-1,G:G,"&gt;"&amp;dataset_shampoo[[#This Row],[Month]])</f>
        <v>12260</v>
      </c>
      <c r="M506" s="1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s="9">
        <v>8100</v>
      </c>
      <c r="I507" s="11">
        <v>52440</v>
      </c>
      <c r="J507" s="9">
        <f>SUMIFS(H:H,D:D,dataset_shampoo[[#This Row],[Brand]],E:E,dataset_shampoo[[#This Row],[Region]],F:F,dataset_shampoo[[#This Row],[Year]],G:G,"&lt;="&amp;dataset_shampoo[[#This Row],[Month]])</f>
        <v>20360</v>
      </c>
      <c r="K507" s="27">
        <f>SUMIFS(I:I,D:D,dataset_shampoo[[#This Row],[Brand]],E:E,dataset_shampoo[[#This Row],[Region]],F:F,dataset_shampoo[[#This Row],[Year]],G:G,"&lt;="&amp;dataset_shampoo[[#This Row],[Month]])</f>
        <v>128070</v>
      </c>
      <c r="L507" s="9">
        <f>dataset_shampoo[[#This Row],[Units YTD]]+SUMIFS(H:H,D:D,dataset_shampoo[[#This Row],[Brand]],E:E,dataset_shampoo[[#This Row],[Region]],F:F,dataset_shampoo[[#This Row],[Year]]-1,G:G,"&gt;"&amp;dataset_shampoo[[#This Row],[Month]])</f>
        <v>20360</v>
      </c>
      <c r="M507" s="1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s="9">
        <v>15630</v>
      </c>
      <c r="I508" s="11">
        <v>96800</v>
      </c>
      <c r="J508" s="9">
        <f>SUMIFS(H:H,D:D,dataset_shampoo[[#This Row],[Brand]],E:E,dataset_shampoo[[#This Row],[Region]],F:F,dataset_shampoo[[#This Row],[Year]],G:G,"&lt;="&amp;dataset_shampoo[[#This Row],[Month]])</f>
        <v>35990</v>
      </c>
      <c r="K508" s="27">
        <f>SUMIFS(I:I,D:D,dataset_shampoo[[#This Row],[Brand]],E:E,dataset_shampoo[[#This Row],[Region]],F:F,dataset_shampoo[[#This Row],[Year]],G:G,"&lt;="&amp;dataset_shampoo[[#This Row],[Month]])</f>
        <v>224870</v>
      </c>
      <c r="L508" s="9">
        <f>dataset_shampoo[[#This Row],[Units YTD]]+SUMIFS(H:H,D:D,dataset_shampoo[[#This Row],[Brand]],E:E,dataset_shampoo[[#This Row],[Region]],F:F,dataset_shampoo[[#This Row],[Year]]-1,G:G,"&gt;"&amp;dataset_shampoo[[#This Row],[Month]])</f>
        <v>35990</v>
      </c>
      <c r="M508" s="1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s="9">
        <v>9030</v>
      </c>
      <c r="I509" s="11">
        <v>58790</v>
      </c>
      <c r="J509" s="9">
        <f>SUMIFS(H:H,D:D,dataset_shampoo[[#This Row],[Brand]],E:E,dataset_shampoo[[#This Row],[Region]],F:F,dataset_shampoo[[#This Row],[Year]],G:G,"&lt;="&amp;dataset_shampoo[[#This Row],[Month]])</f>
        <v>45020</v>
      </c>
      <c r="K509" s="27">
        <f>SUMIFS(I:I,D:D,dataset_shampoo[[#This Row],[Brand]],E:E,dataset_shampoo[[#This Row],[Region]],F:F,dataset_shampoo[[#This Row],[Year]],G:G,"&lt;="&amp;dataset_shampoo[[#This Row],[Month]])</f>
        <v>283660</v>
      </c>
      <c r="L509" s="9">
        <f>dataset_shampoo[[#This Row],[Units YTD]]+SUMIFS(H:H,D:D,dataset_shampoo[[#This Row],[Brand]],E:E,dataset_shampoo[[#This Row],[Region]],F:F,dataset_shampoo[[#This Row],[Year]]-1,G:G,"&gt;"&amp;dataset_shampoo[[#This Row],[Month]])</f>
        <v>45020</v>
      </c>
      <c r="M509" s="1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s="9">
        <v>7600</v>
      </c>
      <c r="I510" s="11">
        <v>42330</v>
      </c>
      <c r="J510" s="9">
        <f>SUMIFS(H:H,D:D,dataset_shampoo[[#This Row],[Brand]],E:E,dataset_shampoo[[#This Row],[Region]],F:F,dataset_shampoo[[#This Row],[Year]],G:G,"&lt;="&amp;dataset_shampoo[[#This Row],[Month]])</f>
        <v>52620</v>
      </c>
      <c r="K510" s="27">
        <f>SUMIFS(I:I,D:D,dataset_shampoo[[#This Row],[Brand]],E:E,dataset_shampoo[[#This Row],[Region]],F:F,dataset_shampoo[[#This Row],[Year]],G:G,"&lt;="&amp;dataset_shampoo[[#This Row],[Month]])</f>
        <v>325990</v>
      </c>
      <c r="L510" s="9">
        <f>dataset_shampoo[[#This Row],[Units YTD]]+SUMIFS(H:H,D:D,dataset_shampoo[[#This Row],[Brand]],E:E,dataset_shampoo[[#This Row],[Region]],F:F,dataset_shampoo[[#This Row],[Year]]-1,G:G,"&gt;"&amp;dataset_shampoo[[#This Row],[Month]])</f>
        <v>52620</v>
      </c>
      <c r="M510" s="1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s="9">
        <v>13940</v>
      </c>
      <c r="I511" s="11">
        <v>86910</v>
      </c>
      <c r="J511" s="9">
        <f>SUMIFS(H:H,D:D,dataset_shampoo[[#This Row],[Brand]],E:E,dataset_shampoo[[#This Row],[Region]],F:F,dataset_shampoo[[#This Row],[Year]],G:G,"&lt;="&amp;dataset_shampoo[[#This Row],[Month]])</f>
        <v>66560</v>
      </c>
      <c r="K511" s="27">
        <f>SUMIFS(I:I,D:D,dataset_shampoo[[#This Row],[Brand]],E:E,dataset_shampoo[[#This Row],[Region]],F:F,dataset_shampoo[[#This Row],[Year]],G:G,"&lt;="&amp;dataset_shampoo[[#This Row],[Month]])</f>
        <v>412900</v>
      </c>
      <c r="L511" s="9">
        <f>dataset_shampoo[[#This Row],[Units YTD]]+SUMIFS(H:H,D:D,dataset_shampoo[[#This Row],[Brand]],E:E,dataset_shampoo[[#This Row],[Region]],F:F,dataset_shampoo[[#This Row],[Year]]-1,G:G,"&gt;"&amp;dataset_shampoo[[#This Row],[Month]])</f>
        <v>66560</v>
      </c>
      <c r="M511" s="1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s="9">
        <v>11550</v>
      </c>
      <c r="I512" s="11">
        <v>72440</v>
      </c>
      <c r="J512" s="9">
        <f>SUMIFS(H:H,D:D,dataset_shampoo[[#This Row],[Brand]],E:E,dataset_shampoo[[#This Row],[Region]],F:F,dataset_shampoo[[#This Row],[Year]],G:G,"&lt;="&amp;dataset_shampoo[[#This Row],[Month]])</f>
        <v>78110</v>
      </c>
      <c r="K512" s="27">
        <f>SUMIFS(I:I,D:D,dataset_shampoo[[#This Row],[Brand]],E:E,dataset_shampoo[[#This Row],[Region]],F:F,dataset_shampoo[[#This Row],[Year]],G:G,"&lt;="&amp;dataset_shampoo[[#This Row],[Month]])</f>
        <v>485340</v>
      </c>
      <c r="L512" s="9">
        <f>dataset_shampoo[[#This Row],[Units YTD]]+SUMIFS(H:H,D:D,dataset_shampoo[[#This Row],[Brand]],E:E,dataset_shampoo[[#This Row],[Region]],F:F,dataset_shampoo[[#This Row],[Year]]-1,G:G,"&gt;"&amp;dataset_shampoo[[#This Row],[Month]])</f>
        <v>78110</v>
      </c>
      <c r="M512" s="1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s="9">
        <v>9050</v>
      </c>
      <c r="I513" s="11">
        <v>50760</v>
      </c>
      <c r="J513" s="9">
        <f>SUMIFS(H:H,D:D,dataset_shampoo[[#This Row],[Brand]],E:E,dataset_shampoo[[#This Row],[Region]],F:F,dataset_shampoo[[#This Row],[Year]],G:G,"&lt;="&amp;dataset_shampoo[[#This Row],[Month]])</f>
        <v>87160</v>
      </c>
      <c r="K513" s="27">
        <f>SUMIFS(I:I,D:D,dataset_shampoo[[#This Row],[Brand]],E:E,dataset_shampoo[[#This Row],[Region]],F:F,dataset_shampoo[[#This Row],[Year]],G:G,"&lt;="&amp;dataset_shampoo[[#This Row],[Month]])</f>
        <v>536100</v>
      </c>
      <c r="L513" s="9">
        <f>dataset_shampoo[[#This Row],[Units YTD]]+SUMIFS(H:H,D:D,dataset_shampoo[[#This Row],[Brand]],E:E,dataset_shampoo[[#This Row],[Region]],F:F,dataset_shampoo[[#This Row],[Year]]-1,G:G,"&gt;"&amp;dataset_shampoo[[#This Row],[Month]])</f>
        <v>87160</v>
      </c>
      <c r="M513" s="1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s="9">
        <v>10420</v>
      </c>
      <c r="I514" s="11">
        <v>58080</v>
      </c>
      <c r="J514" s="9">
        <f>SUMIFS(H:H,D:D,dataset_shampoo[[#This Row],[Brand]],E:E,dataset_shampoo[[#This Row],[Region]],F:F,dataset_shampoo[[#This Row],[Year]],G:G,"&lt;="&amp;dataset_shampoo[[#This Row],[Month]])</f>
        <v>97580</v>
      </c>
      <c r="K514" s="27">
        <f>SUMIFS(I:I,D:D,dataset_shampoo[[#This Row],[Brand]],E:E,dataset_shampoo[[#This Row],[Region]],F:F,dataset_shampoo[[#This Row],[Year]],G:G,"&lt;="&amp;dataset_shampoo[[#This Row],[Month]])</f>
        <v>594180</v>
      </c>
      <c r="L514" s="9">
        <f>dataset_shampoo[[#This Row],[Units YTD]]+SUMIFS(H:H,D:D,dataset_shampoo[[#This Row],[Brand]],E:E,dataset_shampoo[[#This Row],[Region]],F:F,dataset_shampoo[[#This Row],[Year]]-1,G:G,"&gt;"&amp;dataset_shampoo[[#This Row],[Month]])</f>
        <v>97580</v>
      </c>
      <c r="M514" s="1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s="9">
        <v>16410</v>
      </c>
      <c r="I515" s="11">
        <v>102050</v>
      </c>
      <c r="J515" s="9">
        <f>SUMIFS(H:H,D:D,dataset_shampoo[[#This Row],[Brand]],E:E,dataset_shampoo[[#This Row],[Region]],F:F,dataset_shampoo[[#This Row],[Year]],G:G,"&lt;="&amp;dataset_shampoo[[#This Row],[Month]])</f>
        <v>113990</v>
      </c>
      <c r="K515" s="27">
        <f>SUMIFS(I:I,D:D,dataset_shampoo[[#This Row],[Brand]],E:E,dataset_shampoo[[#This Row],[Region]],F:F,dataset_shampoo[[#This Row],[Year]],G:G,"&lt;="&amp;dataset_shampoo[[#This Row],[Month]])</f>
        <v>696230</v>
      </c>
      <c r="L515" s="9">
        <f>dataset_shampoo[[#This Row],[Units YTD]]+SUMIFS(H:H,D:D,dataset_shampoo[[#This Row],[Brand]],E:E,dataset_shampoo[[#This Row],[Region]],F:F,dataset_shampoo[[#This Row],[Year]]-1,G:G,"&gt;"&amp;dataset_shampoo[[#This Row],[Month]])</f>
        <v>113990</v>
      </c>
      <c r="M515" s="1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s="9">
        <v>14600</v>
      </c>
      <c r="I516" s="11">
        <v>89850</v>
      </c>
      <c r="J516" s="9">
        <f>SUMIFS(H:H,D:D,dataset_shampoo[[#This Row],[Brand]],E:E,dataset_shampoo[[#This Row],[Region]],F:F,dataset_shampoo[[#This Row],[Year]],G:G,"&lt;="&amp;dataset_shampoo[[#This Row],[Month]])</f>
        <v>128590</v>
      </c>
      <c r="K516" s="27">
        <f>SUMIFS(I:I,D:D,dataset_shampoo[[#This Row],[Brand]],E:E,dataset_shampoo[[#This Row],[Region]],F:F,dataset_shampoo[[#This Row],[Year]],G:G,"&lt;="&amp;dataset_shampoo[[#This Row],[Month]])</f>
        <v>786080</v>
      </c>
      <c r="L516" s="9">
        <f>dataset_shampoo[[#This Row],[Units YTD]]+SUMIFS(H:H,D:D,dataset_shampoo[[#This Row],[Brand]],E:E,dataset_shampoo[[#This Row],[Region]],F:F,dataset_shampoo[[#This Row],[Year]]-1,G:G,"&gt;"&amp;dataset_shampoo[[#This Row],[Month]])</f>
        <v>128590</v>
      </c>
      <c r="M516" s="1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s="9">
        <v>10320</v>
      </c>
      <c r="I517" s="11">
        <v>67750</v>
      </c>
      <c r="J517" s="9">
        <f>SUMIFS(H:H,D:D,dataset_shampoo[[#This Row],[Brand]],E:E,dataset_shampoo[[#This Row],[Region]],F:F,dataset_shampoo[[#This Row],[Year]],G:G,"&lt;="&amp;dataset_shampoo[[#This Row],[Month]])</f>
        <v>138910</v>
      </c>
      <c r="K517" s="27">
        <f>SUMIFS(I:I,D:D,dataset_shampoo[[#This Row],[Brand]],E:E,dataset_shampoo[[#This Row],[Region]],F:F,dataset_shampoo[[#This Row],[Year]],G:G,"&lt;="&amp;dataset_shampoo[[#This Row],[Month]])</f>
        <v>853830</v>
      </c>
      <c r="L517" s="9">
        <f>dataset_shampoo[[#This Row],[Units YTD]]+SUMIFS(H:H,D:D,dataset_shampoo[[#This Row],[Brand]],E:E,dataset_shampoo[[#This Row],[Region]],F:F,dataset_shampoo[[#This Row],[Year]]-1,G:G,"&gt;"&amp;dataset_shampoo[[#This Row],[Month]])</f>
        <v>138910</v>
      </c>
      <c r="M517" s="1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s="9">
        <v>11580</v>
      </c>
      <c r="I518" s="11">
        <v>71350</v>
      </c>
      <c r="J518" s="9">
        <f>SUMIFS(H:H,D:D,dataset_shampoo[[#This Row],[Brand]],E:E,dataset_shampoo[[#This Row],[Region]],F:F,dataset_shampoo[[#This Row],[Year]],G:G,"&lt;="&amp;dataset_shampoo[[#This Row],[Month]])</f>
        <v>11580</v>
      </c>
      <c r="K518" s="27">
        <f>SUMIFS(I:I,D:D,dataset_shampoo[[#This Row],[Brand]],E:E,dataset_shampoo[[#This Row],[Region]],F:F,dataset_shampoo[[#This Row],[Year]],G:G,"&lt;="&amp;dataset_shampoo[[#This Row],[Month]])</f>
        <v>71350</v>
      </c>
      <c r="L518" s="9">
        <f>dataset_shampoo[[#This Row],[Units YTD]]+SUMIFS(H:H,D:D,dataset_shampoo[[#This Row],[Brand]],E:E,dataset_shampoo[[#This Row],[Region]],F:F,dataset_shampoo[[#This Row],[Year]]-1,G:G,"&gt;"&amp;dataset_shampoo[[#This Row],[Month]])</f>
        <v>138230</v>
      </c>
      <c r="M518" s="1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s="9">
        <v>10540</v>
      </c>
      <c r="I519" s="11">
        <v>60100</v>
      </c>
      <c r="J519" s="9">
        <f>SUMIFS(H:H,D:D,dataset_shampoo[[#This Row],[Brand]],E:E,dataset_shampoo[[#This Row],[Region]],F:F,dataset_shampoo[[#This Row],[Year]],G:G,"&lt;="&amp;dataset_shampoo[[#This Row],[Month]])</f>
        <v>22120</v>
      </c>
      <c r="K519" s="27">
        <f>SUMIFS(I:I,D:D,dataset_shampoo[[#This Row],[Brand]],E:E,dataset_shampoo[[#This Row],[Region]],F:F,dataset_shampoo[[#This Row],[Year]],G:G,"&lt;="&amp;dataset_shampoo[[#This Row],[Month]])</f>
        <v>131450</v>
      </c>
      <c r="L519" s="9">
        <f>dataset_shampoo[[#This Row],[Units YTD]]+SUMIFS(H:H,D:D,dataset_shampoo[[#This Row],[Brand]],E:E,dataset_shampoo[[#This Row],[Region]],F:F,dataset_shampoo[[#This Row],[Year]]-1,G:G,"&gt;"&amp;dataset_shampoo[[#This Row],[Month]])</f>
        <v>140670</v>
      </c>
      <c r="M519" s="1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s="9">
        <v>12610</v>
      </c>
      <c r="I520" s="11">
        <v>77060</v>
      </c>
      <c r="J520" s="9">
        <f>SUMIFS(H:H,D:D,dataset_shampoo[[#This Row],[Brand]],E:E,dataset_shampoo[[#This Row],[Region]],F:F,dataset_shampoo[[#This Row],[Year]],G:G,"&lt;="&amp;dataset_shampoo[[#This Row],[Month]])</f>
        <v>34730</v>
      </c>
      <c r="K520" s="27">
        <f>SUMIFS(I:I,D:D,dataset_shampoo[[#This Row],[Brand]],E:E,dataset_shampoo[[#This Row],[Region]],F:F,dataset_shampoo[[#This Row],[Year]],G:G,"&lt;="&amp;dataset_shampoo[[#This Row],[Month]])</f>
        <v>208510</v>
      </c>
      <c r="L520" s="9">
        <f>dataset_shampoo[[#This Row],[Units YTD]]+SUMIFS(H:H,D:D,dataset_shampoo[[#This Row],[Brand]],E:E,dataset_shampoo[[#This Row],[Region]],F:F,dataset_shampoo[[#This Row],[Year]]-1,G:G,"&gt;"&amp;dataset_shampoo[[#This Row],[Month]])</f>
        <v>137650</v>
      </c>
      <c r="M520" s="1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s="9">
        <v>9460</v>
      </c>
      <c r="I521" s="11">
        <v>53330</v>
      </c>
      <c r="J521" s="9">
        <f>SUMIFS(H:H,D:D,dataset_shampoo[[#This Row],[Brand]],E:E,dataset_shampoo[[#This Row],[Region]],F:F,dataset_shampoo[[#This Row],[Year]],G:G,"&lt;="&amp;dataset_shampoo[[#This Row],[Month]])</f>
        <v>44190</v>
      </c>
      <c r="K521" s="27">
        <f>SUMIFS(I:I,D:D,dataset_shampoo[[#This Row],[Brand]],E:E,dataset_shampoo[[#This Row],[Region]],F:F,dataset_shampoo[[#This Row],[Year]],G:G,"&lt;="&amp;dataset_shampoo[[#This Row],[Month]])</f>
        <v>261840</v>
      </c>
      <c r="L521" s="9">
        <f>dataset_shampoo[[#This Row],[Units YTD]]+SUMIFS(H:H,D:D,dataset_shampoo[[#This Row],[Brand]],E:E,dataset_shampoo[[#This Row],[Region]],F:F,dataset_shampoo[[#This Row],[Year]]-1,G:G,"&gt;"&amp;dataset_shampoo[[#This Row],[Month]])</f>
        <v>138080</v>
      </c>
      <c r="M521" s="1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s="9">
        <v>17700</v>
      </c>
      <c r="I522" s="11">
        <v>109660</v>
      </c>
      <c r="J522" s="9">
        <f>SUMIFS(H:H,D:D,dataset_shampoo[[#This Row],[Brand]],E:E,dataset_shampoo[[#This Row],[Region]],F:F,dataset_shampoo[[#This Row],[Year]],G:G,"&lt;="&amp;dataset_shampoo[[#This Row],[Month]])</f>
        <v>61890</v>
      </c>
      <c r="K522" s="27">
        <f>SUMIFS(I:I,D:D,dataset_shampoo[[#This Row],[Brand]],E:E,dataset_shampoo[[#This Row],[Region]],F:F,dataset_shampoo[[#This Row],[Year]],G:G,"&lt;="&amp;dataset_shampoo[[#This Row],[Month]])</f>
        <v>371500</v>
      </c>
      <c r="L522" s="9">
        <f>dataset_shampoo[[#This Row],[Units YTD]]+SUMIFS(H:H,D:D,dataset_shampoo[[#This Row],[Brand]],E:E,dataset_shampoo[[#This Row],[Region]],F:F,dataset_shampoo[[#This Row],[Year]]-1,G:G,"&gt;"&amp;dataset_shampoo[[#This Row],[Month]])</f>
        <v>148180</v>
      </c>
      <c r="M522" s="1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s="9">
        <v>14280</v>
      </c>
      <c r="I523" s="11">
        <v>89450</v>
      </c>
      <c r="J523" s="9">
        <f>SUMIFS(H:H,D:D,dataset_shampoo[[#This Row],[Brand]],E:E,dataset_shampoo[[#This Row],[Region]],F:F,dataset_shampoo[[#This Row],[Year]],G:G,"&lt;="&amp;dataset_shampoo[[#This Row],[Month]])</f>
        <v>76170</v>
      </c>
      <c r="K523" s="27">
        <f>SUMIFS(I:I,D:D,dataset_shampoo[[#This Row],[Brand]],E:E,dataset_shampoo[[#This Row],[Region]],F:F,dataset_shampoo[[#This Row],[Year]],G:G,"&lt;="&amp;dataset_shampoo[[#This Row],[Month]])</f>
        <v>460950</v>
      </c>
      <c r="L523" s="9">
        <f>dataset_shampoo[[#This Row],[Units YTD]]+SUMIFS(H:H,D:D,dataset_shampoo[[#This Row],[Brand]],E:E,dataset_shampoo[[#This Row],[Region]],F:F,dataset_shampoo[[#This Row],[Year]]-1,G:G,"&gt;"&amp;dataset_shampoo[[#This Row],[Month]])</f>
        <v>148520</v>
      </c>
      <c r="M523" s="1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s="9">
        <v>13770</v>
      </c>
      <c r="I524" s="11">
        <v>89890</v>
      </c>
      <c r="J524" s="9">
        <f>SUMIFS(H:H,D:D,dataset_shampoo[[#This Row],[Brand]],E:E,dataset_shampoo[[#This Row],[Region]],F:F,dataset_shampoo[[#This Row],[Year]],G:G,"&lt;="&amp;dataset_shampoo[[#This Row],[Month]])</f>
        <v>89940</v>
      </c>
      <c r="K524" s="27">
        <f>SUMIFS(I:I,D:D,dataset_shampoo[[#This Row],[Brand]],E:E,dataset_shampoo[[#This Row],[Region]],F:F,dataset_shampoo[[#This Row],[Year]],G:G,"&lt;="&amp;dataset_shampoo[[#This Row],[Month]])</f>
        <v>550840</v>
      </c>
      <c r="L524" s="9">
        <f>dataset_shampoo[[#This Row],[Units YTD]]+SUMIFS(H:H,D:D,dataset_shampoo[[#This Row],[Brand]],E:E,dataset_shampoo[[#This Row],[Region]],F:F,dataset_shampoo[[#This Row],[Year]]-1,G:G,"&gt;"&amp;dataset_shampoo[[#This Row],[Month]])</f>
        <v>150740</v>
      </c>
      <c r="M524" s="1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s="9">
        <v>10610</v>
      </c>
      <c r="I525" s="11">
        <v>59720</v>
      </c>
      <c r="J525" s="9">
        <f>SUMIFS(H:H,D:D,dataset_shampoo[[#This Row],[Brand]],E:E,dataset_shampoo[[#This Row],[Region]],F:F,dataset_shampoo[[#This Row],[Year]],G:G,"&lt;="&amp;dataset_shampoo[[#This Row],[Month]])</f>
        <v>100550</v>
      </c>
      <c r="K525" s="27">
        <f>SUMIFS(I:I,D:D,dataset_shampoo[[#This Row],[Brand]],E:E,dataset_shampoo[[#This Row],[Region]],F:F,dataset_shampoo[[#This Row],[Year]],G:G,"&lt;="&amp;dataset_shampoo[[#This Row],[Month]])</f>
        <v>610560</v>
      </c>
      <c r="L525" s="9">
        <f>dataset_shampoo[[#This Row],[Units YTD]]+SUMIFS(H:H,D:D,dataset_shampoo[[#This Row],[Brand]],E:E,dataset_shampoo[[#This Row],[Region]],F:F,dataset_shampoo[[#This Row],[Year]]-1,G:G,"&gt;"&amp;dataset_shampoo[[#This Row],[Month]])</f>
        <v>152300</v>
      </c>
      <c r="M525" s="1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s="9">
        <v>16320</v>
      </c>
      <c r="I526" s="11">
        <v>100250</v>
      </c>
      <c r="J526" s="9">
        <f>SUMIFS(H:H,D:D,dataset_shampoo[[#This Row],[Brand]],E:E,dataset_shampoo[[#This Row],[Region]],F:F,dataset_shampoo[[#This Row],[Year]],G:G,"&lt;="&amp;dataset_shampoo[[#This Row],[Month]])</f>
        <v>116870</v>
      </c>
      <c r="K526" s="27">
        <f>SUMIFS(I:I,D:D,dataset_shampoo[[#This Row],[Brand]],E:E,dataset_shampoo[[#This Row],[Region]],F:F,dataset_shampoo[[#This Row],[Year]],G:G,"&lt;="&amp;dataset_shampoo[[#This Row],[Month]])</f>
        <v>710810</v>
      </c>
      <c r="L526" s="9">
        <f>dataset_shampoo[[#This Row],[Units YTD]]+SUMIFS(H:H,D:D,dataset_shampoo[[#This Row],[Brand]],E:E,dataset_shampoo[[#This Row],[Region]],F:F,dataset_shampoo[[#This Row],[Year]]-1,G:G,"&gt;"&amp;dataset_shampoo[[#This Row],[Month]])</f>
        <v>158200</v>
      </c>
      <c r="M526" s="1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s="9">
        <v>14160</v>
      </c>
      <c r="I527" s="11">
        <v>85850</v>
      </c>
      <c r="J527" s="9">
        <f>SUMIFS(H:H,D:D,dataset_shampoo[[#This Row],[Brand]],E:E,dataset_shampoo[[#This Row],[Region]],F:F,dataset_shampoo[[#This Row],[Year]],G:G,"&lt;="&amp;dataset_shampoo[[#This Row],[Month]])</f>
        <v>131030</v>
      </c>
      <c r="K527" s="27">
        <f>SUMIFS(I:I,D:D,dataset_shampoo[[#This Row],[Brand]],E:E,dataset_shampoo[[#This Row],[Region]],F:F,dataset_shampoo[[#This Row],[Year]],G:G,"&lt;="&amp;dataset_shampoo[[#This Row],[Month]])</f>
        <v>796660</v>
      </c>
      <c r="L527" s="9">
        <f>dataset_shampoo[[#This Row],[Units YTD]]+SUMIFS(H:H,D:D,dataset_shampoo[[#This Row],[Brand]],E:E,dataset_shampoo[[#This Row],[Region]],F:F,dataset_shampoo[[#This Row],[Year]]-1,G:G,"&gt;"&amp;dataset_shampoo[[#This Row],[Month]])</f>
        <v>155950</v>
      </c>
      <c r="M527" s="1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s="9">
        <v>12790</v>
      </c>
      <c r="I528" s="11">
        <v>82440</v>
      </c>
      <c r="J528" s="9">
        <f>SUMIFS(H:H,D:D,dataset_shampoo[[#This Row],[Brand]],E:E,dataset_shampoo[[#This Row],[Region]],F:F,dataset_shampoo[[#This Row],[Year]],G:G,"&lt;="&amp;dataset_shampoo[[#This Row],[Month]])</f>
        <v>143820</v>
      </c>
      <c r="K528" s="27">
        <f>SUMIFS(I:I,D:D,dataset_shampoo[[#This Row],[Brand]],E:E,dataset_shampoo[[#This Row],[Region]],F:F,dataset_shampoo[[#This Row],[Year]],G:G,"&lt;="&amp;dataset_shampoo[[#This Row],[Month]])</f>
        <v>879100</v>
      </c>
      <c r="L528" s="9">
        <f>dataset_shampoo[[#This Row],[Units YTD]]+SUMIFS(H:H,D:D,dataset_shampoo[[#This Row],[Brand]],E:E,dataset_shampoo[[#This Row],[Region]],F:F,dataset_shampoo[[#This Row],[Year]]-1,G:G,"&gt;"&amp;dataset_shampoo[[#This Row],[Month]])</f>
        <v>154140</v>
      </c>
      <c r="M528" s="1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s="9">
        <v>10640</v>
      </c>
      <c r="I529" s="11">
        <v>60130</v>
      </c>
      <c r="J529" s="9">
        <f>SUMIFS(H:H,D:D,dataset_shampoo[[#This Row],[Brand]],E:E,dataset_shampoo[[#This Row],[Region]],F:F,dataset_shampoo[[#This Row],[Year]],G:G,"&lt;="&amp;dataset_shampoo[[#This Row],[Month]])</f>
        <v>154460</v>
      </c>
      <c r="K529" s="27">
        <f>SUMIFS(I:I,D:D,dataset_shampoo[[#This Row],[Brand]],E:E,dataset_shampoo[[#This Row],[Region]],F:F,dataset_shampoo[[#This Row],[Year]],G:G,"&lt;="&amp;dataset_shampoo[[#This Row],[Month]])</f>
        <v>939230</v>
      </c>
      <c r="L529" s="9">
        <f>dataset_shampoo[[#This Row],[Units YTD]]+SUMIFS(H:H,D:D,dataset_shampoo[[#This Row],[Brand]],E:E,dataset_shampoo[[#This Row],[Region]],F:F,dataset_shampoo[[#This Row],[Year]]-1,G:G,"&gt;"&amp;dataset_shampoo[[#This Row],[Month]])</f>
        <v>154460</v>
      </c>
      <c r="M529" s="1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s="9">
        <v>11340</v>
      </c>
      <c r="I530" s="11">
        <v>63650</v>
      </c>
      <c r="J530" s="9">
        <f>SUMIFS(H:H,D:D,dataset_shampoo[[#This Row],[Brand]],E:E,dataset_shampoo[[#This Row],[Region]],F:F,dataset_shampoo[[#This Row],[Year]],G:G,"&lt;="&amp;dataset_shampoo[[#This Row],[Month]])</f>
        <v>11340</v>
      </c>
      <c r="K530" s="27">
        <f>SUMIFS(I:I,D:D,dataset_shampoo[[#This Row],[Brand]],E:E,dataset_shampoo[[#This Row],[Region]],F:F,dataset_shampoo[[#This Row],[Year]],G:G,"&lt;="&amp;dataset_shampoo[[#This Row],[Month]])</f>
        <v>63650</v>
      </c>
      <c r="L530" s="9">
        <f>dataset_shampoo[[#This Row],[Units YTD]]+SUMIFS(H:H,D:D,dataset_shampoo[[#This Row],[Brand]],E:E,dataset_shampoo[[#This Row],[Region]],F:F,dataset_shampoo[[#This Row],[Year]]-1,G:G,"&gt;"&amp;dataset_shampoo[[#This Row],[Month]])</f>
        <v>154220</v>
      </c>
      <c r="M530" s="1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s="9">
        <v>12410</v>
      </c>
      <c r="I531" s="11">
        <v>76080</v>
      </c>
      <c r="J531" s="9">
        <f>SUMIFS(H:H,D:D,dataset_shampoo[[#This Row],[Brand]],E:E,dataset_shampoo[[#This Row],[Region]],F:F,dataset_shampoo[[#This Row],[Year]],G:G,"&lt;="&amp;dataset_shampoo[[#This Row],[Month]])</f>
        <v>23750</v>
      </c>
      <c r="K531" s="27">
        <f>SUMIFS(I:I,D:D,dataset_shampoo[[#This Row],[Brand]],E:E,dataset_shampoo[[#This Row],[Region]],F:F,dataset_shampoo[[#This Row],[Year]],G:G,"&lt;="&amp;dataset_shampoo[[#This Row],[Month]])</f>
        <v>139730</v>
      </c>
      <c r="L531" s="9">
        <f>dataset_shampoo[[#This Row],[Units YTD]]+SUMIFS(H:H,D:D,dataset_shampoo[[#This Row],[Brand]],E:E,dataset_shampoo[[#This Row],[Region]],F:F,dataset_shampoo[[#This Row],[Year]]-1,G:G,"&gt;"&amp;dataset_shampoo[[#This Row],[Month]])</f>
        <v>156090</v>
      </c>
      <c r="M531" s="1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s="9">
        <v>10490</v>
      </c>
      <c r="I532" s="11">
        <v>68050</v>
      </c>
      <c r="J532" s="9">
        <f>SUMIFS(H:H,D:D,dataset_shampoo[[#This Row],[Brand]],E:E,dataset_shampoo[[#This Row],[Region]],F:F,dataset_shampoo[[#This Row],[Year]],G:G,"&lt;="&amp;dataset_shampoo[[#This Row],[Month]])</f>
        <v>34240</v>
      </c>
      <c r="K532" s="27">
        <f>SUMIFS(I:I,D:D,dataset_shampoo[[#This Row],[Brand]],E:E,dataset_shampoo[[#This Row],[Region]],F:F,dataset_shampoo[[#This Row],[Year]],G:G,"&lt;="&amp;dataset_shampoo[[#This Row],[Month]])</f>
        <v>207780</v>
      </c>
      <c r="L532" s="9">
        <f>dataset_shampoo[[#This Row],[Units YTD]]+SUMIFS(H:H,D:D,dataset_shampoo[[#This Row],[Brand]],E:E,dataset_shampoo[[#This Row],[Region]],F:F,dataset_shampoo[[#This Row],[Year]]-1,G:G,"&gt;"&amp;dataset_shampoo[[#This Row],[Month]])</f>
        <v>153970</v>
      </c>
      <c r="M532" s="1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s="9">
        <v>11790</v>
      </c>
      <c r="I533" s="11">
        <v>72150</v>
      </c>
      <c r="J533" s="9">
        <f>SUMIFS(H:H,D:D,dataset_shampoo[[#This Row],[Brand]],E:E,dataset_shampoo[[#This Row],[Region]],F:F,dataset_shampoo[[#This Row],[Year]],G:G,"&lt;="&amp;dataset_shampoo[[#This Row],[Month]])</f>
        <v>46030</v>
      </c>
      <c r="K533" s="27">
        <f>SUMIFS(I:I,D:D,dataset_shampoo[[#This Row],[Brand]],E:E,dataset_shampoo[[#This Row],[Region]],F:F,dataset_shampoo[[#This Row],[Year]],G:G,"&lt;="&amp;dataset_shampoo[[#This Row],[Month]])</f>
        <v>279930</v>
      </c>
      <c r="L533" s="9">
        <f>dataset_shampoo[[#This Row],[Units YTD]]+SUMIFS(H:H,D:D,dataset_shampoo[[#This Row],[Brand]],E:E,dataset_shampoo[[#This Row],[Region]],F:F,dataset_shampoo[[#This Row],[Year]]-1,G:G,"&gt;"&amp;dataset_shampoo[[#This Row],[Month]])</f>
        <v>156300</v>
      </c>
      <c r="M533" s="1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s="9">
        <v>8720</v>
      </c>
      <c r="I534" s="11">
        <v>54290</v>
      </c>
      <c r="J534" s="9">
        <f>SUMIFS(H:H,D:D,dataset_shampoo[[#This Row],[Brand]],E:E,dataset_shampoo[[#This Row],[Region]],F:F,dataset_shampoo[[#This Row],[Year]],G:G,"&lt;="&amp;dataset_shampoo[[#This Row],[Month]])</f>
        <v>54750</v>
      </c>
      <c r="K534" s="27">
        <f>SUMIFS(I:I,D:D,dataset_shampoo[[#This Row],[Brand]],E:E,dataset_shampoo[[#This Row],[Region]],F:F,dataset_shampoo[[#This Row],[Year]],G:G,"&lt;="&amp;dataset_shampoo[[#This Row],[Month]])</f>
        <v>334220</v>
      </c>
      <c r="L534" s="9">
        <f>dataset_shampoo[[#This Row],[Units YTD]]+SUMIFS(H:H,D:D,dataset_shampoo[[#This Row],[Brand]],E:E,dataset_shampoo[[#This Row],[Region]],F:F,dataset_shampoo[[#This Row],[Year]]-1,G:G,"&gt;"&amp;dataset_shampoo[[#This Row],[Month]])</f>
        <v>147320</v>
      </c>
      <c r="M534" s="1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s="9">
        <v>11590</v>
      </c>
      <c r="I535" s="11">
        <v>75250</v>
      </c>
      <c r="J535" s="9">
        <f>SUMIFS(H:H,D:D,dataset_shampoo[[#This Row],[Brand]],E:E,dataset_shampoo[[#This Row],[Region]],F:F,dataset_shampoo[[#This Row],[Year]],G:G,"&lt;="&amp;dataset_shampoo[[#This Row],[Month]])</f>
        <v>66340</v>
      </c>
      <c r="K535" s="27">
        <f>SUMIFS(I:I,D:D,dataset_shampoo[[#This Row],[Brand]],E:E,dataset_shampoo[[#This Row],[Region]],F:F,dataset_shampoo[[#This Row],[Year]],G:G,"&lt;="&amp;dataset_shampoo[[#This Row],[Month]])</f>
        <v>409470</v>
      </c>
      <c r="L535" s="9">
        <f>dataset_shampoo[[#This Row],[Units YTD]]+SUMIFS(H:H,D:D,dataset_shampoo[[#This Row],[Brand]],E:E,dataset_shampoo[[#This Row],[Region]],F:F,dataset_shampoo[[#This Row],[Year]]-1,G:G,"&gt;"&amp;dataset_shampoo[[#This Row],[Month]])</f>
        <v>144630</v>
      </c>
      <c r="M535" s="1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s="9">
        <v>7550</v>
      </c>
      <c r="I536" s="11">
        <v>42560</v>
      </c>
      <c r="J536" s="9">
        <f>SUMIFS(H:H,D:D,dataset_shampoo[[#This Row],[Brand]],E:E,dataset_shampoo[[#This Row],[Region]],F:F,dataset_shampoo[[#This Row],[Year]],G:G,"&lt;="&amp;dataset_shampoo[[#This Row],[Month]])</f>
        <v>73890</v>
      </c>
      <c r="K536" s="27">
        <f>SUMIFS(I:I,D:D,dataset_shampoo[[#This Row],[Brand]],E:E,dataset_shampoo[[#This Row],[Region]],F:F,dataset_shampoo[[#This Row],[Year]],G:G,"&lt;="&amp;dataset_shampoo[[#This Row],[Month]])</f>
        <v>452030</v>
      </c>
      <c r="L536" s="9">
        <f>dataset_shampoo[[#This Row],[Units YTD]]+SUMIFS(H:H,D:D,dataset_shampoo[[#This Row],[Brand]],E:E,dataset_shampoo[[#This Row],[Region]],F:F,dataset_shampoo[[#This Row],[Year]]-1,G:G,"&gt;"&amp;dataset_shampoo[[#This Row],[Month]])</f>
        <v>138410</v>
      </c>
      <c r="M536" s="1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s="9">
        <v>10960</v>
      </c>
      <c r="I537" s="11">
        <v>67700</v>
      </c>
      <c r="J537" s="9">
        <f>SUMIFS(H:H,D:D,dataset_shampoo[[#This Row],[Brand]],E:E,dataset_shampoo[[#This Row],[Region]],F:F,dataset_shampoo[[#This Row],[Year]],G:G,"&lt;="&amp;dataset_shampoo[[#This Row],[Month]])</f>
        <v>84850</v>
      </c>
      <c r="K537" s="27">
        <f>SUMIFS(I:I,D:D,dataset_shampoo[[#This Row],[Brand]],E:E,dataset_shampoo[[#This Row],[Region]],F:F,dataset_shampoo[[#This Row],[Year]],G:G,"&lt;="&amp;dataset_shampoo[[#This Row],[Month]])</f>
        <v>519730</v>
      </c>
      <c r="L537" s="9">
        <f>dataset_shampoo[[#This Row],[Units YTD]]+SUMIFS(H:H,D:D,dataset_shampoo[[#This Row],[Brand]],E:E,dataset_shampoo[[#This Row],[Region]],F:F,dataset_shampoo[[#This Row],[Year]]-1,G:G,"&gt;"&amp;dataset_shampoo[[#This Row],[Month]])</f>
        <v>138760</v>
      </c>
      <c r="M537" s="1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s="9">
        <v>11700</v>
      </c>
      <c r="I538" s="11">
        <v>73440</v>
      </c>
      <c r="J538" s="9">
        <f>SUMIFS(H:H,D:D,dataset_shampoo[[#This Row],[Brand]],E:E,dataset_shampoo[[#This Row],[Region]],F:F,dataset_shampoo[[#This Row],[Year]],G:G,"&lt;="&amp;dataset_shampoo[[#This Row],[Month]])</f>
        <v>96550</v>
      </c>
      <c r="K538" s="27">
        <f>SUMIFS(I:I,D:D,dataset_shampoo[[#This Row],[Brand]],E:E,dataset_shampoo[[#This Row],[Region]],F:F,dataset_shampoo[[#This Row],[Year]],G:G,"&lt;="&amp;dataset_shampoo[[#This Row],[Month]])</f>
        <v>593170</v>
      </c>
      <c r="L538" s="9">
        <f>dataset_shampoo[[#This Row],[Units YTD]]+SUMIFS(H:H,D:D,dataset_shampoo[[#This Row],[Brand]],E:E,dataset_shampoo[[#This Row],[Region]],F:F,dataset_shampoo[[#This Row],[Year]]-1,G:G,"&gt;"&amp;dataset_shampoo[[#This Row],[Month]])</f>
        <v>134140</v>
      </c>
      <c r="M538" s="1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s="9">
        <v>9480</v>
      </c>
      <c r="I539" s="11">
        <v>53230</v>
      </c>
      <c r="J539" s="9">
        <f>SUMIFS(H:H,D:D,dataset_shampoo[[#This Row],[Brand]],E:E,dataset_shampoo[[#This Row],[Region]],F:F,dataset_shampoo[[#This Row],[Year]],G:G,"&lt;="&amp;dataset_shampoo[[#This Row],[Month]])</f>
        <v>106030</v>
      </c>
      <c r="K539" s="27">
        <f>SUMIFS(I:I,D:D,dataset_shampoo[[#This Row],[Brand]],E:E,dataset_shampoo[[#This Row],[Region]],F:F,dataset_shampoo[[#This Row],[Year]],G:G,"&lt;="&amp;dataset_shampoo[[#This Row],[Month]])</f>
        <v>646400</v>
      </c>
      <c r="L539" s="9">
        <f>dataset_shampoo[[#This Row],[Units YTD]]+SUMIFS(H:H,D:D,dataset_shampoo[[#This Row],[Brand]],E:E,dataset_shampoo[[#This Row],[Region]],F:F,dataset_shampoo[[#This Row],[Year]]-1,G:G,"&gt;"&amp;dataset_shampoo[[#This Row],[Month]])</f>
        <v>129460</v>
      </c>
      <c r="M539" s="1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s="9">
        <v>6920</v>
      </c>
      <c r="I540" s="11">
        <v>38920</v>
      </c>
      <c r="J540" s="9">
        <f>SUMIFS(H:H,D:D,dataset_shampoo[[#This Row],[Brand]],E:E,dataset_shampoo[[#This Row],[Region]],F:F,dataset_shampoo[[#This Row],[Year]],G:G,"&lt;="&amp;dataset_shampoo[[#This Row],[Month]])</f>
        <v>112950</v>
      </c>
      <c r="K540" s="27">
        <f>SUMIFS(I:I,D:D,dataset_shampoo[[#This Row],[Brand]],E:E,dataset_shampoo[[#This Row],[Region]],F:F,dataset_shampoo[[#This Row],[Year]],G:G,"&lt;="&amp;dataset_shampoo[[#This Row],[Month]])</f>
        <v>685320</v>
      </c>
      <c r="L540" s="9">
        <f>dataset_shampoo[[#This Row],[Units YTD]]+SUMIFS(H:H,D:D,dataset_shampoo[[#This Row],[Brand]],E:E,dataset_shampoo[[#This Row],[Region]],F:F,dataset_shampoo[[#This Row],[Year]]-1,G:G,"&gt;"&amp;dataset_shampoo[[#This Row],[Month]])</f>
        <v>123590</v>
      </c>
      <c r="M540" s="1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s="9">
        <v>12040</v>
      </c>
      <c r="I541" s="11">
        <v>74550</v>
      </c>
      <c r="J541" s="9">
        <f>SUMIFS(H:H,D:D,dataset_shampoo[[#This Row],[Brand]],E:E,dataset_shampoo[[#This Row],[Region]],F:F,dataset_shampoo[[#This Row],[Year]],G:G,"&lt;="&amp;dataset_shampoo[[#This Row],[Month]])</f>
        <v>124990</v>
      </c>
      <c r="K541" s="27">
        <f>SUMIFS(I:I,D:D,dataset_shampoo[[#This Row],[Brand]],E:E,dataset_shampoo[[#This Row],[Region]],F:F,dataset_shampoo[[#This Row],[Year]],G:G,"&lt;="&amp;dataset_shampoo[[#This Row],[Month]])</f>
        <v>759870</v>
      </c>
      <c r="L541" s="9">
        <f>dataset_shampoo[[#This Row],[Units YTD]]+SUMIFS(H:H,D:D,dataset_shampoo[[#This Row],[Brand]],E:E,dataset_shampoo[[#This Row],[Region]],F:F,dataset_shampoo[[#This Row],[Year]]-1,G:G,"&gt;"&amp;dataset_shampoo[[#This Row],[Month]])</f>
        <v>124990</v>
      </c>
      <c r="M541" s="1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s="9">
        <v>6620</v>
      </c>
      <c r="I542" s="11">
        <v>36860</v>
      </c>
      <c r="J542" s="9">
        <f>SUMIFS(H:H,D:D,dataset_shampoo[[#This Row],[Brand]],E:E,dataset_shampoo[[#This Row],[Region]],F:F,dataset_shampoo[[#This Row],[Year]],G:G,"&lt;="&amp;dataset_shampoo[[#This Row],[Month]])</f>
        <v>6620</v>
      </c>
      <c r="K542" s="27">
        <f>SUMIFS(I:I,D:D,dataset_shampoo[[#This Row],[Brand]],E:E,dataset_shampoo[[#This Row],[Region]],F:F,dataset_shampoo[[#This Row],[Year]],G:G,"&lt;="&amp;dataset_shampoo[[#This Row],[Month]])</f>
        <v>36860</v>
      </c>
      <c r="L542" s="9">
        <f>dataset_shampoo[[#This Row],[Units YTD]]+SUMIFS(H:H,D:D,dataset_shampoo[[#This Row],[Brand]],E:E,dataset_shampoo[[#This Row],[Region]],F:F,dataset_shampoo[[#This Row],[Year]]-1,G:G,"&gt;"&amp;dataset_shampoo[[#This Row],[Month]])</f>
        <v>120270</v>
      </c>
      <c r="M542" s="1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s="9">
        <v>9880</v>
      </c>
      <c r="I543" s="11">
        <v>60920</v>
      </c>
      <c r="J543" s="9">
        <f>SUMIFS(H:H,D:D,dataset_shampoo[[#This Row],[Brand]],E:E,dataset_shampoo[[#This Row],[Region]],F:F,dataset_shampoo[[#This Row],[Year]],G:G,"&lt;="&amp;dataset_shampoo[[#This Row],[Month]])</f>
        <v>16500</v>
      </c>
      <c r="K543" s="27">
        <f>SUMIFS(I:I,D:D,dataset_shampoo[[#This Row],[Brand]],E:E,dataset_shampoo[[#This Row],[Region]],F:F,dataset_shampoo[[#This Row],[Year]],G:G,"&lt;="&amp;dataset_shampoo[[#This Row],[Month]])</f>
        <v>97780</v>
      </c>
      <c r="L543" s="9">
        <f>dataset_shampoo[[#This Row],[Units YTD]]+SUMIFS(H:H,D:D,dataset_shampoo[[#This Row],[Brand]],E:E,dataset_shampoo[[#This Row],[Region]],F:F,dataset_shampoo[[#This Row],[Year]]-1,G:G,"&gt;"&amp;dataset_shampoo[[#This Row],[Month]])</f>
        <v>117740</v>
      </c>
      <c r="M543" s="1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s="9">
        <v>8490</v>
      </c>
      <c r="I544" s="11">
        <v>47930</v>
      </c>
      <c r="J544" s="9">
        <f>SUMIFS(H:H,D:D,dataset_shampoo[[#This Row],[Brand]],E:E,dataset_shampoo[[#This Row],[Region]],F:F,dataset_shampoo[[#This Row],[Year]],G:G,"&lt;="&amp;dataset_shampoo[[#This Row],[Month]])</f>
        <v>24990</v>
      </c>
      <c r="K544" s="27">
        <f>SUMIFS(I:I,D:D,dataset_shampoo[[#This Row],[Brand]],E:E,dataset_shampoo[[#This Row],[Region]],F:F,dataset_shampoo[[#This Row],[Year]],G:G,"&lt;="&amp;dataset_shampoo[[#This Row],[Month]])</f>
        <v>145710</v>
      </c>
      <c r="L544" s="9">
        <f>dataset_shampoo[[#This Row],[Units YTD]]+SUMIFS(H:H,D:D,dataset_shampoo[[#This Row],[Brand]],E:E,dataset_shampoo[[#This Row],[Region]],F:F,dataset_shampoo[[#This Row],[Year]]-1,G:G,"&gt;"&amp;dataset_shampoo[[#This Row],[Month]])</f>
        <v>115740</v>
      </c>
      <c r="M544" s="1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s="9">
        <v>9600</v>
      </c>
      <c r="I545" s="11">
        <v>61130</v>
      </c>
      <c r="J545" s="9">
        <f>SUMIFS(H:H,D:D,dataset_shampoo[[#This Row],[Brand]],E:E,dataset_shampoo[[#This Row],[Region]],F:F,dataset_shampoo[[#This Row],[Year]],G:G,"&lt;="&amp;dataset_shampoo[[#This Row],[Month]])</f>
        <v>34590</v>
      </c>
      <c r="K545" s="27">
        <f>SUMIFS(I:I,D:D,dataset_shampoo[[#This Row],[Brand]],E:E,dataset_shampoo[[#This Row],[Region]],F:F,dataset_shampoo[[#This Row],[Year]],G:G,"&lt;="&amp;dataset_shampoo[[#This Row],[Month]])</f>
        <v>206840</v>
      </c>
      <c r="L545" s="9">
        <f>dataset_shampoo[[#This Row],[Units YTD]]+SUMIFS(H:H,D:D,dataset_shampoo[[#This Row],[Brand]],E:E,dataset_shampoo[[#This Row],[Region]],F:F,dataset_shampoo[[#This Row],[Year]]-1,G:G,"&gt;"&amp;dataset_shampoo[[#This Row],[Month]])</f>
        <v>113550</v>
      </c>
      <c r="M545" s="1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s="9">
        <v>8890</v>
      </c>
      <c r="I546" s="11">
        <v>57560</v>
      </c>
      <c r="J546" s="9">
        <f>SUMIFS(H:H,D:D,dataset_shampoo[[#This Row],[Brand]],E:E,dataset_shampoo[[#This Row],[Region]],F:F,dataset_shampoo[[#This Row],[Year]],G:G,"&lt;="&amp;dataset_shampoo[[#This Row],[Month]])</f>
        <v>43480</v>
      </c>
      <c r="K546" s="27">
        <f>SUMIFS(I:I,D:D,dataset_shampoo[[#This Row],[Brand]],E:E,dataset_shampoo[[#This Row],[Region]],F:F,dataset_shampoo[[#This Row],[Year]],G:G,"&lt;="&amp;dataset_shampoo[[#This Row],[Month]])</f>
        <v>264400</v>
      </c>
      <c r="L546" s="9">
        <f>dataset_shampoo[[#This Row],[Units YTD]]+SUMIFS(H:H,D:D,dataset_shampoo[[#This Row],[Brand]],E:E,dataset_shampoo[[#This Row],[Region]],F:F,dataset_shampoo[[#This Row],[Year]]-1,G:G,"&gt;"&amp;dataset_shampoo[[#This Row],[Month]])</f>
        <v>113720</v>
      </c>
      <c r="M546" s="1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s="9">
        <v>9370</v>
      </c>
      <c r="I547" s="11">
        <v>53860</v>
      </c>
      <c r="J547" s="9">
        <f>SUMIFS(H:H,D:D,dataset_shampoo[[#This Row],[Brand]],E:E,dataset_shampoo[[#This Row],[Region]],F:F,dataset_shampoo[[#This Row],[Year]],G:G,"&lt;="&amp;dataset_shampoo[[#This Row],[Month]])</f>
        <v>52850</v>
      </c>
      <c r="K547" s="27">
        <f>SUMIFS(I:I,D:D,dataset_shampoo[[#This Row],[Brand]],E:E,dataset_shampoo[[#This Row],[Region]],F:F,dataset_shampoo[[#This Row],[Year]],G:G,"&lt;="&amp;dataset_shampoo[[#This Row],[Month]])</f>
        <v>318260</v>
      </c>
      <c r="L547" s="9">
        <f>dataset_shampoo[[#This Row],[Units YTD]]+SUMIFS(H:H,D:D,dataset_shampoo[[#This Row],[Brand]],E:E,dataset_shampoo[[#This Row],[Region]],F:F,dataset_shampoo[[#This Row],[Year]]-1,G:G,"&gt;"&amp;dataset_shampoo[[#This Row],[Month]])</f>
        <v>111500</v>
      </c>
      <c r="M547" s="1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s="9">
        <v>10580</v>
      </c>
      <c r="I548" s="11">
        <v>66920</v>
      </c>
      <c r="J548" s="9">
        <f>SUMIFS(H:H,D:D,dataset_shampoo[[#This Row],[Brand]],E:E,dataset_shampoo[[#This Row],[Region]],F:F,dataset_shampoo[[#This Row],[Year]],G:G,"&lt;="&amp;dataset_shampoo[[#This Row],[Month]])</f>
        <v>63430</v>
      </c>
      <c r="K548" s="27">
        <f>SUMIFS(I:I,D:D,dataset_shampoo[[#This Row],[Brand]],E:E,dataset_shampoo[[#This Row],[Region]],F:F,dataset_shampoo[[#This Row],[Year]],G:G,"&lt;="&amp;dataset_shampoo[[#This Row],[Month]])</f>
        <v>385180</v>
      </c>
      <c r="L548" s="9">
        <f>dataset_shampoo[[#This Row],[Units YTD]]+SUMIFS(H:H,D:D,dataset_shampoo[[#This Row],[Brand]],E:E,dataset_shampoo[[#This Row],[Region]],F:F,dataset_shampoo[[#This Row],[Year]]-1,G:G,"&gt;"&amp;dataset_shampoo[[#This Row],[Month]])</f>
        <v>114530</v>
      </c>
      <c r="M548" s="1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s="9">
        <v>9660</v>
      </c>
      <c r="I549" s="11">
        <v>62290</v>
      </c>
      <c r="J549" s="9">
        <f>SUMIFS(H:H,D:D,dataset_shampoo[[#This Row],[Brand]],E:E,dataset_shampoo[[#This Row],[Region]],F:F,dataset_shampoo[[#This Row],[Year]],G:G,"&lt;="&amp;dataset_shampoo[[#This Row],[Month]])</f>
        <v>73090</v>
      </c>
      <c r="K549" s="27">
        <f>SUMIFS(I:I,D:D,dataset_shampoo[[#This Row],[Brand]],E:E,dataset_shampoo[[#This Row],[Region]],F:F,dataset_shampoo[[#This Row],[Year]],G:G,"&lt;="&amp;dataset_shampoo[[#This Row],[Month]])</f>
        <v>447470</v>
      </c>
      <c r="L549" s="9">
        <f>dataset_shampoo[[#This Row],[Units YTD]]+SUMIFS(H:H,D:D,dataset_shampoo[[#This Row],[Brand]],E:E,dataset_shampoo[[#This Row],[Region]],F:F,dataset_shampoo[[#This Row],[Year]]-1,G:G,"&gt;"&amp;dataset_shampoo[[#This Row],[Month]])</f>
        <v>113230</v>
      </c>
      <c r="M549" s="1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s="9">
        <v>9870</v>
      </c>
      <c r="I550" s="11">
        <v>64740</v>
      </c>
      <c r="J550" s="9">
        <f>SUMIFS(H:H,D:D,dataset_shampoo[[#This Row],[Brand]],E:E,dataset_shampoo[[#This Row],[Region]],F:F,dataset_shampoo[[#This Row],[Year]],G:G,"&lt;="&amp;dataset_shampoo[[#This Row],[Month]])</f>
        <v>82960</v>
      </c>
      <c r="K550" s="27">
        <f>SUMIFS(I:I,D:D,dataset_shampoo[[#This Row],[Brand]],E:E,dataset_shampoo[[#This Row],[Region]],F:F,dataset_shampoo[[#This Row],[Year]],G:G,"&lt;="&amp;dataset_shampoo[[#This Row],[Month]])</f>
        <v>512210</v>
      </c>
      <c r="L550" s="9">
        <f>dataset_shampoo[[#This Row],[Units YTD]]+SUMIFS(H:H,D:D,dataset_shampoo[[#This Row],[Brand]],E:E,dataset_shampoo[[#This Row],[Region]],F:F,dataset_shampoo[[#This Row],[Year]]-1,G:G,"&gt;"&amp;dataset_shampoo[[#This Row],[Month]])</f>
        <v>111400</v>
      </c>
      <c r="M550" s="1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s="9">
        <v>11430</v>
      </c>
      <c r="I551" s="11">
        <v>66920</v>
      </c>
      <c r="J551" s="9">
        <f>SUMIFS(H:H,D:D,dataset_shampoo[[#This Row],[Brand]],E:E,dataset_shampoo[[#This Row],[Region]],F:F,dataset_shampoo[[#This Row],[Year]],G:G,"&lt;="&amp;dataset_shampoo[[#This Row],[Month]])</f>
        <v>94390</v>
      </c>
      <c r="K551" s="27">
        <f>SUMIFS(I:I,D:D,dataset_shampoo[[#This Row],[Brand]],E:E,dataset_shampoo[[#This Row],[Region]],F:F,dataset_shampoo[[#This Row],[Year]],G:G,"&lt;="&amp;dataset_shampoo[[#This Row],[Month]])</f>
        <v>579130</v>
      </c>
      <c r="L551" s="9">
        <f>dataset_shampoo[[#This Row],[Units YTD]]+SUMIFS(H:H,D:D,dataset_shampoo[[#This Row],[Brand]],E:E,dataset_shampoo[[#This Row],[Region]],F:F,dataset_shampoo[[#This Row],[Year]]-1,G:G,"&gt;"&amp;dataset_shampoo[[#This Row],[Month]])</f>
        <v>113350</v>
      </c>
      <c r="M551" s="1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s="9">
        <v>13240</v>
      </c>
      <c r="I552" s="11">
        <v>84640</v>
      </c>
      <c r="J552" s="9">
        <f>SUMIFS(H:H,D:D,dataset_shampoo[[#This Row],[Brand]],E:E,dataset_shampoo[[#This Row],[Region]],F:F,dataset_shampoo[[#This Row],[Year]],G:G,"&lt;="&amp;dataset_shampoo[[#This Row],[Month]])</f>
        <v>107630</v>
      </c>
      <c r="K552" s="27">
        <f>SUMIFS(I:I,D:D,dataset_shampoo[[#This Row],[Brand]],E:E,dataset_shampoo[[#This Row],[Region]],F:F,dataset_shampoo[[#This Row],[Year]],G:G,"&lt;="&amp;dataset_shampoo[[#This Row],[Month]])</f>
        <v>663770</v>
      </c>
      <c r="L552" s="9">
        <f>dataset_shampoo[[#This Row],[Units YTD]]+SUMIFS(H:H,D:D,dataset_shampoo[[#This Row],[Brand]],E:E,dataset_shampoo[[#This Row],[Region]],F:F,dataset_shampoo[[#This Row],[Year]]-1,G:G,"&gt;"&amp;dataset_shampoo[[#This Row],[Month]])</f>
        <v>119670</v>
      </c>
      <c r="M552" s="1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s="9">
        <v>12390</v>
      </c>
      <c r="I553" s="11">
        <v>79980</v>
      </c>
      <c r="J553" s="9">
        <f>SUMIFS(H:H,D:D,dataset_shampoo[[#This Row],[Brand]],E:E,dataset_shampoo[[#This Row],[Region]],F:F,dataset_shampoo[[#This Row],[Year]],G:G,"&lt;="&amp;dataset_shampoo[[#This Row],[Month]])</f>
        <v>120020</v>
      </c>
      <c r="K553" s="27">
        <f>SUMIFS(I:I,D:D,dataset_shampoo[[#This Row],[Brand]],E:E,dataset_shampoo[[#This Row],[Region]],F:F,dataset_shampoo[[#This Row],[Year]],G:G,"&lt;="&amp;dataset_shampoo[[#This Row],[Month]])</f>
        <v>743750</v>
      </c>
      <c r="L553" s="9">
        <f>dataset_shampoo[[#This Row],[Units YTD]]+SUMIFS(H:H,D:D,dataset_shampoo[[#This Row],[Brand]],E:E,dataset_shampoo[[#This Row],[Region]],F:F,dataset_shampoo[[#This Row],[Year]]-1,G:G,"&gt;"&amp;dataset_shampoo[[#This Row],[Month]])</f>
        <v>120020</v>
      </c>
      <c r="M553" s="1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s="9">
        <v>13690</v>
      </c>
      <c r="I554" s="11">
        <v>87500</v>
      </c>
      <c r="J554" s="9">
        <f>SUMIFS(H:H,D:D,dataset_shampoo[[#This Row],[Brand]],E:E,dataset_shampoo[[#This Row],[Region]],F:F,dataset_shampoo[[#This Row],[Year]],G:G,"&lt;="&amp;dataset_shampoo[[#This Row],[Month]])</f>
        <v>13690</v>
      </c>
      <c r="K554" s="27">
        <f>SUMIFS(I:I,D:D,dataset_shampoo[[#This Row],[Brand]],E:E,dataset_shampoo[[#This Row],[Region]],F:F,dataset_shampoo[[#This Row],[Year]],G:G,"&lt;="&amp;dataset_shampoo[[#This Row],[Month]])</f>
        <v>87500</v>
      </c>
      <c r="L554" s="9">
        <f>dataset_shampoo[[#This Row],[Units YTD]]+SUMIFS(H:H,D:D,dataset_shampoo[[#This Row],[Brand]],E:E,dataset_shampoo[[#This Row],[Region]],F:F,dataset_shampoo[[#This Row],[Year]]-1,G:G,"&gt;"&amp;dataset_shampoo[[#This Row],[Month]])</f>
        <v>127090</v>
      </c>
      <c r="M554" s="1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s="9">
        <v>12050</v>
      </c>
      <c r="I555" s="11">
        <v>77300</v>
      </c>
      <c r="J555" s="9">
        <f>SUMIFS(H:H,D:D,dataset_shampoo[[#This Row],[Brand]],E:E,dataset_shampoo[[#This Row],[Region]],F:F,dataset_shampoo[[#This Row],[Year]],G:G,"&lt;="&amp;dataset_shampoo[[#This Row],[Month]])</f>
        <v>25740</v>
      </c>
      <c r="K555" s="27">
        <f>SUMIFS(I:I,D:D,dataset_shampoo[[#This Row],[Brand]],E:E,dataset_shampoo[[#This Row],[Region]],F:F,dataset_shampoo[[#This Row],[Year]],G:G,"&lt;="&amp;dataset_shampoo[[#This Row],[Month]])</f>
        <v>164800</v>
      </c>
      <c r="L555" s="9">
        <f>dataset_shampoo[[#This Row],[Units YTD]]+SUMIFS(H:H,D:D,dataset_shampoo[[#This Row],[Brand]],E:E,dataset_shampoo[[#This Row],[Region]],F:F,dataset_shampoo[[#This Row],[Year]]-1,G:G,"&gt;"&amp;dataset_shampoo[[#This Row],[Month]])</f>
        <v>129260</v>
      </c>
      <c r="M555" s="1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s="9">
        <v>17040</v>
      </c>
      <c r="I556" s="11">
        <v>108700</v>
      </c>
      <c r="J556" s="9">
        <f>SUMIFS(H:H,D:D,dataset_shampoo[[#This Row],[Brand]],E:E,dataset_shampoo[[#This Row],[Region]],F:F,dataset_shampoo[[#This Row],[Year]],G:G,"&lt;="&amp;dataset_shampoo[[#This Row],[Month]])</f>
        <v>42780</v>
      </c>
      <c r="K556" s="27">
        <f>SUMIFS(I:I,D:D,dataset_shampoo[[#This Row],[Brand]],E:E,dataset_shampoo[[#This Row],[Region]],F:F,dataset_shampoo[[#This Row],[Year]],G:G,"&lt;="&amp;dataset_shampoo[[#This Row],[Month]])</f>
        <v>273500</v>
      </c>
      <c r="L556" s="9">
        <f>dataset_shampoo[[#This Row],[Units YTD]]+SUMIFS(H:H,D:D,dataset_shampoo[[#This Row],[Brand]],E:E,dataset_shampoo[[#This Row],[Region]],F:F,dataset_shampoo[[#This Row],[Year]]-1,G:G,"&gt;"&amp;dataset_shampoo[[#This Row],[Month]])</f>
        <v>137810</v>
      </c>
      <c r="M556" s="1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s="9">
        <v>14080</v>
      </c>
      <c r="I557" s="11">
        <v>91240</v>
      </c>
      <c r="J557" s="9">
        <f>SUMIFS(H:H,D:D,dataset_shampoo[[#This Row],[Brand]],E:E,dataset_shampoo[[#This Row],[Region]],F:F,dataset_shampoo[[#This Row],[Year]],G:G,"&lt;="&amp;dataset_shampoo[[#This Row],[Month]])</f>
        <v>56860</v>
      </c>
      <c r="K557" s="27">
        <f>SUMIFS(I:I,D:D,dataset_shampoo[[#This Row],[Brand]],E:E,dataset_shampoo[[#This Row],[Region]],F:F,dataset_shampoo[[#This Row],[Year]],G:G,"&lt;="&amp;dataset_shampoo[[#This Row],[Month]])</f>
        <v>364740</v>
      </c>
      <c r="L557" s="9">
        <f>dataset_shampoo[[#This Row],[Units YTD]]+SUMIFS(H:H,D:D,dataset_shampoo[[#This Row],[Brand]],E:E,dataset_shampoo[[#This Row],[Region]],F:F,dataset_shampoo[[#This Row],[Year]]-1,G:G,"&gt;"&amp;dataset_shampoo[[#This Row],[Month]])</f>
        <v>142290</v>
      </c>
      <c r="M557" s="1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s="9">
        <v>12440</v>
      </c>
      <c r="I558" s="11">
        <v>73250</v>
      </c>
      <c r="J558" s="9">
        <f>SUMIFS(H:H,D:D,dataset_shampoo[[#This Row],[Brand]],E:E,dataset_shampoo[[#This Row],[Region]],F:F,dataset_shampoo[[#This Row],[Year]],G:G,"&lt;="&amp;dataset_shampoo[[#This Row],[Month]])</f>
        <v>69300</v>
      </c>
      <c r="K558" s="27">
        <f>SUMIFS(I:I,D:D,dataset_shampoo[[#This Row],[Brand]],E:E,dataset_shampoo[[#This Row],[Region]],F:F,dataset_shampoo[[#This Row],[Year]],G:G,"&lt;="&amp;dataset_shampoo[[#This Row],[Month]])</f>
        <v>437990</v>
      </c>
      <c r="L558" s="9">
        <f>dataset_shampoo[[#This Row],[Units YTD]]+SUMIFS(H:H,D:D,dataset_shampoo[[#This Row],[Brand]],E:E,dataset_shampoo[[#This Row],[Region]],F:F,dataset_shampoo[[#This Row],[Year]]-1,G:G,"&gt;"&amp;dataset_shampoo[[#This Row],[Month]])</f>
        <v>145840</v>
      </c>
      <c r="M558" s="1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s="9">
        <v>18190</v>
      </c>
      <c r="I559" s="11">
        <v>116640</v>
      </c>
      <c r="J559" s="9">
        <f>SUMIFS(H:H,D:D,dataset_shampoo[[#This Row],[Brand]],E:E,dataset_shampoo[[#This Row],[Region]],F:F,dataset_shampoo[[#This Row],[Year]],G:G,"&lt;="&amp;dataset_shampoo[[#This Row],[Month]])</f>
        <v>87490</v>
      </c>
      <c r="K559" s="27">
        <f>SUMIFS(I:I,D:D,dataset_shampoo[[#This Row],[Brand]],E:E,dataset_shampoo[[#This Row],[Region]],F:F,dataset_shampoo[[#This Row],[Year]],G:G,"&lt;="&amp;dataset_shampoo[[#This Row],[Month]])</f>
        <v>554630</v>
      </c>
      <c r="L559" s="9">
        <f>dataset_shampoo[[#This Row],[Units YTD]]+SUMIFS(H:H,D:D,dataset_shampoo[[#This Row],[Brand]],E:E,dataset_shampoo[[#This Row],[Region]],F:F,dataset_shampoo[[#This Row],[Year]]-1,G:G,"&gt;"&amp;dataset_shampoo[[#This Row],[Month]])</f>
        <v>154660</v>
      </c>
      <c r="M559" s="1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s="9">
        <v>15280</v>
      </c>
      <c r="I560" s="11">
        <v>98390</v>
      </c>
      <c r="J560" s="9">
        <f>SUMIFS(H:H,D:D,dataset_shampoo[[#This Row],[Brand]],E:E,dataset_shampoo[[#This Row],[Region]],F:F,dataset_shampoo[[#This Row],[Year]],G:G,"&lt;="&amp;dataset_shampoo[[#This Row],[Month]])</f>
        <v>102770</v>
      </c>
      <c r="K560" s="27">
        <f>SUMIFS(I:I,D:D,dataset_shampoo[[#This Row],[Brand]],E:E,dataset_shampoo[[#This Row],[Region]],F:F,dataset_shampoo[[#This Row],[Year]],G:G,"&lt;="&amp;dataset_shampoo[[#This Row],[Month]])</f>
        <v>653020</v>
      </c>
      <c r="L560" s="9">
        <f>dataset_shampoo[[#This Row],[Units YTD]]+SUMIFS(H:H,D:D,dataset_shampoo[[#This Row],[Brand]],E:E,dataset_shampoo[[#This Row],[Region]],F:F,dataset_shampoo[[#This Row],[Year]]-1,G:G,"&gt;"&amp;dataset_shampoo[[#This Row],[Month]])</f>
        <v>159360</v>
      </c>
      <c r="M560" s="1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s="9">
        <v>12700</v>
      </c>
      <c r="I561" s="11">
        <v>82640</v>
      </c>
      <c r="J561" s="9">
        <f>SUMIFS(H:H,D:D,dataset_shampoo[[#This Row],[Brand]],E:E,dataset_shampoo[[#This Row],[Region]],F:F,dataset_shampoo[[#This Row],[Year]],G:G,"&lt;="&amp;dataset_shampoo[[#This Row],[Month]])</f>
        <v>115470</v>
      </c>
      <c r="K561" s="27">
        <f>SUMIFS(I:I,D:D,dataset_shampoo[[#This Row],[Brand]],E:E,dataset_shampoo[[#This Row],[Region]],F:F,dataset_shampoo[[#This Row],[Year]],G:G,"&lt;="&amp;dataset_shampoo[[#This Row],[Month]])</f>
        <v>735660</v>
      </c>
      <c r="L561" s="9">
        <f>dataset_shampoo[[#This Row],[Units YTD]]+SUMIFS(H:H,D:D,dataset_shampoo[[#This Row],[Brand]],E:E,dataset_shampoo[[#This Row],[Region]],F:F,dataset_shampoo[[#This Row],[Year]]-1,G:G,"&gt;"&amp;dataset_shampoo[[#This Row],[Month]])</f>
        <v>162400</v>
      </c>
      <c r="M561" s="1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s="9">
        <v>12120</v>
      </c>
      <c r="I562" s="11">
        <v>70980</v>
      </c>
      <c r="J562" s="9">
        <f>SUMIFS(H:H,D:D,dataset_shampoo[[#This Row],[Brand]],E:E,dataset_shampoo[[#This Row],[Region]],F:F,dataset_shampoo[[#This Row],[Year]],G:G,"&lt;="&amp;dataset_shampoo[[#This Row],[Month]])</f>
        <v>127590</v>
      </c>
      <c r="K562" s="27">
        <f>SUMIFS(I:I,D:D,dataset_shampoo[[#This Row],[Brand]],E:E,dataset_shampoo[[#This Row],[Region]],F:F,dataset_shampoo[[#This Row],[Year]],G:G,"&lt;="&amp;dataset_shampoo[[#This Row],[Month]])</f>
        <v>806640</v>
      </c>
      <c r="L562" s="9">
        <f>dataset_shampoo[[#This Row],[Units YTD]]+SUMIFS(H:H,D:D,dataset_shampoo[[#This Row],[Brand]],E:E,dataset_shampoo[[#This Row],[Region]],F:F,dataset_shampoo[[#This Row],[Year]]-1,G:G,"&gt;"&amp;dataset_shampoo[[#This Row],[Month]])</f>
        <v>164650</v>
      </c>
      <c r="M562" s="1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s="9">
        <v>18280</v>
      </c>
      <c r="I563" s="11">
        <v>117030</v>
      </c>
      <c r="J563" s="9">
        <f>SUMIFS(H:H,D:D,dataset_shampoo[[#This Row],[Brand]],E:E,dataset_shampoo[[#This Row],[Region]],F:F,dataset_shampoo[[#This Row],[Year]],G:G,"&lt;="&amp;dataset_shampoo[[#This Row],[Month]])</f>
        <v>145870</v>
      </c>
      <c r="K563" s="27">
        <f>SUMIFS(I:I,D:D,dataset_shampoo[[#This Row],[Brand]],E:E,dataset_shampoo[[#This Row],[Region]],F:F,dataset_shampoo[[#This Row],[Year]],G:G,"&lt;="&amp;dataset_shampoo[[#This Row],[Month]])</f>
        <v>923670</v>
      </c>
      <c r="L563" s="9">
        <f>dataset_shampoo[[#This Row],[Units YTD]]+SUMIFS(H:H,D:D,dataset_shampoo[[#This Row],[Brand]],E:E,dataset_shampoo[[#This Row],[Region]],F:F,dataset_shampoo[[#This Row],[Year]]-1,G:G,"&gt;"&amp;dataset_shampoo[[#This Row],[Month]])</f>
        <v>171500</v>
      </c>
      <c r="M563" s="1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s="9">
        <v>16920</v>
      </c>
      <c r="I564" s="11">
        <v>108040</v>
      </c>
      <c r="J564" s="9">
        <f>SUMIFS(H:H,D:D,dataset_shampoo[[#This Row],[Brand]],E:E,dataset_shampoo[[#This Row],[Region]],F:F,dataset_shampoo[[#This Row],[Year]],G:G,"&lt;="&amp;dataset_shampoo[[#This Row],[Month]])</f>
        <v>162790</v>
      </c>
      <c r="K564" s="27">
        <f>SUMIFS(I:I,D:D,dataset_shampoo[[#This Row],[Brand]],E:E,dataset_shampoo[[#This Row],[Region]],F:F,dataset_shampoo[[#This Row],[Year]],G:G,"&lt;="&amp;dataset_shampoo[[#This Row],[Month]])</f>
        <v>1031710</v>
      </c>
      <c r="L564" s="9">
        <f>dataset_shampoo[[#This Row],[Units YTD]]+SUMIFS(H:H,D:D,dataset_shampoo[[#This Row],[Brand]],E:E,dataset_shampoo[[#This Row],[Region]],F:F,dataset_shampoo[[#This Row],[Year]]-1,G:G,"&gt;"&amp;dataset_shampoo[[#This Row],[Month]])</f>
        <v>175180</v>
      </c>
      <c r="M564" s="1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s="9">
        <v>17750</v>
      </c>
      <c r="I565" s="11">
        <v>118610</v>
      </c>
      <c r="J565" s="9">
        <f>SUMIFS(H:H,D:D,dataset_shampoo[[#This Row],[Brand]],E:E,dataset_shampoo[[#This Row],[Region]],F:F,dataset_shampoo[[#This Row],[Year]],G:G,"&lt;="&amp;dataset_shampoo[[#This Row],[Month]])</f>
        <v>180540</v>
      </c>
      <c r="K565" s="27">
        <f>SUMIFS(I:I,D:D,dataset_shampoo[[#This Row],[Brand]],E:E,dataset_shampoo[[#This Row],[Region]],F:F,dataset_shampoo[[#This Row],[Year]],G:G,"&lt;="&amp;dataset_shampoo[[#This Row],[Month]])</f>
        <v>1150320</v>
      </c>
      <c r="L565" s="9">
        <f>dataset_shampoo[[#This Row],[Units YTD]]+SUMIFS(H:H,D:D,dataset_shampoo[[#This Row],[Brand]],E:E,dataset_shampoo[[#This Row],[Region]],F:F,dataset_shampoo[[#This Row],[Year]]-1,G:G,"&gt;"&amp;dataset_shampoo[[#This Row],[Month]])</f>
        <v>180540</v>
      </c>
      <c r="M565" s="1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s="9">
        <v>22430</v>
      </c>
      <c r="I566" s="11">
        <v>156040</v>
      </c>
      <c r="J566" s="9">
        <f>SUMIFS(H:H,D:D,dataset_shampoo[[#This Row],[Brand]],E:E,dataset_shampoo[[#This Row],[Region]],F:F,dataset_shampoo[[#This Row],[Year]],G:G,"&lt;="&amp;dataset_shampoo[[#This Row],[Month]])</f>
        <v>22430</v>
      </c>
      <c r="K566" s="27">
        <f>SUMIFS(I:I,D:D,dataset_shampoo[[#This Row],[Brand]],E:E,dataset_shampoo[[#This Row],[Region]],F:F,dataset_shampoo[[#This Row],[Year]],G:G,"&lt;="&amp;dataset_shampoo[[#This Row],[Month]])</f>
        <v>156040</v>
      </c>
      <c r="L566" s="9">
        <f>dataset_shampoo[[#This Row],[Units YTD]]+SUMIFS(H:H,D:D,dataset_shampoo[[#This Row],[Brand]],E:E,dataset_shampoo[[#This Row],[Region]],F:F,dataset_shampoo[[#This Row],[Year]]-1,G:G,"&gt;"&amp;dataset_shampoo[[#This Row],[Month]])</f>
        <v>189280</v>
      </c>
      <c r="M566" s="1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s="9">
        <v>13650</v>
      </c>
      <c r="I567" s="11">
        <v>86190</v>
      </c>
      <c r="J567" s="9">
        <f>SUMIFS(H:H,D:D,dataset_shampoo[[#This Row],[Brand]],E:E,dataset_shampoo[[#This Row],[Region]],F:F,dataset_shampoo[[#This Row],[Year]],G:G,"&lt;="&amp;dataset_shampoo[[#This Row],[Month]])</f>
        <v>36080</v>
      </c>
      <c r="K567" s="27">
        <f>SUMIFS(I:I,D:D,dataset_shampoo[[#This Row],[Brand]],E:E,dataset_shampoo[[#This Row],[Region]],F:F,dataset_shampoo[[#This Row],[Year]],G:G,"&lt;="&amp;dataset_shampoo[[#This Row],[Month]])</f>
        <v>242230</v>
      </c>
      <c r="L567" s="9">
        <f>dataset_shampoo[[#This Row],[Units YTD]]+SUMIFS(H:H,D:D,dataset_shampoo[[#This Row],[Brand]],E:E,dataset_shampoo[[#This Row],[Region]],F:F,dataset_shampoo[[#This Row],[Year]]-1,G:G,"&gt;"&amp;dataset_shampoo[[#This Row],[Month]])</f>
        <v>190880</v>
      </c>
      <c r="M567" s="1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s="9">
        <v>21220</v>
      </c>
      <c r="I568" s="11">
        <v>147500</v>
      </c>
      <c r="J568" s="9">
        <f>SUMIFS(H:H,D:D,dataset_shampoo[[#This Row],[Brand]],E:E,dataset_shampoo[[#This Row],[Region]],F:F,dataset_shampoo[[#This Row],[Year]],G:G,"&lt;="&amp;dataset_shampoo[[#This Row],[Month]])</f>
        <v>57300</v>
      </c>
      <c r="K568" s="27">
        <f>SUMIFS(I:I,D:D,dataset_shampoo[[#This Row],[Brand]],E:E,dataset_shampoo[[#This Row],[Region]],F:F,dataset_shampoo[[#This Row],[Year]],G:G,"&lt;="&amp;dataset_shampoo[[#This Row],[Month]])</f>
        <v>389730</v>
      </c>
      <c r="L568" s="9">
        <f>dataset_shampoo[[#This Row],[Units YTD]]+SUMIFS(H:H,D:D,dataset_shampoo[[#This Row],[Brand]],E:E,dataset_shampoo[[#This Row],[Region]],F:F,dataset_shampoo[[#This Row],[Year]]-1,G:G,"&gt;"&amp;dataset_shampoo[[#This Row],[Month]])</f>
        <v>195060</v>
      </c>
      <c r="M568" s="1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s="9">
        <v>77030</v>
      </c>
      <c r="I569" s="11">
        <v>361220</v>
      </c>
      <c r="J569" s="9">
        <f>SUMIFS(H:H,D:D,dataset_shampoo[[#This Row],[Brand]],E:E,dataset_shampoo[[#This Row],[Region]],F:F,dataset_shampoo[[#This Row],[Year]],G:G,"&lt;="&amp;dataset_shampoo[[#This Row],[Month]])</f>
        <v>77030</v>
      </c>
      <c r="K569" s="27">
        <f>SUMIFS(I:I,D:D,dataset_shampoo[[#This Row],[Brand]],E:E,dataset_shampoo[[#This Row],[Region]],F:F,dataset_shampoo[[#This Row],[Year]],G:G,"&lt;="&amp;dataset_shampoo[[#This Row],[Month]])</f>
        <v>361220</v>
      </c>
      <c r="L569" s="9">
        <f>dataset_shampoo[[#This Row],[Units YTD]]+SUMIFS(H:H,D:D,dataset_shampoo[[#This Row],[Brand]],E:E,dataset_shampoo[[#This Row],[Region]],F:F,dataset_shampoo[[#This Row],[Year]]-1,G:G,"&gt;"&amp;dataset_shampoo[[#This Row],[Month]])</f>
        <v>77030</v>
      </c>
      <c r="M569" s="1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s="9">
        <v>57200</v>
      </c>
      <c r="I570" s="11">
        <v>268280</v>
      </c>
      <c r="J570" s="9">
        <f>SUMIFS(H:H,D:D,dataset_shampoo[[#This Row],[Brand]],E:E,dataset_shampoo[[#This Row],[Region]],F:F,dataset_shampoo[[#This Row],[Year]],G:G,"&lt;="&amp;dataset_shampoo[[#This Row],[Month]])</f>
        <v>134230</v>
      </c>
      <c r="K570" s="27">
        <f>SUMIFS(I:I,D:D,dataset_shampoo[[#This Row],[Brand]],E:E,dataset_shampoo[[#This Row],[Region]],F:F,dataset_shampoo[[#This Row],[Year]],G:G,"&lt;="&amp;dataset_shampoo[[#This Row],[Month]])</f>
        <v>629500</v>
      </c>
      <c r="L570" s="9">
        <f>dataset_shampoo[[#This Row],[Units YTD]]+SUMIFS(H:H,D:D,dataset_shampoo[[#This Row],[Brand]],E:E,dataset_shampoo[[#This Row],[Region]],F:F,dataset_shampoo[[#This Row],[Year]]-1,G:G,"&gt;"&amp;dataset_shampoo[[#This Row],[Month]])</f>
        <v>134230</v>
      </c>
      <c r="M570" s="1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s="9">
        <v>92430</v>
      </c>
      <c r="I571" s="11">
        <v>433500</v>
      </c>
      <c r="J571" s="9">
        <f>SUMIFS(H:H,D:D,dataset_shampoo[[#This Row],[Brand]],E:E,dataset_shampoo[[#This Row],[Region]],F:F,dataset_shampoo[[#This Row],[Year]],G:G,"&lt;="&amp;dataset_shampoo[[#This Row],[Month]])</f>
        <v>226660</v>
      </c>
      <c r="K571" s="27">
        <f>SUMIFS(I:I,D:D,dataset_shampoo[[#This Row],[Brand]],E:E,dataset_shampoo[[#This Row],[Region]],F:F,dataset_shampoo[[#This Row],[Year]],G:G,"&lt;="&amp;dataset_shampoo[[#This Row],[Month]])</f>
        <v>1063000</v>
      </c>
      <c r="L571" s="9">
        <f>dataset_shampoo[[#This Row],[Units YTD]]+SUMIFS(H:H,D:D,dataset_shampoo[[#This Row],[Brand]],E:E,dataset_shampoo[[#This Row],[Region]],F:F,dataset_shampoo[[#This Row],[Year]]-1,G:G,"&gt;"&amp;dataset_shampoo[[#This Row],[Month]])</f>
        <v>226660</v>
      </c>
      <c r="M571" s="1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s="9">
        <v>86850</v>
      </c>
      <c r="I572" s="11">
        <v>407340</v>
      </c>
      <c r="J572" s="9">
        <f>SUMIFS(H:H,D:D,dataset_shampoo[[#This Row],[Brand]],E:E,dataset_shampoo[[#This Row],[Region]],F:F,dataset_shampoo[[#This Row],[Year]],G:G,"&lt;="&amp;dataset_shampoo[[#This Row],[Month]])</f>
        <v>313510</v>
      </c>
      <c r="K572" s="27">
        <f>SUMIFS(I:I,D:D,dataset_shampoo[[#This Row],[Brand]],E:E,dataset_shampoo[[#This Row],[Region]],F:F,dataset_shampoo[[#This Row],[Year]],G:G,"&lt;="&amp;dataset_shampoo[[#This Row],[Month]])</f>
        <v>1470340</v>
      </c>
      <c r="L572" s="9">
        <f>dataset_shampoo[[#This Row],[Units YTD]]+SUMIFS(H:H,D:D,dataset_shampoo[[#This Row],[Brand]],E:E,dataset_shampoo[[#This Row],[Region]],F:F,dataset_shampoo[[#This Row],[Year]]-1,G:G,"&gt;"&amp;dataset_shampoo[[#This Row],[Month]])</f>
        <v>313510</v>
      </c>
      <c r="M572" s="1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s="9">
        <v>84670</v>
      </c>
      <c r="I573" s="11">
        <v>397120</v>
      </c>
      <c r="J573" s="9">
        <f>SUMIFS(H:H,D:D,dataset_shampoo[[#This Row],[Brand]],E:E,dataset_shampoo[[#This Row],[Region]],F:F,dataset_shampoo[[#This Row],[Year]],G:G,"&lt;="&amp;dataset_shampoo[[#This Row],[Month]])</f>
        <v>398180</v>
      </c>
      <c r="K573" s="27">
        <f>SUMIFS(I:I,D:D,dataset_shampoo[[#This Row],[Brand]],E:E,dataset_shampoo[[#This Row],[Region]],F:F,dataset_shampoo[[#This Row],[Year]],G:G,"&lt;="&amp;dataset_shampoo[[#This Row],[Month]])</f>
        <v>1867460</v>
      </c>
      <c r="L573" s="9">
        <f>dataset_shampoo[[#This Row],[Units YTD]]+SUMIFS(H:H,D:D,dataset_shampoo[[#This Row],[Brand]],E:E,dataset_shampoo[[#This Row],[Region]],F:F,dataset_shampoo[[#This Row],[Year]]-1,G:G,"&gt;"&amp;dataset_shampoo[[#This Row],[Month]])</f>
        <v>398180</v>
      </c>
      <c r="M573" s="1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s="9">
        <v>95510</v>
      </c>
      <c r="I574" s="11">
        <v>448030</v>
      </c>
      <c r="J574" s="9">
        <f>SUMIFS(H:H,D:D,dataset_shampoo[[#This Row],[Brand]],E:E,dataset_shampoo[[#This Row],[Region]],F:F,dataset_shampoo[[#This Row],[Year]],G:G,"&lt;="&amp;dataset_shampoo[[#This Row],[Month]])</f>
        <v>493690</v>
      </c>
      <c r="K574" s="27">
        <f>SUMIFS(I:I,D:D,dataset_shampoo[[#This Row],[Brand]],E:E,dataset_shampoo[[#This Row],[Region]],F:F,dataset_shampoo[[#This Row],[Year]],G:G,"&lt;="&amp;dataset_shampoo[[#This Row],[Month]])</f>
        <v>2315490</v>
      </c>
      <c r="L574" s="9">
        <f>dataset_shampoo[[#This Row],[Units YTD]]+SUMIFS(H:H,D:D,dataset_shampoo[[#This Row],[Brand]],E:E,dataset_shampoo[[#This Row],[Region]],F:F,dataset_shampoo[[#This Row],[Year]]-1,G:G,"&gt;"&amp;dataset_shampoo[[#This Row],[Month]])</f>
        <v>493690</v>
      </c>
      <c r="M574" s="1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s="9">
        <v>96800</v>
      </c>
      <c r="I575" s="11">
        <v>454030</v>
      </c>
      <c r="J575" s="9">
        <f>SUMIFS(H:H,D:D,dataset_shampoo[[#This Row],[Brand]],E:E,dataset_shampoo[[#This Row],[Region]],F:F,dataset_shampoo[[#This Row],[Year]],G:G,"&lt;="&amp;dataset_shampoo[[#This Row],[Month]])</f>
        <v>590490</v>
      </c>
      <c r="K575" s="27">
        <f>SUMIFS(I:I,D:D,dataset_shampoo[[#This Row],[Brand]],E:E,dataset_shampoo[[#This Row],[Region]],F:F,dataset_shampoo[[#This Row],[Year]],G:G,"&lt;="&amp;dataset_shampoo[[#This Row],[Month]])</f>
        <v>2769520</v>
      </c>
      <c r="L575" s="9">
        <f>dataset_shampoo[[#This Row],[Units YTD]]+SUMIFS(H:H,D:D,dataset_shampoo[[#This Row],[Brand]],E:E,dataset_shampoo[[#This Row],[Region]],F:F,dataset_shampoo[[#This Row],[Year]]-1,G:G,"&gt;"&amp;dataset_shampoo[[#This Row],[Month]])</f>
        <v>590490</v>
      </c>
      <c r="M575" s="1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s="9">
        <v>87010</v>
      </c>
      <c r="I576" s="11">
        <v>408050</v>
      </c>
      <c r="J576" s="9">
        <f>SUMIFS(H:H,D:D,dataset_shampoo[[#This Row],[Brand]],E:E,dataset_shampoo[[#This Row],[Region]],F:F,dataset_shampoo[[#This Row],[Year]],G:G,"&lt;="&amp;dataset_shampoo[[#This Row],[Month]])</f>
        <v>677500</v>
      </c>
      <c r="K576" s="27">
        <f>SUMIFS(I:I,D:D,dataset_shampoo[[#This Row],[Brand]],E:E,dataset_shampoo[[#This Row],[Region]],F:F,dataset_shampoo[[#This Row],[Year]],G:G,"&lt;="&amp;dataset_shampoo[[#This Row],[Month]])</f>
        <v>3177570</v>
      </c>
      <c r="L576" s="9">
        <f>dataset_shampoo[[#This Row],[Units YTD]]+SUMIFS(H:H,D:D,dataset_shampoo[[#This Row],[Brand]],E:E,dataset_shampoo[[#This Row],[Region]],F:F,dataset_shampoo[[#This Row],[Year]]-1,G:G,"&gt;"&amp;dataset_shampoo[[#This Row],[Month]])</f>
        <v>677500</v>
      </c>
      <c r="M576" s="1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s="9">
        <v>81790</v>
      </c>
      <c r="I577" s="11">
        <v>383620</v>
      </c>
      <c r="J577" s="9">
        <f>SUMIFS(H:H,D:D,dataset_shampoo[[#This Row],[Brand]],E:E,dataset_shampoo[[#This Row],[Region]],F:F,dataset_shampoo[[#This Row],[Year]],G:G,"&lt;="&amp;dataset_shampoo[[#This Row],[Month]])</f>
        <v>759290</v>
      </c>
      <c r="K577" s="27">
        <f>SUMIFS(I:I,D:D,dataset_shampoo[[#This Row],[Brand]],E:E,dataset_shampoo[[#This Row],[Region]],F:F,dataset_shampoo[[#This Row],[Year]],G:G,"&lt;="&amp;dataset_shampoo[[#This Row],[Month]])</f>
        <v>3561190</v>
      </c>
      <c r="L577" s="9">
        <f>dataset_shampoo[[#This Row],[Units YTD]]+SUMIFS(H:H,D:D,dataset_shampoo[[#This Row],[Brand]],E:E,dataset_shampoo[[#This Row],[Region]],F:F,dataset_shampoo[[#This Row],[Year]]-1,G:G,"&gt;"&amp;dataset_shampoo[[#This Row],[Month]])</f>
        <v>759290</v>
      </c>
      <c r="M577" s="1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s="9">
        <v>88220</v>
      </c>
      <c r="I578" s="11">
        <v>413790</v>
      </c>
      <c r="J578" s="9">
        <f>SUMIFS(H:H,D:D,dataset_shampoo[[#This Row],[Brand]],E:E,dataset_shampoo[[#This Row],[Region]],F:F,dataset_shampoo[[#This Row],[Year]],G:G,"&lt;="&amp;dataset_shampoo[[#This Row],[Month]])</f>
        <v>847510</v>
      </c>
      <c r="K578" s="27">
        <f>SUMIFS(I:I,D:D,dataset_shampoo[[#This Row],[Brand]],E:E,dataset_shampoo[[#This Row],[Region]],F:F,dataset_shampoo[[#This Row],[Year]],G:G,"&lt;="&amp;dataset_shampoo[[#This Row],[Month]])</f>
        <v>3974980</v>
      </c>
      <c r="L578" s="9">
        <f>dataset_shampoo[[#This Row],[Units YTD]]+SUMIFS(H:H,D:D,dataset_shampoo[[#This Row],[Brand]],E:E,dataset_shampoo[[#This Row],[Region]],F:F,dataset_shampoo[[#This Row],[Year]]-1,G:G,"&gt;"&amp;dataset_shampoo[[#This Row],[Month]])</f>
        <v>847510</v>
      </c>
      <c r="M578" s="1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s="9">
        <v>80840</v>
      </c>
      <c r="I579" s="11">
        <v>379020</v>
      </c>
      <c r="J579" s="9">
        <f>SUMIFS(H:H,D:D,dataset_shampoo[[#This Row],[Brand]],E:E,dataset_shampoo[[#This Row],[Region]],F:F,dataset_shampoo[[#This Row],[Year]],G:G,"&lt;="&amp;dataset_shampoo[[#This Row],[Month]])</f>
        <v>928350</v>
      </c>
      <c r="K579" s="27">
        <f>SUMIFS(I:I,D:D,dataset_shampoo[[#This Row],[Brand]],E:E,dataset_shampoo[[#This Row],[Region]],F:F,dataset_shampoo[[#This Row],[Year]],G:G,"&lt;="&amp;dataset_shampoo[[#This Row],[Month]])</f>
        <v>4354000</v>
      </c>
      <c r="L579" s="9">
        <f>dataset_shampoo[[#This Row],[Units YTD]]+SUMIFS(H:H,D:D,dataset_shampoo[[#This Row],[Brand]],E:E,dataset_shampoo[[#This Row],[Region]],F:F,dataset_shampoo[[#This Row],[Year]]-1,G:G,"&gt;"&amp;dataset_shampoo[[#This Row],[Month]])</f>
        <v>928350</v>
      </c>
      <c r="M579" s="1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s="9">
        <v>73550</v>
      </c>
      <c r="I580" s="11">
        <v>344950</v>
      </c>
      <c r="J580" s="9">
        <f>SUMIFS(H:H,D:D,dataset_shampoo[[#This Row],[Brand]],E:E,dataset_shampoo[[#This Row],[Region]],F:F,dataset_shampoo[[#This Row],[Year]],G:G,"&lt;="&amp;dataset_shampoo[[#This Row],[Month]])</f>
        <v>1001900</v>
      </c>
      <c r="K580" s="27">
        <f>SUMIFS(I:I,D:D,dataset_shampoo[[#This Row],[Brand]],E:E,dataset_shampoo[[#This Row],[Region]],F:F,dataset_shampoo[[#This Row],[Year]],G:G,"&lt;="&amp;dataset_shampoo[[#This Row],[Month]])</f>
        <v>4698950</v>
      </c>
      <c r="L580" s="9">
        <f>dataset_shampoo[[#This Row],[Units YTD]]+SUMIFS(H:H,D:D,dataset_shampoo[[#This Row],[Brand]],E:E,dataset_shampoo[[#This Row],[Region]],F:F,dataset_shampoo[[#This Row],[Year]]-1,G:G,"&gt;"&amp;dataset_shampoo[[#This Row],[Month]])</f>
        <v>1001900</v>
      </c>
      <c r="M580" s="1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s="9">
        <v>74820</v>
      </c>
      <c r="I581" s="11">
        <v>350930</v>
      </c>
      <c r="J581" s="9">
        <f>SUMIFS(H:H,D:D,dataset_shampoo[[#This Row],[Brand]],E:E,dataset_shampoo[[#This Row],[Region]],F:F,dataset_shampoo[[#This Row],[Year]],G:G,"&lt;="&amp;dataset_shampoo[[#This Row],[Month]])</f>
        <v>74820</v>
      </c>
      <c r="K581" s="27">
        <f>SUMIFS(I:I,D:D,dataset_shampoo[[#This Row],[Brand]],E:E,dataset_shampoo[[#This Row],[Region]],F:F,dataset_shampoo[[#This Row],[Year]],G:G,"&lt;="&amp;dataset_shampoo[[#This Row],[Month]])</f>
        <v>350930</v>
      </c>
      <c r="L581" s="9">
        <f>dataset_shampoo[[#This Row],[Units YTD]]+SUMIFS(H:H,D:D,dataset_shampoo[[#This Row],[Brand]],E:E,dataset_shampoo[[#This Row],[Region]],F:F,dataset_shampoo[[#This Row],[Year]]-1,G:G,"&gt;"&amp;dataset_shampoo[[#This Row],[Month]])</f>
        <v>999690</v>
      </c>
      <c r="M581" s="1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s="9">
        <v>69550</v>
      </c>
      <c r="I582" s="11">
        <v>326260</v>
      </c>
      <c r="J582" s="9">
        <f>SUMIFS(H:H,D:D,dataset_shampoo[[#This Row],[Brand]],E:E,dataset_shampoo[[#This Row],[Region]],F:F,dataset_shampoo[[#This Row],[Year]],G:G,"&lt;="&amp;dataset_shampoo[[#This Row],[Month]])</f>
        <v>144370</v>
      </c>
      <c r="K582" s="27">
        <f>SUMIFS(I:I,D:D,dataset_shampoo[[#This Row],[Brand]],E:E,dataset_shampoo[[#This Row],[Region]],F:F,dataset_shampoo[[#This Row],[Year]],G:G,"&lt;="&amp;dataset_shampoo[[#This Row],[Month]])</f>
        <v>677190</v>
      </c>
      <c r="L582" s="9">
        <f>dataset_shampoo[[#This Row],[Units YTD]]+SUMIFS(H:H,D:D,dataset_shampoo[[#This Row],[Brand]],E:E,dataset_shampoo[[#This Row],[Region]],F:F,dataset_shampoo[[#This Row],[Year]]-1,G:G,"&gt;"&amp;dataset_shampoo[[#This Row],[Month]])</f>
        <v>1012040</v>
      </c>
      <c r="M582" s="1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s="9">
        <v>70860</v>
      </c>
      <c r="I583" s="11">
        <v>332540</v>
      </c>
      <c r="J583" s="9">
        <f>SUMIFS(H:H,D:D,dataset_shampoo[[#This Row],[Brand]],E:E,dataset_shampoo[[#This Row],[Region]],F:F,dataset_shampoo[[#This Row],[Year]],G:G,"&lt;="&amp;dataset_shampoo[[#This Row],[Month]])</f>
        <v>215230</v>
      </c>
      <c r="K583" s="27">
        <f>SUMIFS(I:I,D:D,dataset_shampoo[[#This Row],[Brand]],E:E,dataset_shampoo[[#This Row],[Region]],F:F,dataset_shampoo[[#This Row],[Year]],G:G,"&lt;="&amp;dataset_shampoo[[#This Row],[Month]])</f>
        <v>1009730</v>
      </c>
      <c r="L583" s="9">
        <f>dataset_shampoo[[#This Row],[Units YTD]]+SUMIFS(H:H,D:D,dataset_shampoo[[#This Row],[Brand]],E:E,dataset_shampoo[[#This Row],[Region]],F:F,dataset_shampoo[[#This Row],[Year]]-1,G:G,"&gt;"&amp;dataset_shampoo[[#This Row],[Month]])</f>
        <v>990470</v>
      </c>
      <c r="M583" s="1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s="9">
        <v>69940</v>
      </c>
      <c r="I584" s="11">
        <v>328370</v>
      </c>
      <c r="J584" s="9">
        <f>SUMIFS(H:H,D:D,dataset_shampoo[[#This Row],[Brand]],E:E,dataset_shampoo[[#This Row],[Region]],F:F,dataset_shampoo[[#This Row],[Year]],G:G,"&lt;="&amp;dataset_shampoo[[#This Row],[Month]])</f>
        <v>285170</v>
      </c>
      <c r="K584" s="27">
        <f>SUMIFS(I:I,D:D,dataset_shampoo[[#This Row],[Brand]],E:E,dataset_shampoo[[#This Row],[Region]],F:F,dataset_shampoo[[#This Row],[Year]],G:G,"&lt;="&amp;dataset_shampoo[[#This Row],[Month]])</f>
        <v>1338100</v>
      </c>
      <c r="L584" s="9">
        <f>dataset_shampoo[[#This Row],[Units YTD]]+SUMIFS(H:H,D:D,dataset_shampoo[[#This Row],[Brand]],E:E,dataset_shampoo[[#This Row],[Region]],F:F,dataset_shampoo[[#This Row],[Year]]-1,G:G,"&gt;"&amp;dataset_shampoo[[#This Row],[Month]])</f>
        <v>973560</v>
      </c>
      <c r="M584" s="1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s="9">
        <v>81090</v>
      </c>
      <c r="I585" s="11">
        <v>381770</v>
      </c>
      <c r="J585" s="9">
        <f>SUMIFS(H:H,D:D,dataset_shampoo[[#This Row],[Brand]],E:E,dataset_shampoo[[#This Row],[Region]],F:F,dataset_shampoo[[#This Row],[Year]],G:G,"&lt;="&amp;dataset_shampoo[[#This Row],[Month]])</f>
        <v>366260</v>
      </c>
      <c r="K585" s="27">
        <f>SUMIFS(I:I,D:D,dataset_shampoo[[#This Row],[Brand]],E:E,dataset_shampoo[[#This Row],[Region]],F:F,dataset_shampoo[[#This Row],[Year]],G:G,"&lt;="&amp;dataset_shampoo[[#This Row],[Month]])</f>
        <v>1719870</v>
      </c>
      <c r="L585" s="9">
        <f>dataset_shampoo[[#This Row],[Units YTD]]+SUMIFS(H:H,D:D,dataset_shampoo[[#This Row],[Brand]],E:E,dataset_shampoo[[#This Row],[Region]],F:F,dataset_shampoo[[#This Row],[Year]]-1,G:G,"&gt;"&amp;dataset_shampoo[[#This Row],[Month]])</f>
        <v>969980</v>
      </c>
      <c r="M585" s="1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s="9">
        <v>82120</v>
      </c>
      <c r="I586" s="11">
        <v>391660</v>
      </c>
      <c r="J586" s="9">
        <f>SUMIFS(H:H,D:D,dataset_shampoo[[#This Row],[Brand]],E:E,dataset_shampoo[[#This Row],[Region]],F:F,dataset_shampoo[[#This Row],[Year]],G:G,"&lt;="&amp;dataset_shampoo[[#This Row],[Month]])</f>
        <v>448380</v>
      </c>
      <c r="K586" s="27">
        <f>SUMIFS(I:I,D:D,dataset_shampoo[[#This Row],[Brand]],E:E,dataset_shampoo[[#This Row],[Region]],F:F,dataset_shampoo[[#This Row],[Year]],G:G,"&lt;="&amp;dataset_shampoo[[#This Row],[Month]])</f>
        <v>2111530</v>
      </c>
      <c r="L586" s="9">
        <f>dataset_shampoo[[#This Row],[Units YTD]]+SUMIFS(H:H,D:D,dataset_shampoo[[#This Row],[Brand]],E:E,dataset_shampoo[[#This Row],[Region]],F:F,dataset_shampoo[[#This Row],[Year]]-1,G:G,"&gt;"&amp;dataset_shampoo[[#This Row],[Month]])</f>
        <v>956590</v>
      </c>
      <c r="M586" s="1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s="9">
        <v>66910</v>
      </c>
      <c r="I587" s="11">
        <v>320120</v>
      </c>
      <c r="J587" s="9">
        <f>SUMIFS(H:H,D:D,dataset_shampoo[[#This Row],[Brand]],E:E,dataset_shampoo[[#This Row],[Region]],F:F,dataset_shampoo[[#This Row],[Year]],G:G,"&lt;="&amp;dataset_shampoo[[#This Row],[Month]])</f>
        <v>515290</v>
      </c>
      <c r="K587" s="27">
        <f>SUMIFS(I:I,D:D,dataset_shampoo[[#This Row],[Brand]],E:E,dataset_shampoo[[#This Row],[Region]],F:F,dataset_shampoo[[#This Row],[Year]],G:G,"&lt;="&amp;dataset_shampoo[[#This Row],[Month]])</f>
        <v>2431650</v>
      </c>
      <c r="L587" s="9">
        <f>dataset_shampoo[[#This Row],[Units YTD]]+SUMIFS(H:H,D:D,dataset_shampoo[[#This Row],[Brand]],E:E,dataset_shampoo[[#This Row],[Region]],F:F,dataset_shampoo[[#This Row],[Year]]-1,G:G,"&gt;"&amp;dataset_shampoo[[#This Row],[Month]])</f>
        <v>926700</v>
      </c>
      <c r="M587" s="1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s="9">
        <v>76890</v>
      </c>
      <c r="I588" s="11">
        <v>367190</v>
      </c>
      <c r="J588" s="9">
        <f>SUMIFS(H:H,D:D,dataset_shampoo[[#This Row],[Brand]],E:E,dataset_shampoo[[#This Row],[Region]],F:F,dataset_shampoo[[#This Row],[Year]],G:G,"&lt;="&amp;dataset_shampoo[[#This Row],[Month]])</f>
        <v>592180</v>
      </c>
      <c r="K588" s="27">
        <f>SUMIFS(I:I,D:D,dataset_shampoo[[#This Row],[Brand]],E:E,dataset_shampoo[[#This Row],[Region]],F:F,dataset_shampoo[[#This Row],[Year]],G:G,"&lt;="&amp;dataset_shampoo[[#This Row],[Month]])</f>
        <v>2798840</v>
      </c>
      <c r="L588" s="9">
        <f>dataset_shampoo[[#This Row],[Units YTD]]+SUMIFS(H:H,D:D,dataset_shampoo[[#This Row],[Brand]],E:E,dataset_shampoo[[#This Row],[Region]],F:F,dataset_shampoo[[#This Row],[Year]]-1,G:G,"&gt;"&amp;dataset_shampoo[[#This Row],[Month]])</f>
        <v>916580</v>
      </c>
      <c r="M588" s="1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s="9">
        <v>83770</v>
      </c>
      <c r="I589" s="11">
        <v>401210</v>
      </c>
      <c r="J589" s="9">
        <f>SUMIFS(H:H,D:D,dataset_shampoo[[#This Row],[Brand]],E:E,dataset_shampoo[[#This Row],[Region]],F:F,dataset_shampoo[[#This Row],[Year]],G:G,"&lt;="&amp;dataset_shampoo[[#This Row],[Month]])</f>
        <v>675950</v>
      </c>
      <c r="K589" s="27">
        <f>SUMIFS(I:I,D:D,dataset_shampoo[[#This Row],[Brand]],E:E,dataset_shampoo[[#This Row],[Region]],F:F,dataset_shampoo[[#This Row],[Year]],G:G,"&lt;="&amp;dataset_shampoo[[#This Row],[Month]])</f>
        <v>3200050</v>
      </c>
      <c r="L589" s="9">
        <f>dataset_shampoo[[#This Row],[Units YTD]]+SUMIFS(H:H,D:D,dataset_shampoo[[#This Row],[Brand]],E:E,dataset_shampoo[[#This Row],[Region]],F:F,dataset_shampoo[[#This Row],[Year]]-1,G:G,"&gt;"&amp;dataset_shampoo[[#This Row],[Month]])</f>
        <v>918560</v>
      </c>
      <c r="M589" s="1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s="9">
        <v>87180</v>
      </c>
      <c r="I590" s="11">
        <v>418730</v>
      </c>
      <c r="J590" s="9">
        <f>SUMIFS(H:H,D:D,dataset_shampoo[[#This Row],[Brand]],E:E,dataset_shampoo[[#This Row],[Region]],F:F,dataset_shampoo[[#This Row],[Year]],G:G,"&lt;="&amp;dataset_shampoo[[#This Row],[Month]])</f>
        <v>763130</v>
      </c>
      <c r="K590" s="27">
        <f>SUMIFS(I:I,D:D,dataset_shampoo[[#This Row],[Brand]],E:E,dataset_shampoo[[#This Row],[Region]],F:F,dataset_shampoo[[#This Row],[Year]],G:G,"&lt;="&amp;dataset_shampoo[[#This Row],[Month]])</f>
        <v>3618780</v>
      </c>
      <c r="L590" s="9">
        <f>dataset_shampoo[[#This Row],[Units YTD]]+SUMIFS(H:H,D:D,dataset_shampoo[[#This Row],[Brand]],E:E,dataset_shampoo[[#This Row],[Region]],F:F,dataset_shampoo[[#This Row],[Year]]-1,G:G,"&gt;"&amp;dataset_shampoo[[#This Row],[Month]])</f>
        <v>917520</v>
      </c>
      <c r="M590" s="1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s="9">
        <v>76740</v>
      </c>
      <c r="I591" s="11">
        <v>367930</v>
      </c>
      <c r="J591" s="9">
        <f>SUMIFS(H:H,D:D,dataset_shampoo[[#This Row],[Brand]],E:E,dataset_shampoo[[#This Row],[Region]],F:F,dataset_shampoo[[#This Row],[Year]],G:G,"&lt;="&amp;dataset_shampoo[[#This Row],[Month]])</f>
        <v>839870</v>
      </c>
      <c r="K591" s="27">
        <f>SUMIFS(I:I,D:D,dataset_shampoo[[#This Row],[Brand]],E:E,dataset_shampoo[[#This Row],[Region]],F:F,dataset_shampoo[[#This Row],[Year]],G:G,"&lt;="&amp;dataset_shampoo[[#This Row],[Month]])</f>
        <v>3986710</v>
      </c>
      <c r="L591" s="9">
        <f>dataset_shampoo[[#This Row],[Units YTD]]+SUMIFS(H:H,D:D,dataset_shampoo[[#This Row],[Brand]],E:E,dataset_shampoo[[#This Row],[Region]],F:F,dataset_shampoo[[#This Row],[Year]]-1,G:G,"&gt;"&amp;dataset_shampoo[[#This Row],[Month]])</f>
        <v>913420</v>
      </c>
      <c r="M591" s="1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s="9">
        <v>74430</v>
      </c>
      <c r="I592" s="11">
        <v>356680</v>
      </c>
      <c r="J592" s="9">
        <f>SUMIFS(H:H,D:D,dataset_shampoo[[#This Row],[Brand]],E:E,dataset_shampoo[[#This Row],[Region]],F:F,dataset_shampoo[[#This Row],[Year]],G:G,"&lt;="&amp;dataset_shampoo[[#This Row],[Month]])</f>
        <v>914300</v>
      </c>
      <c r="K592" s="27">
        <f>SUMIFS(I:I,D:D,dataset_shampoo[[#This Row],[Brand]],E:E,dataset_shampoo[[#This Row],[Region]],F:F,dataset_shampoo[[#This Row],[Year]],G:G,"&lt;="&amp;dataset_shampoo[[#This Row],[Month]])</f>
        <v>4343390</v>
      </c>
      <c r="L592" s="9">
        <f>dataset_shampoo[[#This Row],[Units YTD]]+SUMIFS(H:H,D:D,dataset_shampoo[[#This Row],[Brand]],E:E,dataset_shampoo[[#This Row],[Region]],F:F,dataset_shampoo[[#This Row],[Year]]-1,G:G,"&gt;"&amp;dataset_shampoo[[#This Row],[Month]])</f>
        <v>914300</v>
      </c>
      <c r="M592" s="1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s="9">
        <v>79390</v>
      </c>
      <c r="I593" s="11">
        <v>380210</v>
      </c>
      <c r="J593" s="9">
        <f>SUMIFS(H:H,D:D,dataset_shampoo[[#This Row],[Brand]],E:E,dataset_shampoo[[#This Row],[Region]],F:F,dataset_shampoo[[#This Row],[Year]],G:G,"&lt;="&amp;dataset_shampoo[[#This Row],[Month]])</f>
        <v>79390</v>
      </c>
      <c r="K593" s="27">
        <f>SUMIFS(I:I,D:D,dataset_shampoo[[#This Row],[Brand]],E:E,dataset_shampoo[[#This Row],[Region]],F:F,dataset_shampoo[[#This Row],[Year]],G:G,"&lt;="&amp;dataset_shampoo[[#This Row],[Month]])</f>
        <v>380210</v>
      </c>
      <c r="L593" s="9">
        <f>dataset_shampoo[[#This Row],[Units YTD]]+SUMIFS(H:H,D:D,dataset_shampoo[[#This Row],[Brand]],E:E,dataset_shampoo[[#This Row],[Region]],F:F,dataset_shampoo[[#This Row],[Year]]-1,G:G,"&gt;"&amp;dataset_shampoo[[#This Row],[Month]])</f>
        <v>918870</v>
      </c>
      <c r="M593" s="1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s="9">
        <v>72640</v>
      </c>
      <c r="I594" s="11">
        <v>347270</v>
      </c>
      <c r="J594" s="9">
        <f>SUMIFS(H:H,D:D,dataset_shampoo[[#This Row],[Brand]],E:E,dataset_shampoo[[#This Row],[Region]],F:F,dataset_shampoo[[#This Row],[Year]],G:G,"&lt;="&amp;dataset_shampoo[[#This Row],[Month]])</f>
        <v>152030</v>
      </c>
      <c r="K594" s="27">
        <f>SUMIFS(I:I,D:D,dataset_shampoo[[#This Row],[Brand]],E:E,dataset_shampoo[[#This Row],[Region]],F:F,dataset_shampoo[[#This Row],[Year]],G:G,"&lt;="&amp;dataset_shampoo[[#This Row],[Month]])</f>
        <v>727480</v>
      </c>
      <c r="L594" s="9">
        <f>dataset_shampoo[[#This Row],[Units YTD]]+SUMIFS(H:H,D:D,dataset_shampoo[[#This Row],[Brand]],E:E,dataset_shampoo[[#This Row],[Region]],F:F,dataset_shampoo[[#This Row],[Year]]-1,G:G,"&gt;"&amp;dataset_shampoo[[#This Row],[Month]])</f>
        <v>921960</v>
      </c>
      <c r="M594" s="1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s="9">
        <v>100770</v>
      </c>
      <c r="I595" s="11">
        <v>480650</v>
      </c>
      <c r="J595" s="9">
        <f>SUMIFS(H:H,D:D,dataset_shampoo[[#This Row],[Brand]],E:E,dataset_shampoo[[#This Row],[Region]],F:F,dataset_shampoo[[#This Row],[Year]],G:G,"&lt;="&amp;dataset_shampoo[[#This Row],[Month]])</f>
        <v>252800</v>
      </c>
      <c r="K595" s="27">
        <f>SUMIFS(I:I,D:D,dataset_shampoo[[#This Row],[Brand]],E:E,dataset_shampoo[[#This Row],[Region]],F:F,dataset_shampoo[[#This Row],[Year]],G:G,"&lt;="&amp;dataset_shampoo[[#This Row],[Month]])</f>
        <v>1208130</v>
      </c>
      <c r="L595" s="9">
        <f>dataset_shampoo[[#This Row],[Units YTD]]+SUMIFS(H:H,D:D,dataset_shampoo[[#This Row],[Brand]],E:E,dataset_shampoo[[#This Row],[Region]],F:F,dataset_shampoo[[#This Row],[Year]]-1,G:G,"&gt;"&amp;dataset_shampoo[[#This Row],[Month]])</f>
        <v>951870</v>
      </c>
      <c r="M595" s="1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s="9">
        <v>96500</v>
      </c>
      <c r="I596" s="11">
        <v>461730</v>
      </c>
      <c r="J596" s="9">
        <f>SUMIFS(H:H,D:D,dataset_shampoo[[#This Row],[Brand]],E:E,dataset_shampoo[[#This Row],[Region]],F:F,dataset_shampoo[[#This Row],[Year]],G:G,"&lt;="&amp;dataset_shampoo[[#This Row],[Month]])</f>
        <v>349300</v>
      </c>
      <c r="K596" s="27">
        <f>SUMIFS(I:I,D:D,dataset_shampoo[[#This Row],[Brand]],E:E,dataset_shampoo[[#This Row],[Region]],F:F,dataset_shampoo[[#This Row],[Year]],G:G,"&lt;="&amp;dataset_shampoo[[#This Row],[Month]])</f>
        <v>1669860</v>
      </c>
      <c r="L596" s="9">
        <f>dataset_shampoo[[#This Row],[Units YTD]]+SUMIFS(H:H,D:D,dataset_shampoo[[#This Row],[Brand]],E:E,dataset_shampoo[[#This Row],[Region]],F:F,dataset_shampoo[[#This Row],[Year]]-1,G:G,"&gt;"&amp;dataset_shampoo[[#This Row],[Month]])</f>
        <v>978430</v>
      </c>
      <c r="M596" s="1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s="9">
        <v>70630</v>
      </c>
      <c r="I597" s="11">
        <v>338210</v>
      </c>
      <c r="J597" s="9">
        <f>SUMIFS(H:H,D:D,dataset_shampoo[[#This Row],[Brand]],E:E,dataset_shampoo[[#This Row],[Region]],F:F,dataset_shampoo[[#This Row],[Year]],G:G,"&lt;="&amp;dataset_shampoo[[#This Row],[Month]])</f>
        <v>419930</v>
      </c>
      <c r="K597" s="27">
        <f>SUMIFS(I:I,D:D,dataset_shampoo[[#This Row],[Brand]],E:E,dataset_shampoo[[#This Row],[Region]],F:F,dataset_shampoo[[#This Row],[Year]],G:G,"&lt;="&amp;dataset_shampoo[[#This Row],[Month]])</f>
        <v>2008070</v>
      </c>
      <c r="L597" s="9">
        <f>dataset_shampoo[[#This Row],[Units YTD]]+SUMIFS(H:H,D:D,dataset_shampoo[[#This Row],[Brand]],E:E,dataset_shampoo[[#This Row],[Region]],F:F,dataset_shampoo[[#This Row],[Year]]-1,G:G,"&gt;"&amp;dataset_shampoo[[#This Row],[Month]])</f>
        <v>967970</v>
      </c>
      <c r="M597" s="1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s="9">
        <v>79160</v>
      </c>
      <c r="I598" s="11">
        <v>378370</v>
      </c>
      <c r="J598" s="9">
        <f>SUMIFS(H:H,D:D,dataset_shampoo[[#This Row],[Brand]],E:E,dataset_shampoo[[#This Row],[Region]],F:F,dataset_shampoo[[#This Row],[Year]],G:G,"&lt;="&amp;dataset_shampoo[[#This Row],[Month]])</f>
        <v>499090</v>
      </c>
      <c r="K598" s="27">
        <f>SUMIFS(I:I,D:D,dataset_shampoo[[#This Row],[Brand]],E:E,dataset_shampoo[[#This Row],[Region]],F:F,dataset_shampoo[[#This Row],[Year]],G:G,"&lt;="&amp;dataset_shampoo[[#This Row],[Month]])</f>
        <v>2386440</v>
      </c>
      <c r="L598" s="9">
        <f>dataset_shampoo[[#This Row],[Units YTD]]+SUMIFS(H:H,D:D,dataset_shampoo[[#This Row],[Brand]],E:E,dataset_shampoo[[#This Row],[Region]],F:F,dataset_shampoo[[#This Row],[Year]]-1,G:G,"&gt;"&amp;dataset_shampoo[[#This Row],[Month]])</f>
        <v>965010</v>
      </c>
      <c r="M598" s="1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s="9">
        <v>87970</v>
      </c>
      <c r="I599" s="11">
        <v>434020</v>
      </c>
      <c r="J599" s="9">
        <f>SUMIFS(H:H,D:D,dataset_shampoo[[#This Row],[Brand]],E:E,dataset_shampoo[[#This Row],[Region]],F:F,dataset_shampoo[[#This Row],[Year]],G:G,"&lt;="&amp;dataset_shampoo[[#This Row],[Month]])</f>
        <v>587060</v>
      </c>
      <c r="K599" s="27">
        <f>SUMIFS(I:I,D:D,dataset_shampoo[[#This Row],[Brand]],E:E,dataset_shampoo[[#This Row],[Region]],F:F,dataset_shampoo[[#This Row],[Year]],G:G,"&lt;="&amp;dataset_shampoo[[#This Row],[Month]])</f>
        <v>2820460</v>
      </c>
      <c r="L599" s="9">
        <f>dataset_shampoo[[#This Row],[Units YTD]]+SUMIFS(H:H,D:D,dataset_shampoo[[#This Row],[Brand]],E:E,dataset_shampoo[[#This Row],[Region]],F:F,dataset_shampoo[[#This Row],[Year]]-1,G:G,"&gt;"&amp;dataset_shampoo[[#This Row],[Month]])</f>
        <v>986070</v>
      </c>
      <c r="M599" s="1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s="9">
        <v>72510</v>
      </c>
      <c r="I600" s="11">
        <v>361400</v>
      </c>
      <c r="J600" s="9">
        <f>SUMIFS(H:H,D:D,dataset_shampoo[[#This Row],[Brand]],E:E,dataset_shampoo[[#This Row],[Region]],F:F,dataset_shampoo[[#This Row],[Year]],G:G,"&lt;="&amp;dataset_shampoo[[#This Row],[Month]])</f>
        <v>659570</v>
      </c>
      <c r="K600" s="27">
        <f>SUMIFS(I:I,D:D,dataset_shampoo[[#This Row],[Brand]],E:E,dataset_shampoo[[#This Row],[Region]],F:F,dataset_shampoo[[#This Row],[Year]],G:G,"&lt;="&amp;dataset_shampoo[[#This Row],[Month]])</f>
        <v>3181860</v>
      </c>
      <c r="L600" s="9">
        <f>dataset_shampoo[[#This Row],[Units YTD]]+SUMIFS(H:H,D:D,dataset_shampoo[[#This Row],[Brand]],E:E,dataset_shampoo[[#This Row],[Region]],F:F,dataset_shampoo[[#This Row],[Year]]-1,G:G,"&gt;"&amp;dataset_shampoo[[#This Row],[Month]])</f>
        <v>981690</v>
      </c>
      <c r="M600" s="1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s="9">
        <v>75840</v>
      </c>
      <c r="I601" s="11">
        <v>377420</v>
      </c>
      <c r="J601" s="9">
        <f>SUMIFS(H:H,D:D,dataset_shampoo[[#This Row],[Brand]],E:E,dataset_shampoo[[#This Row],[Region]],F:F,dataset_shampoo[[#This Row],[Year]],G:G,"&lt;="&amp;dataset_shampoo[[#This Row],[Month]])</f>
        <v>735410</v>
      </c>
      <c r="K601" s="27">
        <f>SUMIFS(I:I,D:D,dataset_shampoo[[#This Row],[Brand]],E:E,dataset_shampoo[[#This Row],[Region]],F:F,dataset_shampoo[[#This Row],[Year]],G:G,"&lt;="&amp;dataset_shampoo[[#This Row],[Month]])</f>
        <v>3559280</v>
      </c>
      <c r="L601" s="9">
        <f>dataset_shampoo[[#This Row],[Units YTD]]+SUMIFS(H:H,D:D,dataset_shampoo[[#This Row],[Brand]],E:E,dataset_shampoo[[#This Row],[Region]],F:F,dataset_shampoo[[#This Row],[Year]]-1,G:G,"&gt;"&amp;dataset_shampoo[[#This Row],[Month]])</f>
        <v>973760</v>
      </c>
      <c r="M601" s="1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s="9">
        <v>82070</v>
      </c>
      <c r="I602" s="11">
        <v>410740</v>
      </c>
      <c r="J602" s="9">
        <f>SUMIFS(H:H,D:D,dataset_shampoo[[#This Row],[Brand]],E:E,dataset_shampoo[[#This Row],[Region]],F:F,dataset_shampoo[[#This Row],[Year]],G:G,"&lt;="&amp;dataset_shampoo[[#This Row],[Month]])</f>
        <v>817480</v>
      </c>
      <c r="K602" s="27">
        <f>SUMIFS(I:I,D:D,dataset_shampoo[[#This Row],[Brand]],E:E,dataset_shampoo[[#This Row],[Region]],F:F,dataset_shampoo[[#This Row],[Year]],G:G,"&lt;="&amp;dataset_shampoo[[#This Row],[Month]])</f>
        <v>3970020</v>
      </c>
      <c r="L602" s="9">
        <f>dataset_shampoo[[#This Row],[Units YTD]]+SUMIFS(H:H,D:D,dataset_shampoo[[#This Row],[Brand]],E:E,dataset_shampoo[[#This Row],[Region]],F:F,dataset_shampoo[[#This Row],[Year]]-1,G:G,"&gt;"&amp;dataset_shampoo[[#This Row],[Month]])</f>
        <v>968650</v>
      </c>
      <c r="M602" s="1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s="9">
        <v>77740</v>
      </c>
      <c r="I603" s="11">
        <v>391040</v>
      </c>
      <c r="J603" s="9">
        <f>SUMIFS(H:H,D:D,dataset_shampoo[[#This Row],[Brand]],E:E,dataset_shampoo[[#This Row],[Region]],F:F,dataset_shampoo[[#This Row],[Year]],G:G,"&lt;="&amp;dataset_shampoo[[#This Row],[Month]])</f>
        <v>895220</v>
      </c>
      <c r="K603" s="27">
        <f>SUMIFS(I:I,D:D,dataset_shampoo[[#This Row],[Brand]],E:E,dataset_shampoo[[#This Row],[Region]],F:F,dataset_shampoo[[#This Row],[Year]],G:G,"&lt;="&amp;dataset_shampoo[[#This Row],[Month]])</f>
        <v>4361060</v>
      </c>
      <c r="L603" s="9">
        <f>dataset_shampoo[[#This Row],[Units YTD]]+SUMIFS(H:H,D:D,dataset_shampoo[[#This Row],[Brand]],E:E,dataset_shampoo[[#This Row],[Region]],F:F,dataset_shampoo[[#This Row],[Year]]-1,G:G,"&gt;"&amp;dataset_shampoo[[#This Row],[Month]])</f>
        <v>969650</v>
      </c>
      <c r="M603" s="1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s="9">
        <v>79250</v>
      </c>
      <c r="I604" s="11">
        <v>401160</v>
      </c>
      <c r="J604" s="9">
        <f>SUMIFS(H:H,D:D,dataset_shampoo[[#This Row],[Brand]],E:E,dataset_shampoo[[#This Row],[Region]],F:F,dataset_shampoo[[#This Row],[Year]],G:G,"&lt;="&amp;dataset_shampoo[[#This Row],[Month]])</f>
        <v>974470</v>
      </c>
      <c r="K604" s="27">
        <f>SUMIFS(I:I,D:D,dataset_shampoo[[#This Row],[Brand]],E:E,dataset_shampoo[[#This Row],[Region]],F:F,dataset_shampoo[[#This Row],[Year]],G:G,"&lt;="&amp;dataset_shampoo[[#This Row],[Month]])</f>
        <v>4762220</v>
      </c>
      <c r="L604" s="9">
        <f>dataset_shampoo[[#This Row],[Units YTD]]+SUMIFS(H:H,D:D,dataset_shampoo[[#This Row],[Brand]],E:E,dataset_shampoo[[#This Row],[Region]],F:F,dataset_shampoo[[#This Row],[Year]]-1,G:G,"&gt;"&amp;dataset_shampoo[[#This Row],[Month]])</f>
        <v>974470</v>
      </c>
      <c r="M604" s="1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s="9">
        <v>65450</v>
      </c>
      <c r="I605" s="11">
        <v>331030</v>
      </c>
      <c r="J605" s="9">
        <f>SUMIFS(H:H,D:D,dataset_shampoo[[#This Row],[Brand]],E:E,dataset_shampoo[[#This Row],[Region]],F:F,dataset_shampoo[[#This Row],[Year]],G:G,"&lt;="&amp;dataset_shampoo[[#This Row],[Month]])</f>
        <v>65450</v>
      </c>
      <c r="K605" s="27">
        <f>SUMIFS(I:I,D:D,dataset_shampoo[[#This Row],[Brand]],E:E,dataset_shampoo[[#This Row],[Region]],F:F,dataset_shampoo[[#This Row],[Year]],G:G,"&lt;="&amp;dataset_shampoo[[#This Row],[Month]])</f>
        <v>331030</v>
      </c>
      <c r="L605" s="9">
        <f>dataset_shampoo[[#This Row],[Units YTD]]+SUMIFS(H:H,D:D,dataset_shampoo[[#This Row],[Brand]],E:E,dataset_shampoo[[#This Row],[Region]],F:F,dataset_shampoo[[#This Row],[Year]]-1,G:G,"&gt;"&amp;dataset_shampoo[[#This Row],[Month]])</f>
        <v>960530</v>
      </c>
      <c r="M605" s="1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s="9">
        <v>68210</v>
      </c>
      <c r="I606" s="11">
        <v>345110</v>
      </c>
      <c r="J606" s="9">
        <f>SUMIFS(H:H,D:D,dataset_shampoo[[#This Row],[Brand]],E:E,dataset_shampoo[[#This Row],[Region]],F:F,dataset_shampoo[[#This Row],[Year]],G:G,"&lt;="&amp;dataset_shampoo[[#This Row],[Month]])</f>
        <v>133660</v>
      </c>
      <c r="K606" s="27">
        <f>SUMIFS(I:I,D:D,dataset_shampoo[[#This Row],[Brand]],E:E,dataset_shampoo[[#This Row],[Region]],F:F,dataset_shampoo[[#This Row],[Year]],G:G,"&lt;="&amp;dataset_shampoo[[#This Row],[Month]])</f>
        <v>676140</v>
      </c>
      <c r="L606" s="9">
        <f>dataset_shampoo[[#This Row],[Units YTD]]+SUMIFS(H:H,D:D,dataset_shampoo[[#This Row],[Brand]],E:E,dataset_shampoo[[#This Row],[Region]],F:F,dataset_shampoo[[#This Row],[Year]]-1,G:G,"&gt;"&amp;dataset_shampoo[[#This Row],[Month]])</f>
        <v>956100</v>
      </c>
      <c r="M606" s="1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s="9">
        <v>73380</v>
      </c>
      <c r="I607" s="11">
        <v>371280</v>
      </c>
      <c r="J607" s="9">
        <f>SUMIFS(H:H,D:D,dataset_shampoo[[#This Row],[Brand]],E:E,dataset_shampoo[[#This Row],[Region]],F:F,dataset_shampoo[[#This Row],[Year]],G:G,"&lt;="&amp;dataset_shampoo[[#This Row],[Month]])</f>
        <v>207040</v>
      </c>
      <c r="K607" s="27">
        <f>SUMIFS(I:I,D:D,dataset_shampoo[[#This Row],[Brand]],E:E,dataset_shampoo[[#This Row],[Region]],F:F,dataset_shampoo[[#This Row],[Year]],G:G,"&lt;="&amp;dataset_shampoo[[#This Row],[Month]])</f>
        <v>1047420</v>
      </c>
      <c r="L607" s="9">
        <f>dataset_shampoo[[#This Row],[Units YTD]]+SUMIFS(H:H,D:D,dataset_shampoo[[#This Row],[Brand]],E:E,dataset_shampoo[[#This Row],[Region]],F:F,dataset_shampoo[[#This Row],[Year]]-1,G:G,"&gt;"&amp;dataset_shampoo[[#This Row],[Month]])</f>
        <v>928710</v>
      </c>
      <c r="M607" s="1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s="9">
        <v>70370</v>
      </c>
      <c r="I608" s="11">
        <v>357390</v>
      </c>
      <c r="J608" s="9">
        <f>SUMIFS(H:H,D:D,dataset_shampoo[[#This Row],[Brand]],E:E,dataset_shampoo[[#This Row],[Region]],F:F,dataset_shampoo[[#This Row],[Year]],G:G,"&lt;="&amp;dataset_shampoo[[#This Row],[Month]])</f>
        <v>277410</v>
      </c>
      <c r="K608" s="27">
        <f>SUMIFS(I:I,D:D,dataset_shampoo[[#This Row],[Brand]],E:E,dataset_shampoo[[#This Row],[Region]],F:F,dataset_shampoo[[#This Row],[Year]],G:G,"&lt;="&amp;dataset_shampoo[[#This Row],[Month]])</f>
        <v>1404810</v>
      </c>
      <c r="L608" s="9">
        <f>dataset_shampoo[[#This Row],[Units YTD]]+SUMIFS(H:H,D:D,dataset_shampoo[[#This Row],[Brand]],E:E,dataset_shampoo[[#This Row],[Region]],F:F,dataset_shampoo[[#This Row],[Year]]-1,G:G,"&gt;"&amp;dataset_shampoo[[#This Row],[Month]])</f>
        <v>902580</v>
      </c>
      <c r="M608" s="1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s="9">
        <v>69340</v>
      </c>
      <c r="I609" s="11">
        <v>351550</v>
      </c>
      <c r="J609" s="9">
        <f>SUMIFS(H:H,D:D,dataset_shampoo[[#This Row],[Brand]],E:E,dataset_shampoo[[#This Row],[Region]],F:F,dataset_shampoo[[#This Row],[Year]],G:G,"&lt;="&amp;dataset_shampoo[[#This Row],[Month]])</f>
        <v>346750</v>
      </c>
      <c r="K609" s="27">
        <f>SUMIFS(I:I,D:D,dataset_shampoo[[#This Row],[Brand]],E:E,dataset_shampoo[[#This Row],[Region]],F:F,dataset_shampoo[[#This Row],[Year]],G:G,"&lt;="&amp;dataset_shampoo[[#This Row],[Month]])</f>
        <v>1756360</v>
      </c>
      <c r="L609" s="9">
        <f>dataset_shampoo[[#This Row],[Units YTD]]+SUMIFS(H:H,D:D,dataset_shampoo[[#This Row],[Brand]],E:E,dataset_shampoo[[#This Row],[Region]],F:F,dataset_shampoo[[#This Row],[Year]]-1,G:G,"&gt;"&amp;dataset_shampoo[[#This Row],[Month]])</f>
        <v>901290</v>
      </c>
      <c r="M609" s="1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s="9">
        <v>73900</v>
      </c>
      <c r="I610" s="11">
        <v>376040</v>
      </c>
      <c r="J610" s="9">
        <f>SUMIFS(H:H,D:D,dataset_shampoo[[#This Row],[Brand]],E:E,dataset_shampoo[[#This Row],[Region]],F:F,dataset_shampoo[[#This Row],[Year]],G:G,"&lt;="&amp;dataset_shampoo[[#This Row],[Month]])</f>
        <v>420650</v>
      </c>
      <c r="K610" s="27">
        <f>SUMIFS(I:I,D:D,dataset_shampoo[[#This Row],[Brand]],E:E,dataset_shampoo[[#This Row],[Region]],F:F,dataset_shampoo[[#This Row],[Year]],G:G,"&lt;="&amp;dataset_shampoo[[#This Row],[Month]])</f>
        <v>2132400</v>
      </c>
      <c r="L610" s="9">
        <f>dataset_shampoo[[#This Row],[Units YTD]]+SUMIFS(H:H,D:D,dataset_shampoo[[#This Row],[Brand]],E:E,dataset_shampoo[[#This Row],[Region]],F:F,dataset_shampoo[[#This Row],[Year]]-1,G:G,"&gt;"&amp;dataset_shampoo[[#This Row],[Month]])</f>
        <v>896030</v>
      </c>
      <c r="M610" s="1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s="9">
        <v>74920</v>
      </c>
      <c r="I611" s="11">
        <v>380900</v>
      </c>
      <c r="J611" s="9">
        <f>SUMIFS(H:H,D:D,dataset_shampoo[[#This Row],[Brand]],E:E,dataset_shampoo[[#This Row],[Region]],F:F,dataset_shampoo[[#This Row],[Year]],G:G,"&lt;="&amp;dataset_shampoo[[#This Row],[Month]])</f>
        <v>495570</v>
      </c>
      <c r="K611" s="27">
        <f>SUMIFS(I:I,D:D,dataset_shampoo[[#This Row],[Brand]],E:E,dataset_shampoo[[#This Row],[Region]],F:F,dataset_shampoo[[#This Row],[Year]],G:G,"&lt;="&amp;dataset_shampoo[[#This Row],[Month]])</f>
        <v>2513300</v>
      </c>
      <c r="L611" s="9">
        <f>dataset_shampoo[[#This Row],[Units YTD]]+SUMIFS(H:H,D:D,dataset_shampoo[[#This Row],[Brand]],E:E,dataset_shampoo[[#This Row],[Region]],F:F,dataset_shampoo[[#This Row],[Year]]-1,G:G,"&gt;"&amp;dataset_shampoo[[#This Row],[Month]])</f>
        <v>882980</v>
      </c>
      <c r="M611" s="1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s="9">
        <v>67700</v>
      </c>
      <c r="I612" s="11">
        <v>344700</v>
      </c>
      <c r="J612" s="9">
        <f>SUMIFS(H:H,D:D,dataset_shampoo[[#This Row],[Brand]],E:E,dataset_shampoo[[#This Row],[Region]],F:F,dataset_shampoo[[#This Row],[Year]],G:G,"&lt;="&amp;dataset_shampoo[[#This Row],[Month]])</f>
        <v>563270</v>
      </c>
      <c r="K612" s="27">
        <f>SUMIFS(I:I,D:D,dataset_shampoo[[#This Row],[Brand]],E:E,dataset_shampoo[[#This Row],[Region]],F:F,dataset_shampoo[[#This Row],[Year]],G:G,"&lt;="&amp;dataset_shampoo[[#This Row],[Month]])</f>
        <v>2858000</v>
      </c>
      <c r="L612" s="9">
        <f>dataset_shampoo[[#This Row],[Units YTD]]+SUMIFS(H:H,D:D,dataset_shampoo[[#This Row],[Brand]],E:E,dataset_shampoo[[#This Row],[Region]],F:F,dataset_shampoo[[#This Row],[Year]]-1,G:G,"&gt;"&amp;dataset_shampoo[[#This Row],[Month]])</f>
        <v>878170</v>
      </c>
      <c r="M612" s="1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s="9">
        <v>72610</v>
      </c>
      <c r="I613" s="11">
        <v>370280</v>
      </c>
      <c r="J613" s="9">
        <f>SUMIFS(H:H,D:D,dataset_shampoo[[#This Row],[Brand]],E:E,dataset_shampoo[[#This Row],[Region]],F:F,dataset_shampoo[[#This Row],[Year]],G:G,"&lt;="&amp;dataset_shampoo[[#This Row],[Month]])</f>
        <v>635880</v>
      </c>
      <c r="K613" s="27">
        <f>SUMIFS(I:I,D:D,dataset_shampoo[[#This Row],[Brand]],E:E,dataset_shampoo[[#This Row],[Region]],F:F,dataset_shampoo[[#This Row],[Year]],G:G,"&lt;="&amp;dataset_shampoo[[#This Row],[Month]])</f>
        <v>3228280</v>
      </c>
      <c r="L613" s="9">
        <f>dataset_shampoo[[#This Row],[Units YTD]]+SUMIFS(H:H,D:D,dataset_shampoo[[#This Row],[Brand]],E:E,dataset_shampoo[[#This Row],[Region]],F:F,dataset_shampoo[[#This Row],[Year]]-1,G:G,"&gt;"&amp;dataset_shampoo[[#This Row],[Month]])</f>
        <v>874940</v>
      </c>
      <c r="M613" s="1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s="9">
        <v>81760</v>
      </c>
      <c r="I614" s="11">
        <v>417450</v>
      </c>
      <c r="J614" s="9">
        <f>SUMIFS(H:H,D:D,dataset_shampoo[[#This Row],[Brand]],E:E,dataset_shampoo[[#This Row],[Region]],F:F,dataset_shampoo[[#This Row],[Year]],G:G,"&lt;="&amp;dataset_shampoo[[#This Row],[Month]])</f>
        <v>717640</v>
      </c>
      <c r="K614" s="27">
        <f>SUMIFS(I:I,D:D,dataset_shampoo[[#This Row],[Brand]],E:E,dataset_shampoo[[#This Row],[Region]],F:F,dataset_shampoo[[#This Row],[Year]],G:G,"&lt;="&amp;dataset_shampoo[[#This Row],[Month]])</f>
        <v>3645730</v>
      </c>
      <c r="L614" s="9">
        <f>dataset_shampoo[[#This Row],[Units YTD]]+SUMIFS(H:H,D:D,dataset_shampoo[[#This Row],[Brand]],E:E,dataset_shampoo[[#This Row],[Region]],F:F,dataset_shampoo[[#This Row],[Year]]-1,G:G,"&gt;"&amp;dataset_shampoo[[#This Row],[Month]])</f>
        <v>874630</v>
      </c>
      <c r="M614" s="1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s="9">
        <v>75430</v>
      </c>
      <c r="I615" s="11">
        <v>384020</v>
      </c>
      <c r="J615" s="9">
        <f>SUMIFS(H:H,D:D,dataset_shampoo[[#This Row],[Brand]],E:E,dataset_shampoo[[#This Row],[Region]],F:F,dataset_shampoo[[#This Row],[Year]],G:G,"&lt;="&amp;dataset_shampoo[[#This Row],[Month]])</f>
        <v>793070</v>
      </c>
      <c r="K615" s="27">
        <f>SUMIFS(I:I,D:D,dataset_shampoo[[#This Row],[Brand]],E:E,dataset_shampoo[[#This Row],[Region]],F:F,dataset_shampoo[[#This Row],[Year]],G:G,"&lt;="&amp;dataset_shampoo[[#This Row],[Month]])</f>
        <v>4029750</v>
      </c>
      <c r="L615" s="9">
        <f>dataset_shampoo[[#This Row],[Units YTD]]+SUMIFS(H:H,D:D,dataset_shampoo[[#This Row],[Brand]],E:E,dataset_shampoo[[#This Row],[Region]],F:F,dataset_shampoo[[#This Row],[Year]]-1,G:G,"&gt;"&amp;dataset_shampoo[[#This Row],[Month]])</f>
        <v>872320</v>
      </c>
      <c r="M615" s="1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s="9">
        <v>80290</v>
      </c>
      <c r="I616" s="11">
        <v>409240</v>
      </c>
      <c r="J616" s="9">
        <f>SUMIFS(H:H,D:D,dataset_shampoo[[#This Row],[Brand]],E:E,dataset_shampoo[[#This Row],[Region]],F:F,dataset_shampoo[[#This Row],[Year]],G:G,"&lt;="&amp;dataset_shampoo[[#This Row],[Month]])</f>
        <v>873360</v>
      </c>
      <c r="K616" s="27">
        <f>SUMIFS(I:I,D:D,dataset_shampoo[[#This Row],[Brand]],E:E,dataset_shampoo[[#This Row],[Region]],F:F,dataset_shampoo[[#This Row],[Year]],G:G,"&lt;="&amp;dataset_shampoo[[#This Row],[Month]])</f>
        <v>4438990</v>
      </c>
      <c r="L616" s="9">
        <f>dataset_shampoo[[#This Row],[Units YTD]]+SUMIFS(H:H,D:D,dataset_shampoo[[#This Row],[Brand]],E:E,dataset_shampoo[[#This Row],[Region]],F:F,dataset_shampoo[[#This Row],[Year]]-1,G:G,"&gt;"&amp;dataset_shampoo[[#This Row],[Month]])</f>
        <v>873360</v>
      </c>
      <c r="M616" s="1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s="9">
        <v>74920</v>
      </c>
      <c r="I617" s="11">
        <v>383860</v>
      </c>
      <c r="J617" s="9">
        <f>SUMIFS(H:H,D:D,dataset_shampoo[[#This Row],[Brand]],E:E,dataset_shampoo[[#This Row],[Region]],F:F,dataset_shampoo[[#This Row],[Year]],G:G,"&lt;="&amp;dataset_shampoo[[#This Row],[Month]])</f>
        <v>74920</v>
      </c>
      <c r="K617" s="27">
        <f>SUMIFS(I:I,D:D,dataset_shampoo[[#This Row],[Brand]],E:E,dataset_shampoo[[#This Row],[Region]],F:F,dataset_shampoo[[#This Row],[Year]],G:G,"&lt;="&amp;dataset_shampoo[[#This Row],[Month]])</f>
        <v>383860</v>
      </c>
      <c r="L617" s="9">
        <f>dataset_shampoo[[#This Row],[Units YTD]]+SUMIFS(H:H,D:D,dataset_shampoo[[#This Row],[Brand]],E:E,dataset_shampoo[[#This Row],[Region]],F:F,dataset_shampoo[[#This Row],[Year]]-1,G:G,"&gt;"&amp;dataset_shampoo[[#This Row],[Month]])</f>
        <v>882830</v>
      </c>
      <c r="M617" s="1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s="9">
        <v>66730</v>
      </c>
      <c r="I618" s="11">
        <v>341950</v>
      </c>
      <c r="J618" s="9">
        <f>SUMIFS(H:H,D:D,dataset_shampoo[[#This Row],[Brand]],E:E,dataset_shampoo[[#This Row],[Region]],F:F,dataset_shampoo[[#This Row],[Year]],G:G,"&lt;="&amp;dataset_shampoo[[#This Row],[Month]])</f>
        <v>141650</v>
      </c>
      <c r="K618" s="27">
        <f>SUMIFS(I:I,D:D,dataset_shampoo[[#This Row],[Brand]],E:E,dataset_shampoo[[#This Row],[Region]],F:F,dataset_shampoo[[#This Row],[Year]],G:G,"&lt;="&amp;dataset_shampoo[[#This Row],[Month]])</f>
        <v>725810</v>
      </c>
      <c r="L618" s="9">
        <f>dataset_shampoo[[#This Row],[Units YTD]]+SUMIFS(H:H,D:D,dataset_shampoo[[#This Row],[Brand]],E:E,dataset_shampoo[[#This Row],[Region]],F:F,dataset_shampoo[[#This Row],[Year]]-1,G:G,"&gt;"&amp;dataset_shampoo[[#This Row],[Month]])</f>
        <v>881350</v>
      </c>
      <c r="M618" s="1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s="9">
        <v>70497</v>
      </c>
      <c r="I619" s="11">
        <v>360504</v>
      </c>
      <c r="J619" s="9">
        <f>SUMIFS(H:H,D:D,dataset_shampoo[[#This Row],[Brand]],E:E,dataset_shampoo[[#This Row],[Region]],F:F,dataset_shampoo[[#This Row],[Year]],G:G,"&lt;="&amp;dataset_shampoo[[#This Row],[Month]])</f>
        <v>212147</v>
      </c>
      <c r="K619" s="27">
        <f>SUMIFS(I:I,D:D,dataset_shampoo[[#This Row],[Brand]],E:E,dataset_shampoo[[#This Row],[Region]],F:F,dataset_shampoo[[#This Row],[Year]],G:G,"&lt;="&amp;dataset_shampoo[[#This Row],[Month]])</f>
        <v>1086314</v>
      </c>
      <c r="L619" s="9">
        <f>dataset_shampoo[[#This Row],[Units YTD]]+SUMIFS(H:H,D:D,dataset_shampoo[[#This Row],[Brand]],E:E,dataset_shampoo[[#This Row],[Region]],F:F,dataset_shampoo[[#This Row],[Year]]-1,G:G,"&gt;"&amp;dataset_shampoo[[#This Row],[Month]])</f>
        <v>878467</v>
      </c>
      <c r="M619" s="1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s="9">
        <v>125128</v>
      </c>
      <c r="I620" s="11">
        <v>642707</v>
      </c>
      <c r="J620" s="9">
        <f>SUMIFS(H:H,D:D,dataset_shampoo[[#This Row],[Brand]],E:E,dataset_shampoo[[#This Row],[Region]],F:F,dataset_shampoo[[#This Row],[Year]],G:G,"&lt;="&amp;dataset_shampoo[[#This Row],[Month]])</f>
        <v>337275</v>
      </c>
      <c r="K620" s="27">
        <f>SUMIFS(I:I,D:D,dataset_shampoo[[#This Row],[Brand]],E:E,dataset_shampoo[[#This Row],[Region]],F:F,dataset_shampoo[[#This Row],[Year]],G:G,"&lt;="&amp;dataset_shampoo[[#This Row],[Month]])</f>
        <v>1729021</v>
      </c>
      <c r="L620" s="9">
        <f>dataset_shampoo[[#This Row],[Units YTD]]+SUMIFS(H:H,D:D,dataset_shampoo[[#This Row],[Brand]],E:E,dataset_shampoo[[#This Row],[Region]],F:F,dataset_shampoo[[#This Row],[Year]]-1,G:G,"&gt;"&amp;dataset_shampoo[[#This Row],[Month]])</f>
        <v>933225</v>
      </c>
      <c r="M620" s="1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s="9">
        <v>67689</v>
      </c>
      <c r="I621" s="11">
        <v>357498</v>
      </c>
      <c r="J621" s="9">
        <f>SUMIFS(H:H,D:D,dataset_shampoo[[#This Row],[Brand]],E:E,dataset_shampoo[[#This Row],[Region]],F:F,dataset_shampoo[[#This Row],[Year]],G:G,"&lt;="&amp;dataset_shampoo[[#This Row],[Month]])</f>
        <v>404964</v>
      </c>
      <c r="K621" s="27">
        <f>SUMIFS(I:I,D:D,dataset_shampoo[[#This Row],[Brand]],E:E,dataset_shampoo[[#This Row],[Region]],F:F,dataset_shampoo[[#This Row],[Year]],G:G,"&lt;="&amp;dataset_shampoo[[#This Row],[Month]])</f>
        <v>2086519</v>
      </c>
      <c r="L621" s="9">
        <f>dataset_shampoo[[#This Row],[Units YTD]]+SUMIFS(H:H,D:D,dataset_shampoo[[#This Row],[Brand]],E:E,dataset_shampoo[[#This Row],[Region]],F:F,dataset_shampoo[[#This Row],[Year]]-1,G:G,"&gt;"&amp;dataset_shampoo[[#This Row],[Month]])</f>
        <v>931574</v>
      </c>
      <c r="M621" s="1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s="9">
        <v>65331</v>
      </c>
      <c r="I622" s="11">
        <v>351675</v>
      </c>
      <c r="J622" s="9">
        <f>SUMIFS(H:H,D:D,dataset_shampoo[[#This Row],[Brand]],E:E,dataset_shampoo[[#This Row],[Region]],F:F,dataset_shampoo[[#This Row],[Year]],G:G,"&lt;="&amp;dataset_shampoo[[#This Row],[Month]])</f>
        <v>470295</v>
      </c>
      <c r="K622" s="27">
        <f>SUMIFS(I:I,D:D,dataset_shampoo[[#This Row],[Brand]],E:E,dataset_shampoo[[#This Row],[Region]],F:F,dataset_shampoo[[#This Row],[Year]],G:G,"&lt;="&amp;dataset_shampoo[[#This Row],[Month]])</f>
        <v>2438194</v>
      </c>
      <c r="L622" s="9">
        <f>dataset_shampoo[[#This Row],[Units YTD]]+SUMIFS(H:H,D:D,dataset_shampoo[[#This Row],[Brand]],E:E,dataset_shampoo[[#This Row],[Region]],F:F,dataset_shampoo[[#This Row],[Year]]-1,G:G,"&gt;"&amp;dataset_shampoo[[#This Row],[Month]])</f>
        <v>923005</v>
      </c>
      <c r="M622" s="1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s="9">
        <v>64782</v>
      </c>
      <c r="I623" s="11">
        <v>362466</v>
      </c>
      <c r="J623" s="9">
        <f>SUMIFS(H:H,D:D,dataset_shampoo[[#This Row],[Brand]],E:E,dataset_shampoo[[#This Row],[Region]],F:F,dataset_shampoo[[#This Row],[Year]],G:G,"&lt;="&amp;dataset_shampoo[[#This Row],[Month]])</f>
        <v>535077</v>
      </c>
      <c r="K623" s="27">
        <f>SUMIFS(I:I,D:D,dataset_shampoo[[#This Row],[Brand]],E:E,dataset_shampoo[[#This Row],[Region]],F:F,dataset_shampoo[[#This Row],[Year]],G:G,"&lt;="&amp;dataset_shampoo[[#This Row],[Month]])</f>
        <v>2800660</v>
      </c>
      <c r="L623" s="9">
        <f>dataset_shampoo[[#This Row],[Units YTD]]+SUMIFS(H:H,D:D,dataset_shampoo[[#This Row],[Brand]],E:E,dataset_shampoo[[#This Row],[Region]],F:F,dataset_shampoo[[#This Row],[Year]]-1,G:G,"&gt;"&amp;dataset_shampoo[[#This Row],[Month]])</f>
        <v>912867</v>
      </c>
      <c r="M623" s="1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s="9">
        <v>97832</v>
      </c>
      <c r="I624" s="11">
        <v>533806</v>
      </c>
      <c r="J624" s="9">
        <f>SUMIFS(H:H,D:D,dataset_shampoo[[#This Row],[Brand]],E:E,dataset_shampoo[[#This Row],[Region]],F:F,dataset_shampoo[[#This Row],[Year]],G:G,"&lt;="&amp;dataset_shampoo[[#This Row],[Month]])</f>
        <v>632909</v>
      </c>
      <c r="K624" s="27">
        <f>SUMIFS(I:I,D:D,dataset_shampoo[[#This Row],[Brand]],E:E,dataset_shampoo[[#This Row],[Region]],F:F,dataset_shampoo[[#This Row],[Year]],G:G,"&lt;="&amp;dataset_shampoo[[#This Row],[Month]])</f>
        <v>3334466</v>
      </c>
      <c r="L624" s="9">
        <f>dataset_shampoo[[#This Row],[Units YTD]]+SUMIFS(H:H,D:D,dataset_shampoo[[#This Row],[Brand]],E:E,dataset_shampoo[[#This Row],[Region]],F:F,dataset_shampoo[[#This Row],[Year]]-1,G:G,"&gt;"&amp;dataset_shampoo[[#This Row],[Month]])</f>
        <v>942999</v>
      </c>
      <c r="M624" s="1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s="9">
        <v>66177</v>
      </c>
      <c r="I625" s="11">
        <v>362313</v>
      </c>
      <c r="J625" s="9">
        <f>SUMIFS(H:H,D:D,dataset_shampoo[[#This Row],[Brand]],E:E,dataset_shampoo[[#This Row],[Region]],F:F,dataset_shampoo[[#This Row],[Year]],G:G,"&lt;="&amp;dataset_shampoo[[#This Row],[Month]])</f>
        <v>699086</v>
      </c>
      <c r="K625" s="27">
        <f>SUMIFS(I:I,D:D,dataset_shampoo[[#This Row],[Brand]],E:E,dataset_shampoo[[#This Row],[Region]],F:F,dataset_shampoo[[#This Row],[Year]],G:G,"&lt;="&amp;dataset_shampoo[[#This Row],[Month]])</f>
        <v>3696779</v>
      </c>
      <c r="L625" s="9">
        <f>dataset_shampoo[[#This Row],[Units YTD]]+SUMIFS(H:H,D:D,dataset_shampoo[[#This Row],[Brand]],E:E,dataset_shampoo[[#This Row],[Region]],F:F,dataset_shampoo[[#This Row],[Year]]-1,G:G,"&gt;"&amp;dataset_shampoo[[#This Row],[Month]])</f>
        <v>936566</v>
      </c>
      <c r="M625" s="1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s="9">
        <v>58456</v>
      </c>
      <c r="I626" s="11">
        <v>326104</v>
      </c>
      <c r="J626" s="9">
        <f>SUMIFS(H:H,D:D,dataset_shampoo[[#This Row],[Brand]],E:E,dataset_shampoo[[#This Row],[Region]],F:F,dataset_shampoo[[#This Row],[Year]],G:G,"&lt;="&amp;dataset_shampoo[[#This Row],[Month]])</f>
        <v>757542</v>
      </c>
      <c r="K626" s="27">
        <f>SUMIFS(I:I,D:D,dataset_shampoo[[#This Row],[Brand]],E:E,dataset_shampoo[[#This Row],[Region]],F:F,dataset_shampoo[[#This Row],[Year]],G:G,"&lt;="&amp;dataset_shampoo[[#This Row],[Month]])</f>
        <v>4022883</v>
      </c>
      <c r="L626" s="9">
        <f>dataset_shampoo[[#This Row],[Units YTD]]+SUMIFS(H:H,D:D,dataset_shampoo[[#This Row],[Brand]],E:E,dataset_shampoo[[#This Row],[Region]],F:F,dataset_shampoo[[#This Row],[Year]]-1,G:G,"&gt;"&amp;dataset_shampoo[[#This Row],[Month]])</f>
        <v>913262</v>
      </c>
      <c r="M626" s="1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s="9">
        <v>101946</v>
      </c>
      <c r="I627" s="11">
        <v>570921</v>
      </c>
      <c r="J627" s="9">
        <f>SUMIFS(H:H,D:D,dataset_shampoo[[#This Row],[Brand]],E:E,dataset_shampoo[[#This Row],[Region]],F:F,dataset_shampoo[[#This Row],[Year]],G:G,"&lt;="&amp;dataset_shampoo[[#This Row],[Month]])</f>
        <v>859488</v>
      </c>
      <c r="K627" s="27">
        <f>SUMIFS(I:I,D:D,dataset_shampoo[[#This Row],[Brand]],E:E,dataset_shampoo[[#This Row],[Region]],F:F,dataset_shampoo[[#This Row],[Year]],G:G,"&lt;="&amp;dataset_shampoo[[#This Row],[Month]])</f>
        <v>4593804</v>
      </c>
      <c r="L627" s="9">
        <f>dataset_shampoo[[#This Row],[Units YTD]]+SUMIFS(H:H,D:D,dataset_shampoo[[#This Row],[Brand]],E:E,dataset_shampoo[[#This Row],[Region]],F:F,dataset_shampoo[[#This Row],[Year]]-1,G:G,"&gt;"&amp;dataset_shampoo[[#This Row],[Month]])</f>
        <v>939778</v>
      </c>
      <c r="M627" s="1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s="9">
        <v>58170</v>
      </c>
      <c r="I628" s="11">
        <v>323225</v>
      </c>
      <c r="J628" s="9">
        <f>SUMIFS(H:H,D:D,dataset_shampoo[[#This Row],[Brand]],E:E,dataset_shampoo[[#This Row],[Region]],F:F,dataset_shampoo[[#This Row],[Year]],G:G,"&lt;="&amp;dataset_shampoo[[#This Row],[Month]])</f>
        <v>917658</v>
      </c>
      <c r="K628" s="27">
        <f>SUMIFS(I:I,D:D,dataset_shampoo[[#This Row],[Brand]],E:E,dataset_shampoo[[#This Row],[Region]],F:F,dataset_shampoo[[#This Row],[Year]],G:G,"&lt;="&amp;dataset_shampoo[[#This Row],[Month]])</f>
        <v>4917029</v>
      </c>
      <c r="L628" s="9">
        <f>dataset_shampoo[[#This Row],[Units YTD]]+SUMIFS(H:H,D:D,dataset_shampoo[[#This Row],[Brand]],E:E,dataset_shampoo[[#This Row],[Region]],F:F,dataset_shampoo[[#This Row],[Year]]-1,G:G,"&gt;"&amp;dataset_shampoo[[#This Row],[Month]])</f>
        <v>917658</v>
      </c>
      <c r="M628" s="1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s="9">
        <v>74920</v>
      </c>
      <c r="I629" s="11">
        <v>426310</v>
      </c>
      <c r="J629" s="9">
        <f>SUMIFS(H:H,D:D,dataset_shampoo[[#This Row],[Brand]],E:E,dataset_shampoo[[#This Row],[Region]],F:F,dataset_shampoo[[#This Row],[Year]],G:G,"&lt;="&amp;dataset_shampoo[[#This Row],[Month]])</f>
        <v>74920</v>
      </c>
      <c r="K629" s="27">
        <f>SUMIFS(I:I,D:D,dataset_shampoo[[#This Row],[Brand]],E:E,dataset_shampoo[[#This Row],[Region]],F:F,dataset_shampoo[[#This Row],[Year]],G:G,"&lt;="&amp;dataset_shampoo[[#This Row],[Month]])</f>
        <v>426310</v>
      </c>
      <c r="L629" s="9">
        <f>dataset_shampoo[[#This Row],[Units YTD]]+SUMIFS(H:H,D:D,dataset_shampoo[[#This Row],[Brand]],E:E,dataset_shampoo[[#This Row],[Region]],F:F,dataset_shampoo[[#This Row],[Year]]-1,G:G,"&gt;"&amp;dataset_shampoo[[#This Row],[Month]])</f>
        <v>917658</v>
      </c>
      <c r="M629" s="1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s="9">
        <v>74290</v>
      </c>
      <c r="I630" s="11">
        <v>453090</v>
      </c>
      <c r="J630" s="9">
        <f>SUMIFS(H:H,D:D,dataset_shampoo[[#This Row],[Brand]],E:E,dataset_shampoo[[#This Row],[Region]],F:F,dataset_shampoo[[#This Row],[Year]],G:G,"&lt;="&amp;dataset_shampoo[[#This Row],[Month]])</f>
        <v>149210</v>
      </c>
      <c r="K630" s="27">
        <f>SUMIFS(I:I,D:D,dataset_shampoo[[#This Row],[Brand]],E:E,dataset_shampoo[[#This Row],[Region]],F:F,dataset_shampoo[[#This Row],[Year]],G:G,"&lt;="&amp;dataset_shampoo[[#This Row],[Month]])</f>
        <v>879400</v>
      </c>
      <c r="L630" s="9">
        <f>dataset_shampoo[[#This Row],[Units YTD]]+SUMIFS(H:H,D:D,dataset_shampoo[[#This Row],[Brand]],E:E,dataset_shampoo[[#This Row],[Region]],F:F,dataset_shampoo[[#This Row],[Year]]-1,G:G,"&gt;"&amp;dataset_shampoo[[#This Row],[Month]])</f>
        <v>925218</v>
      </c>
      <c r="M630" s="1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s="9">
        <v>89050</v>
      </c>
      <c r="I631" s="11">
        <v>566790</v>
      </c>
      <c r="J631" s="9">
        <f>SUMIFS(H:H,D:D,dataset_shampoo[[#This Row],[Brand]],E:E,dataset_shampoo[[#This Row],[Region]],F:F,dataset_shampoo[[#This Row],[Year]],G:G,"&lt;="&amp;dataset_shampoo[[#This Row],[Month]])</f>
        <v>238260</v>
      </c>
      <c r="K631" s="27">
        <f>SUMIFS(I:I,D:D,dataset_shampoo[[#This Row],[Brand]],E:E,dataset_shampoo[[#This Row],[Region]],F:F,dataset_shampoo[[#This Row],[Year]],G:G,"&lt;="&amp;dataset_shampoo[[#This Row],[Month]])</f>
        <v>1446190</v>
      </c>
      <c r="L631" s="9">
        <f>dataset_shampoo[[#This Row],[Units YTD]]+SUMIFS(H:H,D:D,dataset_shampoo[[#This Row],[Brand]],E:E,dataset_shampoo[[#This Row],[Region]],F:F,dataset_shampoo[[#This Row],[Year]]-1,G:G,"&gt;"&amp;dataset_shampoo[[#This Row],[Month]])</f>
        <v>943771</v>
      </c>
      <c r="M631" s="1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s="9">
        <v>34410</v>
      </c>
      <c r="I632" s="11">
        <v>161340</v>
      </c>
      <c r="J632" s="9">
        <f>SUMIFS(H:H,D:D,dataset_shampoo[[#This Row],[Brand]],E:E,dataset_shampoo[[#This Row],[Region]],F:F,dataset_shampoo[[#This Row],[Year]],G:G,"&lt;="&amp;dataset_shampoo[[#This Row],[Month]])</f>
        <v>34410</v>
      </c>
      <c r="K632" s="27">
        <f>SUMIFS(I:I,D:D,dataset_shampoo[[#This Row],[Brand]],E:E,dataset_shampoo[[#This Row],[Region]],F:F,dataset_shampoo[[#This Row],[Year]],G:G,"&lt;="&amp;dataset_shampoo[[#This Row],[Month]])</f>
        <v>161340</v>
      </c>
      <c r="L632" s="9">
        <f>dataset_shampoo[[#This Row],[Units YTD]]+SUMIFS(H:H,D:D,dataset_shampoo[[#This Row],[Brand]],E:E,dataset_shampoo[[#This Row],[Region]],F:F,dataset_shampoo[[#This Row],[Year]]-1,G:G,"&gt;"&amp;dataset_shampoo[[#This Row],[Month]])</f>
        <v>34410</v>
      </c>
      <c r="M632" s="1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s="9">
        <v>36770</v>
      </c>
      <c r="I633" s="11">
        <v>172460</v>
      </c>
      <c r="J633" s="9">
        <f>SUMIFS(H:H,D:D,dataset_shampoo[[#This Row],[Brand]],E:E,dataset_shampoo[[#This Row],[Region]],F:F,dataset_shampoo[[#This Row],[Year]],G:G,"&lt;="&amp;dataset_shampoo[[#This Row],[Month]])</f>
        <v>71180</v>
      </c>
      <c r="K633" s="27">
        <f>SUMIFS(I:I,D:D,dataset_shampoo[[#This Row],[Brand]],E:E,dataset_shampoo[[#This Row],[Region]],F:F,dataset_shampoo[[#This Row],[Year]],G:G,"&lt;="&amp;dataset_shampoo[[#This Row],[Month]])</f>
        <v>333800</v>
      </c>
      <c r="L633" s="9">
        <f>dataset_shampoo[[#This Row],[Units YTD]]+SUMIFS(H:H,D:D,dataset_shampoo[[#This Row],[Brand]],E:E,dataset_shampoo[[#This Row],[Region]],F:F,dataset_shampoo[[#This Row],[Year]]-1,G:G,"&gt;"&amp;dataset_shampoo[[#This Row],[Month]])</f>
        <v>71180</v>
      </c>
      <c r="M633" s="1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s="9">
        <v>44020</v>
      </c>
      <c r="I634" s="11">
        <v>206440</v>
      </c>
      <c r="J634" s="9">
        <f>SUMIFS(H:H,D:D,dataset_shampoo[[#This Row],[Brand]],E:E,dataset_shampoo[[#This Row],[Region]],F:F,dataset_shampoo[[#This Row],[Year]],G:G,"&lt;="&amp;dataset_shampoo[[#This Row],[Month]])</f>
        <v>115200</v>
      </c>
      <c r="K634" s="27">
        <f>SUMIFS(I:I,D:D,dataset_shampoo[[#This Row],[Brand]],E:E,dataset_shampoo[[#This Row],[Region]],F:F,dataset_shampoo[[#This Row],[Year]],G:G,"&lt;="&amp;dataset_shampoo[[#This Row],[Month]])</f>
        <v>540240</v>
      </c>
      <c r="L634" s="9">
        <f>dataset_shampoo[[#This Row],[Units YTD]]+SUMIFS(H:H,D:D,dataset_shampoo[[#This Row],[Brand]],E:E,dataset_shampoo[[#This Row],[Region]],F:F,dataset_shampoo[[#This Row],[Year]]-1,G:G,"&gt;"&amp;dataset_shampoo[[#This Row],[Month]])</f>
        <v>115200</v>
      </c>
      <c r="M634" s="1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s="9">
        <v>31030</v>
      </c>
      <c r="I635" s="11">
        <v>145530</v>
      </c>
      <c r="J635" s="9">
        <f>SUMIFS(H:H,D:D,dataset_shampoo[[#This Row],[Brand]],E:E,dataset_shampoo[[#This Row],[Region]],F:F,dataset_shampoo[[#This Row],[Year]],G:G,"&lt;="&amp;dataset_shampoo[[#This Row],[Month]])</f>
        <v>146230</v>
      </c>
      <c r="K635" s="27">
        <f>SUMIFS(I:I,D:D,dataset_shampoo[[#This Row],[Brand]],E:E,dataset_shampoo[[#This Row],[Region]],F:F,dataset_shampoo[[#This Row],[Year]],G:G,"&lt;="&amp;dataset_shampoo[[#This Row],[Month]])</f>
        <v>685770</v>
      </c>
      <c r="L635" s="9">
        <f>dataset_shampoo[[#This Row],[Units YTD]]+SUMIFS(H:H,D:D,dataset_shampoo[[#This Row],[Brand]],E:E,dataset_shampoo[[#This Row],[Region]],F:F,dataset_shampoo[[#This Row],[Year]]-1,G:G,"&gt;"&amp;dataset_shampoo[[#This Row],[Month]])</f>
        <v>146230</v>
      </c>
      <c r="M635" s="1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s="9">
        <v>42160</v>
      </c>
      <c r="I636" s="11">
        <v>197720</v>
      </c>
      <c r="J636" s="9">
        <f>SUMIFS(H:H,D:D,dataset_shampoo[[#This Row],[Brand]],E:E,dataset_shampoo[[#This Row],[Region]],F:F,dataset_shampoo[[#This Row],[Year]],G:G,"&lt;="&amp;dataset_shampoo[[#This Row],[Month]])</f>
        <v>188390</v>
      </c>
      <c r="K636" s="27">
        <f>SUMIFS(I:I,D:D,dataset_shampoo[[#This Row],[Brand]],E:E,dataset_shampoo[[#This Row],[Region]],F:F,dataset_shampoo[[#This Row],[Year]],G:G,"&lt;="&amp;dataset_shampoo[[#This Row],[Month]])</f>
        <v>883490</v>
      </c>
      <c r="L636" s="9">
        <f>dataset_shampoo[[#This Row],[Units YTD]]+SUMIFS(H:H,D:D,dataset_shampoo[[#This Row],[Brand]],E:E,dataset_shampoo[[#This Row],[Region]],F:F,dataset_shampoo[[#This Row],[Year]]-1,G:G,"&gt;"&amp;dataset_shampoo[[#This Row],[Month]])</f>
        <v>188390</v>
      </c>
      <c r="M636" s="1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s="9">
        <v>41310</v>
      </c>
      <c r="I637" s="11">
        <v>193740</v>
      </c>
      <c r="J637" s="9">
        <f>SUMIFS(H:H,D:D,dataset_shampoo[[#This Row],[Brand]],E:E,dataset_shampoo[[#This Row],[Region]],F:F,dataset_shampoo[[#This Row],[Year]],G:G,"&lt;="&amp;dataset_shampoo[[#This Row],[Month]])</f>
        <v>229700</v>
      </c>
      <c r="K637" s="27">
        <f>SUMIFS(I:I,D:D,dataset_shampoo[[#This Row],[Brand]],E:E,dataset_shampoo[[#This Row],[Region]],F:F,dataset_shampoo[[#This Row],[Year]],G:G,"&lt;="&amp;dataset_shampoo[[#This Row],[Month]])</f>
        <v>1077230</v>
      </c>
      <c r="L637" s="9">
        <f>dataset_shampoo[[#This Row],[Units YTD]]+SUMIFS(H:H,D:D,dataset_shampoo[[#This Row],[Brand]],E:E,dataset_shampoo[[#This Row],[Region]],F:F,dataset_shampoo[[#This Row],[Year]]-1,G:G,"&gt;"&amp;dataset_shampoo[[#This Row],[Month]])</f>
        <v>229700</v>
      </c>
      <c r="M637" s="1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s="9">
        <v>34370</v>
      </c>
      <c r="I638" s="11">
        <v>161180</v>
      </c>
      <c r="J638" s="9">
        <f>SUMIFS(H:H,D:D,dataset_shampoo[[#This Row],[Brand]],E:E,dataset_shampoo[[#This Row],[Region]],F:F,dataset_shampoo[[#This Row],[Year]],G:G,"&lt;="&amp;dataset_shampoo[[#This Row],[Month]])</f>
        <v>264070</v>
      </c>
      <c r="K638" s="27">
        <f>SUMIFS(I:I,D:D,dataset_shampoo[[#This Row],[Brand]],E:E,dataset_shampoo[[#This Row],[Region]],F:F,dataset_shampoo[[#This Row],[Year]],G:G,"&lt;="&amp;dataset_shampoo[[#This Row],[Month]])</f>
        <v>1238410</v>
      </c>
      <c r="L638" s="9">
        <f>dataset_shampoo[[#This Row],[Units YTD]]+SUMIFS(H:H,D:D,dataset_shampoo[[#This Row],[Brand]],E:E,dataset_shampoo[[#This Row],[Region]],F:F,dataset_shampoo[[#This Row],[Year]]-1,G:G,"&gt;"&amp;dataset_shampoo[[#This Row],[Month]])</f>
        <v>264070</v>
      </c>
      <c r="M638" s="1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s="9">
        <v>36460</v>
      </c>
      <c r="I639" s="11">
        <v>170950</v>
      </c>
      <c r="J639" s="9">
        <f>SUMIFS(H:H,D:D,dataset_shampoo[[#This Row],[Brand]],E:E,dataset_shampoo[[#This Row],[Region]],F:F,dataset_shampoo[[#This Row],[Year]],G:G,"&lt;="&amp;dataset_shampoo[[#This Row],[Month]])</f>
        <v>300530</v>
      </c>
      <c r="K639" s="27">
        <f>SUMIFS(I:I,D:D,dataset_shampoo[[#This Row],[Brand]],E:E,dataset_shampoo[[#This Row],[Region]],F:F,dataset_shampoo[[#This Row],[Year]],G:G,"&lt;="&amp;dataset_shampoo[[#This Row],[Month]])</f>
        <v>1409360</v>
      </c>
      <c r="L639" s="9">
        <f>dataset_shampoo[[#This Row],[Units YTD]]+SUMIFS(H:H,D:D,dataset_shampoo[[#This Row],[Brand]],E:E,dataset_shampoo[[#This Row],[Region]],F:F,dataset_shampoo[[#This Row],[Year]]-1,G:G,"&gt;"&amp;dataset_shampoo[[#This Row],[Month]])</f>
        <v>300530</v>
      </c>
      <c r="M639" s="1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s="9">
        <v>32680</v>
      </c>
      <c r="I640" s="11">
        <v>153250</v>
      </c>
      <c r="J640" s="9">
        <f>SUMIFS(H:H,D:D,dataset_shampoo[[#This Row],[Brand]],E:E,dataset_shampoo[[#This Row],[Region]],F:F,dataset_shampoo[[#This Row],[Year]],G:G,"&lt;="&amp;dataset_shampoo[[#This Row],[Month]])</f>
        <v>333210</v>
      </c>
      <c r="K640" s="27">
        <f>SUMIFS(I:I,D:D,dataset_shampoo[[#This Row],[Brand]],E:E,dataset_shampoo[[#This Row],[Region]],F:F,dataset_shampoo[[#This Row],[Year]],G:G,"&lt;="&amp;dataset_shampoo[[#This Row],[Month]])</f>
        <v>1562610</v>
      </c>
      <c r="L640" s="9">
        <f>dataset_shampoo[[#This Row],[Units YTD]]+SUMIFS(H:H,D:D,dataset_shampoo[[#This Row],[Brand]],E:E,dataset_shampoo[[#This Row],[Region]],F:F,dataset_shampoo[[#This Row],[Year]]-1,G:G,"&gt;"&amp;dataset_shampoo[[#This Row],[Month]])</f>
        <v>333210</v>
      </c>
      <c r="M640" s="1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s="9">
        <v>37960</v>
      </c>
      <c r="I641" s="11">
        <v>178070</v>
      </c>
      <c r="J641" s="9">
        <f>SUMIFS(H:H,D:D,dataset_shampoo[[#This Row],[Brand]],E:E,dataset_shampoo[[#This Row],[Region]],F:F,dataset_shampoo[[#This Row],[Year]],G:G,"&lt;="&amp;dataset_shampoo[[#This Row],[Month]])</f>
        <v>371170</v>
      </c>
      <c r="K641" s="27">
        <f>SUMIFS(I:I,D:D,dataset_shampoo[[#This Row],[Brand]],E:E,dataset_shampoo[[#This Row],[Region]],F:F,dataset_shampoo[[#This Row],[Year]],G:G,"&lt;="&amp;dataset_shampoo[[#This Row],[Month]])</f>
        <v>1740680</v>
      </c>
      <c r="L641" s="9">
        <f>dataset_shampoo[[#This Row],[Units YTD]]+SUMIFS(H:H,D:D,dataset_shampoo[[#This Row],[Brand]],E:E,dataset_shampoo[[#This Row],[Region]],F:F,dataset_shampoo[[#This Row],[Year]]-1,G:G,"&gt;"&amp;dataset_shampoo[[#This Row],[Month]])</f>
        <v>371170</v>
      </c>
      <c r="M641" s="1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s="9">
        <v>37960</v>
      </c>
      <c r="I642" s="11">
        <v>178060</v>
      </c>
      <c r="J642" s="9">
        <f>SUMIFS(H:H,D:D,dataset_shampoo[[#This Row],[Brand]],E:E,dataset_shampoo[[#This Row],[Region]],F:F,dataset_shampoo[[#This Row],[Year]],G:G,"&lt;="&amp;dataset_shampoo[[#This Row],[Month]])</f>
        <v>409130</v>
      </c>
      <c r="K642" s="27">
        <f>SUMIFS(I:I,D:D,dataset_shampoo[[#This Row],[Brand]],E:E,dataset_shampoo[[#This Row],[Region]],F:F,dataset_shampoo[[#This Row],[Year]],G:G,"&lt;="&amp;dataset_shampoo[[#This Row],[Month]])</f>
        <v>1918740</v>
      </c>
      <c r="L642" s="9">
        <f>dataset_shampoo[[#This Row],[Units YTD]]+SUMIFS(H:H,D:D,dataset_shampoo[[#This Row],[Brand]],E:E,dataset_shampoo[[#This Row],[Region]],F:F,dataset_shampoo[[#This Row],[Year]]-1,G:G,"&gt;"&amp;dataset_shampoo[[#This Row],[Month]])</f>
        <v>409130</v>
      </c>
      <c r="M642" s="1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s="9">
        <v>35920</v>
      </c>
      <c r="I643" s="11">
        <v>168620</v>
      </c>
      <c r="J643" s="9">
        <f>SUMIFS(H:H,D:D,dataset_shampoo[[#This Row],[Brand]],E:E,dataset_shampoo[[#This Row],[Region]],F:F,dataset_shampoo[[#This Row],[Year]],G:G,"&lt;="&amp;dataset_shampoo[[#This Row],[Month]])</f>
        <v>445050</v>
      </c>
      <c r="K643" s="27">
        <f>SUMIFS(I:I,D:D,dataset_shampoo[[#This Row],[Brand]],E:E,dataset_shampoo[[#This Row],[Region]],F:F,dataset_shampoo[[#This Row],[Year]],G:G,"&lt;="&amp;dataset_shampoo[[#This Row],[Month]])</f>
        <v>2087360</v>
      </c>
      <c r="L643" s="9">
        <f>dataset_shampoo[[#This Row],[Units YTD]]+SUMIFS(H:H,D:D,dataset_shampoo[[#This Row],[Brand]],E:E,dataset_shampoo[[#This Row],[Region]],F:F,dataset_shampoo[[#This Row],[Year]]-1,G:G,"&gt;"&amp;dataset_shampoo[[#This Row],[Month]])</f>
        <v>445050</v>
      </c>
      <c r="M643" s="1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s="9">
        <v>37240</v>
      </c>
      <c r="I644" s="11">
        <v>174600</v>
      </c>
      <c r="J644" s="9">
        <f>SUMIFS(H:H,D:D,dataset_shampoo[[#This Row],[Brand]],E:E,dataset_shampoo[[#This Row],[Region]],F:F,dataset_shampoo[[#This Row],[Year]],G:G,"&lt;="&amp;dataset_shampoo[[#This Row],[Month]])</f>
        <v>37240</v>
      </c>
      <c r="K644" s="27">
        <f>SUMIFS(I:I,D:D,dataset_shampoo[[#This Row],[Brand]],E:E,dataset_shampoo[[#This Row],[Region]],F:F,dataset_shampoo[[#This Row],[Year]],G:G,"&lt;="&amp;dataset_shampoo[[#This Row],[Month]])</f>
        <v>174600</v>
      </c>
      <c r="L644" s="9">
        <f>dataset_shampoo[[#This Row],[Units YTD]]+SUMIFS(H:H,D:D,dataset_shampoo[[#This Row],[Brand]],E:E,dataset_shampoo[[#This Row],[Region]],F:F,dataset_shampoo[[#This Row],[Year]]-1,G:G,"&gt;"&amp;dataset_shampoo[[#This Row],[Month]])</f>
        <v>447880</v>
      </c>
      <c r="M644" s="1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s="9">
        <v>34500</v>
      </c>
      <c r="I645" s="11">
        <v>161990</v>
      </c>
      <c r="J645" s="9">
        <f>SUMIFS(H:H,D:D,dataset_shampoo[[#This Row],[Brand]],E:E,dataset_shampoo[[#This Row],[Region]],F:F,dataset_shampoo[[#This Row],[Year]],G:G,"&lt;="&amp;dataset_shampoo[[#This Row],[Month]])</f>
        <v>71740</v>
      </c>
      <c r="K645" s="27">
        <f>SUMIFS(I:I,D:D,dataset_shampoo[[#This Row],[Brand]],E:E,dataset_shampoo[[#This Row],[Region]],F:F,dataset_shampoo[[#This Row],[Year]],G:G,"&lt;="&amp;dataset_shampoo[[#This Row],[Month]])</f>
        <v>336590</v>
      </c>
      <c r="L645" s="9">
        <f>dataset_shampoo[[#This Row],[Units YTD]]+SUMIFS(H:H,D:D,dataset_shampoo[[#This Row],[Brand]],E:E,dataset_shampoo[[#This Row],[Region]],F:F,dataset_shampoo[[#This Row],[Year]]-1,G:G,"&gt;"&amp;dataset_shampoo[[#This Row],[Month]])</f>
        <v>445610</v>
      </c>
      <c r="M645" s="1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s="9">
        <v>36250</v>
      </c>
      <c r="I646" s="11">
        <v>170090</v>
      </c>
      <c r="J646" s="9">
        <f>SUMIFS(H:H,D:D,dataset_shampoo[[#This Row],[Brand]],E:E,dataset_shampoo[[#This Row],[Region]],F:F,dataset_shampoo[[#This Row],[Year]],G:G,"&lt;="&amp;dataset_shampoo[[#This Row],[Month]])</f>
        <v>107990</v>
      </c>
      <c r="K646" s="27">
        <f>SUMIFS(I:I,D:D,dataset_shampoo[[#This Row],[Brand]],E:E,dataset_shampoo[[#This Row],[Region]],F:F,dataset_shampoo[[#This Row],[Year]],G:G,"&lt;="&amp;dataset_shampoo[[#This Row],[Month]])</f>
        <v>506680</v>
      </c>
      <c r="L646" s="9">
        <f>dataset_shampoo[[#This Row],[Units YTD]]+SUMIFS(H:H,D:D,dataset_shampoo[[#This Row],[Brand]],E:E,dataset_shampoo[[#This Row],[Region]],F:F,dataset_shampoo[[#This Row],[Year]]-1,G:G,"&gt;"&amp;dataset_shampoo[[#This Row],[Month]])</f>
        <v>437840</v>
      </c>
      <c r="M646" s="1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s="9">
        <v>34390</v>
      </c>
      <c r="I647" s="11">
        <v>161480</v>
      </c>
      <c r="J647" s="9">
        <f>SUMIFS(H:H,D:D,dataset_shampoo[[#This Row],[Brand]],E:E,dataset_shampoo[[#This Row],[Region]],F:F,dataset_shampoo[[#This Row],[Year]],G:G,"&lt;="&amp;dataset_shampoo[[#This Row],[Month]])</f>
        <v>142380</v>
      </c>
      <c r="K647" s="27">
        <f>SUMIFS(I:I,D:D,dataset_shampoo[[#This Row],[Brand]],E:E,dataset_shampoo[[#This Row],[Region]],F:F,dataset_shampoo[[#This Row],[Year]],G:G,"&lt;="&amp;dataset_shampoo[[#This Row],[Month]])</f>
        <v>668160</v>
      </c>
      <c r="L647" s="9">
        <f>dataset_shampoo[[#This Row],[Units YTD]]+SUMIFS(H:H,D:D,dataset_shampoo[[#This Row],[Brand]],E:E,dataset_shampoo[[#This Row],[Region]],F:F,dataset_shampoo[[#This Row],[Year]]-1,G:G,"&gt;"&amp;dataset_shampoo[[#This Row],[Month]])</f>
        <v>441200</v>
      </c>
      <c r="M647" s="1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s="9">
        <v>36190</v>
      </c>
      <c r="I648" s="11">
        <v>170380</v>
      </c>
      <c r="J648" s="9">
        <f>SUMIFS(H:H,D:D,dataset_shampoo[[#This Row],[Brand]],E:E,dataset_shampoo[[#This Row],[Region]],F:F,dataset_shampoo[[#This Row],[Year]],G:G,"&lt;="&amp;dataset_shampoo[[#This Row],[Month]])</f>
        <v>178570</v>
      </c>
      <c r="K648" s="27">
        <f>SUMIFS(I:I,D:D,dataset_shampoo[[#This Row],[Brand]],E:E,dataset_shampoo[[#This Row],[Region]],F:F,dataset_shampoo[[#This Row],[Year]],G:G,"&lt;="&amp;dataset_shampoo[[#This Row],[Month]])</f>
        <v>838540</v>
      </c>
      <c r="L648" s="9">
        <f>dataset_shampoo[[#This Row],[Units YTD]]+SUMIFS(H:H,D:D,dataset_shampoo[[#This Row],[Brand]],E:E,dataset_shampoo[[#This Row],[Region]],F:F,dataset_shampoo[[#This Row],[Year]]-1,G:G,"&gt;"&amp;dataset_shampoo[[#This Row],[Month]])</f>
        <v>435230</v>
      </c>
      <c r="M648" s="1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s="9">
        <v>43360</v>
      </c>
      <c r="I649" s="11">
        <v>204560</v>
      </c>
      <c r="J649" s="9">
        <f>SUMIFS(H:H,D:D,dataset_shampoo[[#This Row],[Brand]],E:E,dataset_shampoo[[#This Row],[Region]],F:F,dataset_shampoo[[#This Row],[Year]],G:G,"&lt;="&amp;dataset_shampoo[[#This Row],[Month]])</f>
        <v>221930</v>
      </c>
      <c r="K649" s="27">
        <f>SUMIFS(I:I,D:D,dataset_shampoo[[#This Row],[Brand]],E:E,dataset_shampoo[[#This Row],[Region]],F:F,dataset_shampoo[[#This Row],[Year]],G:G,"&lt;="&amp;dataset_shampoo[[#This Row],[Month]])</f>
        <v>1043100</v>
      </c>
      <c r="L649" s="9">
        <f>dataset_shampoo[[#This Row],[Units YTD]]+SUMIFS(H:H,D:D,dataset_shampoo[[#This Row],[Brand]],E:E,dataset_shampoo[[#This Row],[Region]],F:F,dataset_shampoo[[#This Row],[Year]]-1,G:G,"&gt;"&amp;dataset_shampoo[[#This Row],[Month]])</f>
        <v>437280</v>
      </c>
      <c r="M649" s="1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s="9">
        <v>49080</v>
      </c>
      <c r="I650" s="11">
        <v>232110</v>
      </c>
      <c r="J650" s="9">
        <f>SUMIFS(H:H,D:D,dataset_shampoo[[#This Row],[Brand]],E:E,dataset_shampoo[[#This Row],[Region]],F:F,dataset_shampoo[[#This Row],[Year]],G:G,"&lt;="&amp;dataset_shampoo[[#This Row],[Month]])</f>
        <v>271010</v>
      </c>
      <c r="K650" s="27">
        <f>SUMIFS(I:I,D:D,dataset_shampoo[[#This Row],[Brand]],E:E,dataset_shampoo[[#This Row],[Region]],F:F,dataset_shampoo[[#This Row],[Year]],G:G,"&lt;="&amp;dataset_shampoo[[#This Row],[Month]])</f>
        <v>1275210</v>
      </c>
      <c r="L650" s="9">
        <f>dataset_shampoo[[#This Row],[Units YTD]]+SUMIFS(H:H,D:D,dataset_shampoo[[#This Row],[Brand]],E:E,dataset_shampoo[[#This Row],[Region]],F:F,dataset_shampoo[[#This Row],[Year]]-1,G:G,"&gt;"&amp;dataset_shampoo[[#This Row],[Month]])</f>
        <v>451990</v>
      </c>
      <c r="M650" s="1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s="9">
        <v>42510</v>
      </c>
      <c r="I651" s="11">
        <v>201310</v>
      </c>
      <c r="J651" s="9">
        <f>SUMIFS(H:H,D:D,dataset_shampoo[[#This Row],[Brand]],E:E,dataset_shampoo[[#This Row],[Region]],F:F,dataset_shampoo[[#This Row],[Year]],G:G,"&lt;="&amp;dataset_shampoo[[#This Row],[Month]])</f>
        <v>313520</v>
      </c>
      <c r="K651" s="27">
        <f>SUMIFS(I:I,D:D,dataset_shampoo[[#This Row],[Brand]],E:E,dataset_shampoo[[#This Row],[Region]],F:F,dataset_shampoo[[#This Row],[Year]],G:G,"&lt;="&amp;dataset_shampoo[[#This Row],[Month]])</f>
        <v>1476520</v>
      </c>
      <c r="L651" s="9">
        <f>dataset_shampoo[[#This Row],[Units YTD]]+SUMIFS(H:H,D:D,dataset_shampoo[[#This Row],[Brand]],E:E,dataset_shampoo[[#This Row],[Region]],F:F,dataset_shampoo[[#This Row],[Year]]-1,G:G,"&gt;"&amp;dataset_shampoo[[#This Row],[Month]])</f>
        <v>458040</v>
      </c>
      <c r="M651" s="1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s="9">
        <v>45210</v>
      </c>
      <c r="I652" s="11">
        <v>214600</v>
      </c>
      <c r="J652" s="9">
        <f>SUMIFS(H:H,D:D,dataset_shampoo[[#This Row],[Brand]],E:E,dataset_shampoo[[#This Row],[Region]],F:F,dataset_shampoo[[#This Row],[Year]],G:G,"&lt;="&amp;dataset_shampoo[[#This Row],[Month]])</f>
        <v>358730</v>
      </c>
      <c r="K652" s="27">
        <f>SUMIFS(I:I,D:D,dataset_shampoo[[#This Row],[Brand]],E:E,dataset_shampoo[[#This Row],[Region]],F:F,dataset_shampoo[[#This Row],[Year]],G:G,"&lt;="&amp;dataset_shampoo[[#This Row],[Month]])</f>
        <v>1691120</v>
      </c>
      <c r="L652" s="9">
        <f>dataset_shampoo[[#This Row],[Units YTD]]+SUMIFS(H:H,D:D,dataset_shampoo[[#This Row],[Brand]],E:E,dataset_shampoo[[#This Row],[Region]],F:F,dataset_shampoo[[#This Row],[Year]]-1,G:G,"&gt;"&amp;dataset_shampoo[[#This Row],[Month]])</f>
        <v>470570</v>
      </c>
      <c r="M652" s="1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s="9">
        <v>52310</v>
      </c>
      <c r="I653" s="11">
        <v>248880</v>
      </c>
      <c r="J653" s="9">
        <f>SUMIFS(H:H,D:D,dataset_shampoo[[#This Row],[Brand]],E:E,dataset_shampoo[[#This Row],[Region]],F:F,dataset_shampoo[[#This Row],[Year]],G:G,"&lt;="&amp;dataset_shampoo[[#This Row],[Month]])</f>
        <v>411040</v>
      </c>
      <c r="K653" s="27">
        <f>SUMIFS(I:I,D:D,dataset_shampoo[[#This Row],[Brand]],E:E,dataset_shampoo[[#This Row],[Region]],F:F,dataset_shampoo[[#This Row],[Year]],G:G,"&lt;="&amp;dataset_shampoo[[#This Row],[Month]])</f>
        <v>1940000</v>
      </c>
      <c r="L653" s="9">
        <f>dataset_shampoo[[#This Row],[Units YTD]]+SUMIFS(H:H,D:D,dataset_shampoo[[#This Row],[Brand]],E:E,dataset_shampoo[[#This Row],[Region]],F:F,dataset_shampoo[[#This Row],[Year]]-1,G:G,"&gt;"&amp;dataset_shampoo[[#This Row],[Month]])</f>
        <v>484920</v>
      </c>
      <c r="M653" s="1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s="9">
        <v>49030</v>
      </c>
      <c r="I654" s="11">
        <v>233130</v>
      </c>
      <c r="J654" s="9">
        <f>SUMIFS(H:H,D:D,dataset_shampoo[[#This Row],[Brand]],E:E,dataset_shampoo[[#This Row],[Region]],F:F,dataset_shampoo[[#This Row],[Year]],G:G,"&lt;="&amp;dataset_shampoo[[#This Row],[Month]])</f>
        <v>460070</v>
      </c>
      <c r="K654" s="27">
        <f>SUMIFS(I:I,D:D,dataset_shampoo[[#This Row],[Brand]],E:E,dataset_shampoo[[#This Row],[Region]],F:F,dataset_shampoo[[#This Row],[Year]],G:G,"&lt;="&amp;dataset_shampoo[[#This Row],[Month]])</f>
        <v>2173130</v>
      </c>
      <c r="L654" s="9">
        <f>dataset_shampoo[[#This Row],[Units YTD]]+SUMIFS(H:H,D:D,dataset_shampoo[[#This Row],[Brand]],E:E,dataset_shampoo[[#This Row],[Region]],F:F,dataset_shampoo[[#This Row],[Year]]-1,G:G,"&gt;"&amp;dataset_shampoo[[#This Row],[Month]])</f>
        <v>495990</v>
      </c>
      <c r="M654" s="1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s="9">
        <v>49260</v>
      </c>
      <c r="I655" s="11">
        <v>234310</v>
      </c>
      <c r="J655" s="9">
        <f>SUMIFS(H:H,D:D,dataset_shampoo[[#This Row],[Brand]],E:E,dataset_shampoo[[#This Row],[Region]],F:F,dataset_shampoo[[#This Row],[Year]],G:G,"&lt;="&amp;dataset_shampoo[[#This Row],[Month]])</f>
        <v>509330</v>
      </c>
      <c r="K655" s="27">
        <f>SUMIFS(I:I,D:D,dataset_shampoo[[#This Row],[Brand]],E:E,dataset_shampoo[[#This Row],[Region]],F:F,dataset_shampoo[[#This Row],[Year]],G:G,"&lt;="&amp;dataset_shampoo[[#This Row],[Month]])</f>
        <v>2407440</v>
      </c>
      <c r="L655" s="9">
        <f>dataset_shampoo[[#This Row],[Units YTD]]+SUMIFS(H:H,D:D,dataset_shampoo[[#This Row],[Brand]],E:E,dataset_shampoo[[#This Row],[Region]],F:F,dataset_shampoo[[#This Row],[Year]]-1,G:G,"&gt;"&amp;dataset_shampoo[[#This Row],[Month]])</f>
        <v>509330</v>
      </c>
      <c r="M655" s="1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s="9">
        <v>48780</v>
      </c>
      <c r="I656" s="11">
        <v>231760</v>
      </c>
      <c r="J656" s="9">
        <f>SUMIFS(H:H,D:D,dataset_shampoo[[#This Row],[Brand]],E:E,dataset_shampoo[[#This Row],[Region]],F:F,dataset_shampoo[[#This Row],[Year]],G:G,"&lt;="&amp;dataset_shampoo[[#This Row],[Month]])</f>
        <v>48780</v>
      </c>
      <c r="K656" s="27">
        <f>SUMIFS(I:I,D:D,dataset_shampoo[[#This Row],[Brand]],E:E,dataset_shampoo[[#This Row],[Region]],F:F,dataset_shampoo[[#This Row],[Year]],G:G,"&lt;="&amp;dataset_shampoo[[#This Row],[Month]])</f>
        <v>231760</v>
      </c>
      <c r="L656" s="9">
        <f>dataset_shampoo[[#This Row],[Units YTD]]+SUMIFS(H:H,D:D,dataset_shampoo[[#This Row],[Brand]],E:E,dataset_shampoo[[#This Row],[Region]],F:F,dataset_shampoo[[#This Row],[Year]]-1,G:G,"&gt;"&amp;dataset_shampoo[[#This Row],[Month]])</f>
        <v>520870</v>
      </c>
      <c r="M656" s="1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s="9">
        <v>48270</v>
      </c>
      <c r="I657" s="11">
        <v>229590</v>
      </c>
      <c r="J657" s="9">
        <f>SUMIFS(H:H,D:D,dataset_shampoo[[#This Row],[Brand]],E:E,dataset_shampoo[[#This Row],[Region]],F:F,dataset_shampoo[[#This Row],[Year]],G:G,"&lt;="&amp;dataset_shampoo[[#This Row],[Month]])</f>
        <v>97050</v>
      </c>
      <c r="K657" s="27">
        <f>SUMIFS(I:I,D:D,dataset_shampoo[[#This Row],[Brand]],E:E,dataset_shampoo[[#This Row],[Region]],F:F,dataset_shampoo[[#This Row],[Year]],G:G,"&lt;="&amp;dataset_shampoo[[#This Row],[Month]])</f>
        <v>461350</v>
      </c>
      <c r="L657" s="9">
        <f>dataset_shampoo[[#This Row],[Units YTD]]+SUMIFS(H:H,D:D,dataset_shampoo[[#This Row],[Brand]],E:E,dataset_shampoo[[#This Row],[Region]],F:F,dataset_shampoo[[#This Row],[Year]]-1,G:G,"&gt;"&amp;dataset_shampoo[[#This Row],[Month]])</f>
        <v>534640</v>
      </c>
      <c r="M657" s="1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s="9">
        <v>59010</v>
      </c>
      <c r="I658" s="11">
        <v>280630</v>
      </c>
      <c r="J658" s="9">
        <f>SUMIFS(H:H,D:D,dataset_shampoo[[#This Row],[Brand]],E:E,dataset_shampoo[[#This Row],[Region]],F:F,dataset_shampoo[[#This Row],[Year]],G:G,"&lt;="&amp;dataset_shampoo[[#This Row],[Month]])</f>
        <v>156060</v>
      </c>
      <c r="K658" s="27">
        <f>SUMIFS(I:I,D:D,dataset_shampoo[[#This Row],[Brand]],E:E,dataset_shampoo[[#This Row],[Region]],F:F,dataset_shampoo[[#This Row],[Year]],G:G,"&lt;="&amp;dataset_shampoo[[#This Row],[Month]])</f>
        <v>741980</v>
      </c>
      <c r="L658" s="9">
        <f>dataset_shampoo[[#This Row],[Units YTD]]+SUMIFS(H:H,D:D,dataset_shampoo[[#This Row],[Brand]],E:E,dataset_shampoo[[#This Row],[Region]],F:F,dataset_shampoo[[#This Row],[Year]]-1,G:G,"&gt;"&amp;dataset_shampoo[[#This Row],[Month]])</f>
        <v>557400</v>
      </c>
      <c r="M658" s="1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s="9">
        <v>49200</v>
      </c>
      <c r="I659" s="11">
        <v>233860</v>
      </c>
      <c r="J659" s="9">
        <f>SUMIFS(H:H,D:D,dataset_shampoo[[#This Row],[Brand]],E:E,dataset_shampoo[[#This Row],[Region]],F:F,dataset_shampoo[[#This Row],[Year]],G:G,"&lt;="&amp;dataset_shampoo[[#This Row],[Month]])</f>
        <v>205260</v>
      </c>
      <c r="K659" s="27">
        <f>SUMIFS(I:I,D:D,dataset_shampoo[[#This Row],[Brand]],E:E,dataset_shampoo[[#This Row],[Region]],F:F,dataset_shampoo[[#This Row],[Year]],G:G,"&lt;="&amp;dataset_shampoo[[#This Row],[Month]])</f>
        <v>975840</v>
      </c>
      <c r="L659" s="9">
        <f>dataset_shampoo[[#This Row],[Units YTD]]+SUMIFS(H:H,D:D,dataset_shampoo[[#This Row],[Brand]],E:E,dataset_shampoo[[#This Row],[Region]],F:F,dataset_shampoo[[#This Row],[Year]]-1,G:G,"&gt;"&amp;dataset_shampoo[[#This Row],[Month]])</f>
        <v>572210</v>
      </c>
      <c r="M659" s="1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s="9">
        <v>44110</v>
      </c>
      <c r="I660" s="11">
        <v>209970</v>
      </c>
      <c r="J660" s="9">
        <f>SUMIFS(H:H,D:D,dataset_shampoo[[#This Row],[Brand]],E:E,dataset_shampoo[[#This Row],[Region]],F:F,dataset_shampoo[[#This Row],[Year]],G:G,"&lt;="&amp;dataset_shampoo[[#This Row],[Month]])</f>
        <v>249370</v>
      </c>
      <c r="K660" s="27">
        <f>SUMIFS(I:I,D:D,dataset_shampoo[[#This Row],[Brand]],E:E,dataset_shampoo[[#This Row],[Region]],F:F,dataset_shampoo[[#This Row],[Year]],G:G,"&lt;="&amp;dataset_shampoo[[#This Row],[Month]])</f>
        <v>1185810</v>
      </c>
      <c r="L660" s="9">
        <f>dataset_shampoo[[#This Row],[Units YTD]]+SUMIFS(H:H,D:D,dataset_shampoo[[#This Row],[Brand]],E:E,dataset_shampoo[[#This Row],[Region]],F:F,dataset_shampoo[[#This Row],[Year]]-1,G:G,"&gt;"&amp;dataset_shampoo[[#This Row],[Month]])</f>
        <v>580130</v>
      </c>
      <c r="M660" s="1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s="9">
        <v>46410</v>
      </c>
      <c r="I661" s="11">
        <v>220710</v>
      </c>
      <c r="J661" s="9">
        <f>SUMIFS(H:H,D:D,dataset_shampoo[[#This Row],[Brand]],E:E,dataset_shampoo[[#This Row],[Region]],F:F,dataset_shampoo[[#This Row],[Year]],G:G,"&lt;="&amp;dataset_shampoo[[#This Row],[Month]])</f>
        <v>295780</v>
      </c>
      <c r="K661" s="27">
        <f>SUMIFS(I:I,D:D,dataset_shampoo[[#This Row],[Brand]],E:E,dataset_shampoo[[#This Row],[Region]],F:F,dataset_shampoo[[#This Row],[Year]],G:G,"&lt;="&amp;dataset_shampoo[[#This Row],[Month]])</f>
        <v>1406520</v>
      </c>
      <c r="L661" s="9">
        <f>dataset_shampoo[[#This Row],[Units YTD]]+SUMIFS(H:H,D:D,dataset_shampoo[[#This Row],[Brand]],E:E,dataset_shampoo[[#This Row],[Region]],F:F,dataset_shampoo[[#This Row],[Year]]-1,G:G,"&gt;"&amp;dataset_shampoo[[#This Row],[Month]])</f>
        <v>583180</v>
      </c>
      <c r="M661" s="1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s="9">
        <v>47290</v>
      </c>
      <c r="I662" s="11">
        <v>231120</v>
      </c>
      <c r="J662" s="9">
        <f>SUMIFS(H:H,D:D,dataset_shampoo[[#This Row],[Brand]],E:E,dataset_shampoo[[#This Row],[Region]],F:F,dataset_shampoo[[#This Row],[Year]],G:G,"&lt;="&amp;dataset_shampoo[[#This Row],[Month]])</f>
        <v>343070</v>
      </c>
      <c r="K662" s="27">
        <f>SUMIFS(I:I,D:D,dataset_shampoo[[#This Row],[Brand]],E:E,dataset_shampoo[[#This Row],[Region]],F:F,dataset_shampoo[[#This Row],[Year]],G:G,"&lt;="&amp;dataset_shampoo[[#This Row],[Month]])</f>
        <v>1637640</v>
      </c>
      <c r="L662" s="9">
        <f>dataset_shampoo[[#This Row],[Units YTD]]+SUMIFS(H:H,D:D,dataset_shampoo[[#This Row],[Brand]],E:E,dataset_shampoo[[#This Row],[Region]],F:F,dataset_shampoo[[#This Row],[Year]]-1,G:G,"&gt;"&amp;dataset_shampoo[[#This Row],[Month]])</f>
        <v>581390</v>
      </c>
      <c r="M662" s="1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s="9">
        <v>42760</v>
      </c>
      <c r="I663" s="11">
        <v>210230</v>
      </c>
      <c r="J663" s="9">
        <f>SUMIFS(H:H,D:D,dataset_shampoo[[#This Row],[Brand]],E:E,dataset_shampoo[[#This Row],[Region]],F:F,dataset_shampoo[[#This Row],[Year]],G:G,"&lt;="&amp;dataset_shampoo[[#This Row],[Month]])</f>
        <v>385830</v>
      </c>
      <c r="K663" s="27">
        <f>SUMIFS(I:I,D:D,dataset_shampoo[[#This Row],[Brand]],E:E,dataset_shampoo[[#This Row],[Region]],F:F,dataset_shampoo[[#This Row],[Year]],G:G,"&lt;="&amp;dataset_shampoo[[#This Row],[Month]])</f>
        <v>1847870</v>
      </c>
      <c r="L663" s="9">
        <f>dataset_shampoo[[#This Row],[Units YTD]]+SUMIFS(H:H,D:D,dataset_shampoo[[#This Row],[Brand]],E:E,dataset_shampoo[[#This Row],[Region]],F:F,dataset_shampoo[[#This Row],[Year]]-1,G:G,"&gt;"&amp;dataset_shampoo[[#This Row],[Month]])</f>
        <v>581640</v>
      </c>
      <c r="M663" s="1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s="9">
        <v>48620</v>
      </c>
      <c r="I664" s="11">
        <v>240660</v>
      </c>
      <c r="J664" s="9">
        <f>SUMIFS(H:H,D:D,dataset_shampoo[[#This Row],[Brand]],E:E,dataset_shampoo[[#This Row],[Region]],F:F,dataset_shampoo[[#This Row],[Year]],G:G,"&lt;="&amp;dataset_shampoo[[#This Row],[Month]])</f>
        <v>434450</v>
      </c>
      <c r="K664" s="27">
        <f>SUMIFS(I:I,D:D,dataset_shampoo[[#This Row],[Brand]],E:E,dataset_shampoo[[#This Row],[Region]],F:F,dataset_shampoo[[#This Row],[Year]],G:G,"&lt;="&amp;dataset_shampoo[[#This Row],[Month]])</f>
        <v>2088530</v>
      </c>
      <c r="L664" s="9">
        <f>dataset_shampoo[[#This Row],[Units YTD]]+SUMIFS(H:H,D:D,dataset_shampoo[[#This Row],[Brand]],E:E,dataset_shampoo[[#This Row],[Region]],F:F,dataset_shampoo[[#This Row],[Year]]-1,G:G,"&gt;"&amp;dataset_shampoo[[#This Row],[Month]])</f>
        <v>585050</v>
      </c>
      <c r="M664" s="1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s="9">
        <v>52440</v>
      </c>
      <c r="I665" s="11">
        <v>260640</v>
      </c>
      <c r="J665" s="9">
        <f>SUMIFS(H:H,D:D,dataset_shampoo[[#This Row],[Brand]],E:E,dataset_shampoo[[#This Row],[Region]],F:F,dataset_shampoo[[#This Row],[Year]],G:G,"&lt;="&amp;dataset_shampoo[[#This Row],[Month]])</f>
        <v>486890</v>
      </c>
      <c r="K665" s="27">
        <f>SUMIFS(I:I,D:D,dataset_shampoo[[#This Row],[Brand]],E:E,dataset_shampoo[[#This Row],[Region]],F:F,dataset_shampoo[[#This Row],[Year]],G:G,"&lt;="&amp;dataset_shampoo[[#This Row],[Month]])</f>
        <v>2349170</v>
      </c>
      <c r="L665" s="9">
        <f>dataset_shampoo[[#This Row],[Units YTD]]+SUMIFS(H:H,D:D,dataset_shampoo[[#This Row],[Brand]],E:E,dataset_shampoo[[#This Row],[Region]],F:F,dataset_shampoo[[#This Row],[Year]]-1,G:G,"&gt;"&amp;dataset_shampoo[[#This Row],[Month]])</f>
        <v>585180</v>
      </c>
      <c r="M665" s="1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s="9">
        <v>43950</v>
      </c>
      <c r="I666" s="11">
        <v>219330</v>
      </c>
      <c r="J666" s="9">
        <f>SUMIFS(H:H,D:D,dataset_shampoo[[#This Row],[Brand]],E:E,dataset_shampoo[[#This Row],[Region]],F:F,dataset_shampoo[[#This Row],[Year]],G:G,"&lt;="&amp;dataset_shampoo[[#This Row],[Month]])</f>
        <v>530840</v>
      </c>
      <c r="K666" s="27">
        <f>SUMIFS(I:I,D:D,dataset_shampoo[[#This Row],[Brand]],E:E,dataset_shampoo[[#This Row],[Region]],F:F,dataset_shampoo[[#This Row],[Year]],G:G,"&lt;="&amp;dataset_shampoo[[#This Row],[Month]])</f>
        <v>2568500</v>
      </c>
      <c r="L666" s="9">
        <f>dataset_shampoo[[#This Row],[Units YTD]]+SUMIFS(H:H,D:D,dataset_shampoo[[#This Row],[Brand]],E:E,dataset_shampoo[[#This Row],[Region]],F:F,dataset_shampoo[[#This Row],[Year]]-1,G:G,"&gt;"&amp;dataset_shampoo[[#This Row],[Month]])</f>
        <v>580100</v>
      </c>
      <c r="M666" s="1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s="9">
        <v>47270</v>
      </c>
      <c r="I667" s="11">
        <v>237090</v>
      </c>
      <c r="J667" s="9">
        <f>SUMIFS(H:H,D:D,dataset_shampoo[[#This Row],[Brand]],E:E,dataset_shampoo[[#This Row],[Region]],F:F,dataset_shampoo[[#This Row],[Year]],G:G,"&lt;="&amp;dataset_shampoo[[#This Row],[Month]])</f>
        <v>578110</v>
      </c>
      <c r="K667" s="27">
        <f>SUMIFS(I:I,D:D,dataset_shampoo[[#This Row],[Brand]],E:E,dataset_shampoo[[#This Row],[Region]],F:F,dataset_shampoo[[#This Row],[Year]],G:G,"&lt;="&amp;dataset_shampoo[[#This Row],[Month]])</f>
        <v>2805590</v>
      </c>
      <c r="L667" s="9">
        <f>dataset_shampoo[[#This Row],[Units YTD]]+SUMIFS(H:H,D:D,dataset_shampoo[[#This Row],[Brand]],E:E,dataset_shampoo[[#This Row],[Region]],F:F,dataset_shampoo[[#This Row],[Year]]-1,G:G,"&gt;"&amp;dataset_shampoo[[#This Row],[Month]])</f>
        <v>578110</v>
      </c>
      <c r="M667" s="1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s="9">
        <v>48630</v>
      </c>
      <c r="I668" s="11">
        <v>245490</v>
      </c>
      <c r="J668" s="9">
        <f>SUMIFS(H:H,D:D,dataset_shampoo[[#This Row],[Brand]],E:E,dataset_shampoo[[#This Row],[Region]],F:F,dataset_shampoo[[#This Row],[Year]],G:G,"&lt;="&amp;dataset_shampoo[[#This Row],[Month]])</f>
        <v>48630</v>
      </c>
      <c r="K668" s="27">
        <f>SUMIFS(I:I,D:D,dataset_shampoo[[#This Row],[Brand]],E:E,dataset_shampoo[[#This Row],[Region]],F:F,dataset_shampoo[[#This Row],[Year]],G:G,"&lt;="&amp;dataset_shampoo[[#This Row],[Month]])</f>
        <v>245490</v>
      </c>
      <c r="L668" s="9">
        <f>dataset_shampoo[[#This Row],[Units YTD]]+SUMIFS(H:H,D:D,dataset_shampoo[[#This Row],[Brand]],E:E,dataset_shampoo[[#This Row],[Region]],F:F,dataset_shampoo[[#This Row],[Year]]-1,G:G,"&gt;"&amp;dataset_shampoo[[#This Row],[Month]])</f>
        <v>577960</v>
      </c>
      <c r="M668" s="1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s="9">
        <v>45280</v>
      </c>
      <c r="I669" s="11">
        <v>228880</v>
      </c>
      <c r="J669" s="9">
        <f>SUMIFS(H:H,D:D,dataset_shampoo[[#This Row],[Brand]],E:E,dataset_shampoo[[#This Row],[Region]],F:F,dataset_shampoo[[#This Row],[Year]],G:G,"&lt;="&amp;dataset_shampoo[[#This Row],[Month]])</f>
        <v>93910</v>
      </c>
      <c r="K669" s="27">
        <f>SUMIFS(I:I,D:D,dataset_shampoo[[#This Row],[Brand]],E:E,dataset_shampoo[[#This Row],[Region]],F:F,dataset_shampoo[[#This Row],[Year]],G:G,"&lt;="&amp;dataset_shampoo[[#This Row],[Month]])</f>
        <v>474370</v>
      </c>
      <c r="L669" s="9">
        <f>dataset_shampoo[[#This Row],[Units YTD]]+SUMIFS(H:H,D:D,dataset_shampoo[[#This Row],[Brand]],E:E,dataset_shampoo[[#This Row],[Region]],F:F,dataset_shampoo[[#This Row],[Year]]-1,G:G,"&gt;"&amp;dataset_shampoo[[#This Row],[Month]])</f>
        <v>574970</v>
      </c>
      <c r="M669" s="1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s="9">
        <v>52620</v>
      </c>
      <c r="I670" s="11">
        <v>267330</v>
      </c>
      <c r="J670" s="9">
        <f>SUMIFS(H:H,D:D,dataset_shampoo[[#This Row],[Brand]],E:E,dataset_shampoo[[#This Row],[Region]],F:F,dataset_shampoo[[#This Row],[Year]],G:G,"&lt;="&amp;dataset_shampoo[[#This Row],[Month]])</f>
        <v>146530</v>
      </c>
      <c r="K670" s="27">
        <f>SUMIFS(I:I,D:D,dataset_shampoo[[#This Row],[Brand]],E:E,dataset_shampoo[[#This Row],[Region]],F:F,dataset_shampoo[[#This Row],[Year]],G:G,"&lt;="&amp;dataset_shampoo[[#This Row],[Month]])</f>
        <v>741700</v>
      </c>
      <c r="L670" s="9">
        <f>dataset_shampoo[[#This Row],[Units YTD]]+SUMIFS(H:H,D:D,dataset_shampoo[[#This Row],[Brand]],E:E,dataset_shampoo[[#This Row],[Region]],F:F,dataset_shampoo[[#This Row],[Year]]-1,G:G,"&gt;"&amp;dataset_shampoo[[#This Row],[Month]])</f>
        <v>568580</v>
      </c>
      <c r="M670" s="1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s="9">
        <v>50440</v>
      </c>
      <c r="I671" s="11">
        <v>255700</v>
      </c>
      <c r="J671" s="9">
        <f>SUMIFS(H:H,D:D,dataset_shampoo[[#This Row],[Brand]],E:E,dataset_shampoo[[#This Row],[Region]],F:F,dataset_shampoo[[#This Row],[Year]],G:G,"&lt;="&amp;dataset_shampoo[[#This Row],[Month]])</f>
        <v>196970</v>
      </c>
      <c r="K671" s="27">
        <f>SUMIFS(I:I,D:D,dataset_shampoo[[#This Row],[Brand]],E:E,dataset_shampoo[[#This Row],[Region]],F:F,dataset_shampoo[[#This Row],[Year]],G:G,"&lt;="&amp;dataset_shampoo[[#This Row],[Month]])</f>
        <v>997400</v>
      </c>
      <c r="L671" s="9">
        <f>dataset_shampoo[[#This Row],[Units YTD]]+SUMIFS(H:H,D:D,dataset_shampoo[[#This Row],[Brand]],E:E,dataset_shampoo[[#This Row],[Region]],F:F,dataset_shampoo[[#This Row],[Year]]-1,G:G,"&gt;"&amp;dataset_shampoo[[#This Row],[Month]])</f>
        <v>569820</v>
      </c>
      <c r="M671" s="1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s="9">
        <v>47500</v>
      </c>
      <c r="I672" s="11">
        <v>241470</v>
      </c>
      <c r="J672" s="9">
        <f>SUMIFS(H:H,D:D,dataset_shampoo[[#This Row],[Brand]],E:E,dataset_shampoo[[#This Row],[Region]],F:F,dataset_shampoo[[#This Row],[Year]],G:G,"&lt;="&amp;dataset_shampoo[[#This Row],[Month]])</f>
        <v>244470</v>
      </c>
      <c r="K672" s="27">
        <f>SUMIFS(I:I,D:D,dataset_shampoo[[#This Row],[Brand]],E:E,dataset_shampoo[[#This Row],[Region]],F:F,dataset_shampoo[[#This Row],[Year]],G:G,"&lt;="&amp;dataset_shampoo[[#This Row],[Month]])</f>
        <v>1238870</v>
      </c>
      <c r="L672" s="9">
        <f>dataset_shampoo[[#This Row],[Units YTD]]+SUMIFS(H:H,D:D,dataset_shampoo[[#This Row],[Brand]],E:E,dataset_shampoo[[#This Row],[Region]],F:F,dataset_shampoo[[#This Row],[Year]]-1,G:G,"&gt;"&amp;dataset_shampoo[[#This Row],[Month]])</f>
        <v>573210</v>
      </c>
      <c r="M672" s="1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s="9">
        <v>47530</v>
      </c>
      <c r="I673" s="11">
        <v>241560</v>
      </c>
      <c r="J673" s="9">
        <f>SUMIFS(H:H,D:D,dataset_shampoo[[#This Row],[Brand]],E:E,dataset_shampoo[[#This Row],[Region]],F:F,dataset_shampoo[[#This Row],[Year]],G:G,"&lt;="&amp;dataset_shampoo[[#This Row],[Month]])</f>
        <v>292000</v>
      </c>
      <c r="K673" s="27">
        <f>SUMIFS(I:I,D:D,dataset_shampoo[[#This Row],[Brand]],E:E,dataset_shampoo[[#This Row],[Region]],F:F,dataset_shampoo[[#This Row],[Year]],G:G,"&lt;="&amp;dataset_shampoo[[#This Row],[Month]])</f>
        <v>1480430</v>
      </c>
      <c r="L673" s="9">
        <f>dataset_shampoo[[#This Row],[Units YTD]]+SUMIFS(H:H,D:D,dataset_shampoo[[#This Row],[Brand]],E:E,dataset_shampoo[[#This Row],[Region]],F:F,dataset_shampoo[[#This Row],[Year]]-1,G:G,"&gt;"&amp;dataset_shampoo[[#This Row],[Month]])</f>
        <v>574330</v>
      </c>
      <c r="M673" s="1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s="9">
        <v>49940</v>
      </c>
      <c r="I674" s="11">
        <v>253750</v>
      </c>
      <c r="J674" s="9">
        <f>SUMIFS(H:H,D:D,dataset_shampoo[[#This Row],[Brand]],E:E,dataset_shampoo[[#This Row],[Region]],F:F,dataset_shampoo[[#This Row],[Year]],G:G,"&lt;="&amp;dataset_shampoo[[#This Row],[Month]])</f>
        <v>341940</v>
      </c>
      <c r="K674" s="27">
        <f>SUMIFS(I:I,D:D,dataset_shampoo[[#This Row],[Brand]],E:E,dataset_shampoo[[#This Row],[Region]],F:F,dataset_shampoo[[#This Row],[Year]],G:G,"&lt;="&amp;dataset_shampoo[[#This Row],[Month]])</f>
        <v>1734180</v>
      </c>
      <c r="L674" s="9">
        <f>dataset_shampoo[[#This Row],[Units YTD]]+SUMIFS(H:H,D:D,dataset_shampoo[[#This Row],[Brand]],E:E,dataset_shampoo[[#This Row],[Region]],F:F,dataset_shampoo[[#This Row],[Year]]-1,G:G,"&gt;"&amp;dataset_shampoo[[#This Row],[Month]])</f>
        <v>576980</v>
      </c>
      <c r="M674" s="1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s="9">
        <v>43680</v>
      </c>
      <c r="I675" s="11">
        <v>222240</v>
      </c>
      <c r="J675" s="9">
        <f>SUMIFS(H:H,D:D,dataset_shampoo[[#This Row],[Brand]],E:E,dataset_shampoo[[#This Row],[Region]],F:F,dataset_shampoo[[#This Row],[Year]],G:G,"&lt;="&amp;dataset_shampoo[[#This Row],[Month]])</f>
        <v>385620</v>
      </c>
      <c r="K675" s="27">
        <f>SUMIFS(I:I,D:D,dataset_shampoo[[#This Row],[Brand]],E:E,dataset_shampoo[[#This Row],[Region]],F:F,dataset_shampoo[[#This Row],[Year]],G:G,"&lt;="&amp;dataset_shampoo[[#This Row],[Month]])</f>
        <v>1956420</v>
      </c>
      <c r="L675" s="9">
        <f>dataset_shampoo[[#This Row],[Units YTD]]+SUMIFS(H:H,D:D,dataset_shampoo[[#This Row],[Brand]],E:E,dataset_shampoo[[#This Row],[Region]],F:F,dataset_shampoo[[#This Row],[Year]]-1,G:G,"&gt;"&amp;dataset_shampoo[[#This Row],[Month]])</f>
        <v>577900</v>
      </c>
      <c r="M675" s="1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s="9">
        <v>51030</v>
      </c>
      <c r="I676" s="11">
        <v>259430</v>
      </c>
      <c r="J676" s="9">
        <f>SUMIFS(H:H,D:D,dataset_shampoo[[#This Row],[Brand]],E:E,dataset_shampoo[[#This Row],[Region]],F:F,dataset_shampoo[[#This Row],[Year]],G:G,"&lt;="&amp;dataset_shampoo[[#This Row],[Month]])</f>
        <v>436650</v>
      </c>
      <c r="K676" s="27">
        <f>SUMIFS(I:I,D:D,dataset_shampoo[[#This Row],[Brand]],E:E,dataset_shampoo[[#This Row],[Region]],F:F,dataset_shampoo[[#This Row],[Year]],G:G,"&lt;="&amp;dataset_shampoo[[#This Row],[Month]])</f>
        <v>2215850</v>
      </c>
      <c r="L676" s="9">
        <f>dataset_shampoo[[#This Row],[Units YTD]]+SUMIFS(H:H,D:D,dataset_shampoo[[#This Row],[Brand]],E:E,dataset_shampoo[[#This Row],[Region]],F:F,dataset_shampoo[[#This Row],[Year]]-1,G:G,"&gt;"&amp;dataset_shampoo[[#This Row],[Month]])</f>
        <v>580310</v>
      </c>
      <c r="M676" s="1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s="9">
        <v>57490</v>
      </c>
      <c r="I677" s="11">
        <v>292550</v>
      </c>
      <c r="J677" s="9">
        <f>SUMIFS(H:H,D:D,dataset_shampoo[[#This Row],[Brand]],E:E,dataset_shampoo[[#This Row],[Region]],F:F,dataset_shampoo[[#This Row],[Year]],G:G,"&lt;="&amp;dataset_shampoo[[#This Row],[Month]])</f>
        <v>494140</v>
      </c>
      <c r="K677" s="27">
        <f>SUMIFS(I:I,D:D,dataset_shampoo[[#This Row],[Brand]],E:E,dataset_shampoo[[#This Row],[Region]],F:F,dataset_shampoo[[#This Row],[Year]],G:G,"&lt;="&amp;dataset_shampoo[[#This Row],[Month]])</f>
        <v>2508400</v>
      </c>
      <c r="L677" s="9">
        <f>dataset_shampoo[[#This Row],[Units YTD]]+SUMIFS(H:H,D:D,dataset_shampoo[[#This Row],[Brand]],E:E,dataset_shampoo[[#This Row],[Region]],F:F,dataset_shampoo[[#This Row],[Year]]-1,G:G,"&gt;"&amp;dataset_shampoo[[#This Row],[Month]])</f>
        <v>585360</v>
      </c>
      <c r="M677" s="1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s="9">
        <v>52030</v>
      </c>
      <c r="I678" s="11">
        <v>265120</v>
      </c>
      <c r="J678" s="9">
        <f>SUMIFS(H:H,D:D,dataset_shampoo[[#This Row],[Brand]],E:E,dataset_shampoo[[#This Row],[Region]],F:F,dataset_shampoo[[#This Row],[Year]],G:G,"&lt;="&amp;dataset_shampoo[[#This Row],[Month]])</f>
        <v>546170</v>
      </c>
      <c r="K678" s="27">
        <f>SUMIFS(I:I,D:D,dataset_shampoo[[#This Row],[Brand]],E:E,dataset_shampoo[[#This Row],[Region]],F:F,dataset_shampoo[[#This Row],[Year]],G:G,"&lt;="&amp;dataset_shampoo[[#This Row],[Month]])</f>
        <v>2773520</v>
      </c>
      <c r="L678" s="9">
        <f>dataset_shampoo[[#This Row],[Units YTD]]+SUMIFS(H:H,D:D,dataset_shampoo[[#This Row],[Brand]],E:E,dataset_shampoo[[#This Row],[Region]],F:F,dataset_shampoo[[#This Row],[Year]]-1,G:G,"&gt;"&amp;dataset_shampoo[[#This Row],[Month]])</f>
        <v>593440</v>
      </c>
      <c r="M678" s="1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s="9">
        <v>55330</v>
      </c>
      <c r="I679" s="11">
        <v>281610</v>
      </c>
      <c r="J679" s="9">
        <f>SUMIFS(H:H,D:D,dataset_shampoo[[#This Row],[Brand]],E:E,dataset_shampoo[[#This Row],[Region]],F:F,dataset_shampoo[[#This Row],[Year]],G:G,"&lt;="&amp;dataset_shampoo[[#This Row],[Month]])</f>
        <v>601500</v>
      </c>
      <c r="K679" s="27">
        <f>SUMIFS(I:I,D:D,dataset_shampoo[[#This Row],[Brand]],E:E,dataset_shampoo[[#This Row],[Region]],F:F,dataset_shampoo[[#This Row],[Year]],G:G,"&lt;="&amp;dataset_shampoo[[#This Row],[Month]])</f>
        <v>3055130</v>
      </c>
      <c r="L679" s="9">
        <f>dataset_shampoo[[#This Row],[Units YTD]]+SUMIFS(H:H,D:D,dataset_shampoo[[#This Row],[Brand]],E:E,dataset_shampoo[[#This Row],[Region]],F:F,dataset_shampoo[[#This Row],[Year]]-1,G:G,"&gt;"&amp;dataset_shampoo[[#This Row],[Month]])</f>
        <v>601500</v>
      </c>
      <c r="M679" s="1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s="9">
        <v>50950</v>
      </c>
      <c r="I680" s="11">
        <v>259600</v>
      </c>
      <c r="J680" s="9">
        <f>SUMIFS(H:H,D:D,dataset_shampoo[[#This Row],[Brand]],E:E,dataset_shampoo[[#This Row],[Region]],F:F,dataset_shampoo[[#This Row],[Year]],G:G,"&lt;="&amp;dataset_shampoo[[#This Row],[Month]])</f>
        <v>50950</v>
      </c>
      <c r="K680" s="27">
        <f>SUMIFS(I:I,D:D,dataset_shampoo[[#This Row],[Brand]],E:E,dataset_shampoo[[#This Row],[Region]],F:F,dataset_shampoo[[#This Row],[Year]],G:G,"&lt;="&amp;dataset_shampoo[[#This Row],[Month]])</f>
        <v>259600</v>
      </c>
      <c r="L680" s="9">
        <f>dataset_shampoo[[#This Row],[Units YTD]]+SUMIFS(H:H,D:D,dataset_shampoo[[#This Row],[Brand]],E:E,dataset_shampoo[[#This Row],[Region]],F:F,dataset_shampoo[[#This Row],[Year]]-1,G:G,"&gt;"&amp;dataset_shampoo[[#This Row],[Month]])</f>
        <v>603820</v>
      </c>
      <c r="M680" s="1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s="9">
        <v>51660</v>
      </c>
      <c r="I681" s="11">
        <v>263090</v>
      </c>
      <c r="J681" s="9">
        <f>SUMIFS(H:H,D:D,dataset_shampoo[[#This Row],[Brand]],E:E,dataset_shampoo[[#This Row],[Region]],F:F,dataset_shampoo[[#This Row],[Year]],G:G,"&lt;="&amp;dataset_shampoo[[#This Row],[Month]])</f>
        <v>102610</v>
      </c>
      <c r="K681" s="27">
        <f>SUMIFS(I:I,D:D,dataset_shampoo[[#This Row],[Brand]],E:E,dataset_shampoo[[#This Row],[Region]],F:F,dataset_shampoo[[#This Row],[Year]],G:G,"&lt;="&amp;dataset_shampoo[[#This Row],[Month]])</f>
        <v>522690</v>
      </c>
      <c r="L681" s="9">
        <f>dataset_shampoo[[#This Row],[Units YTD]]+SUMIFS(H:H,D:D,dataset_shampoo[[#This Row],[Brand]],E:E,dataset_shampoo[[#This Row],[Region]],F:F,dataset_shampoo[[#This Row],[Year]]-1,G:G,"&gt;"&amp;dataset_shampoo[[#This Row],[Month]])</f>
        <v>610200</v>
      </c>
      <c r="M681" s="1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s="9">
        <v>49725</v>
      </c>
      <c r="I682" s="11">
        <v>253800</v>
      </c>
      <c r="J682" s="9">
        <f>SUMIFS(H:H,D:D,dataset_shampoo[[#This Row],[Brand]],E:E,dataset_shampoo[[#This Row],[Region]],F:F,dataset_shampoo[[#This Row],[Year]],G:G,"&lt;="&amp;dataset_shampoo[[#This Row],[Month]])</f>
        <v>152335</v>
      </c>
      <c r="K682" s="27">
        <f>SUMIFS(I:I,D:D,dataset_shampoo[[#This Row],[Brand]],E:E,dataset_shampoo[[#This Row],[Region]],F:F,dataset_shampoo[[#This Row],[Year]],G:G,"&lt;="&amp;dataset_shampoo[[#This Row],[Month]])</f>
        <v>776490</v>
      </c>
      <c r="L682" s="9">
        <f>dataset_shampoo[[#This Row],[Units YTD]]+SUMIFS(H:H,D:D,dataset_shampoo[[#This Row],[Brand]],E:E,dataset_shampoo[[#This Row],[Region]],F:F,dataset_shampoo[[#This Row],[Year]]-1,G:G,"&gt;"&amp;dataset_shampoo[[#This Row],[Month]])</f>
        <v>607305</v>
      </c>
      <c r="M682" s="1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s="9">
        <v>90077</v>
      </c>
      <c r="I683" s="11">
        <v>460068.7</v>
      </c>
      <c r="J683" s="9">
        <f>SUMIFS(H:H,D:D,dataset_shampoo[[#This Row],[Brand]],E:E,dataset_shampoo[[#This Row],[Region]],F:F,dataset_shampoo[[#This Row],[Year]],G:G,"&lt;="&amp;dataset_shampoo[[#This Row],[Month]])</f>
        <v>242412</v>
      </c>
      <c r="K683" s="27">
        <f>SUMIFS(I:I,D:D,dataset_shampoo[[#This Row],[Brand]],E:E,dataset_shampoo[[#This Row],[Region]],F:F,dataset_shampoo[[#This Row],[Year]],G:G,"&lt;="&amp;dataset_shampoo[[#This Row],[Month]])</f>
        <v>1236558.7</v>
      </c>
      <c r="L683" s="9">
        <f>dataset_shampoo[[#This Row],[Units YTD]]+SUMIFS(H:H,D:D,dataset_shampoo[[#This Row],[Brand]],E:E,dataset_shampoo[[#This Row],[Region]],F:F,dataset_shampoo[[#This Row],[Year]]-1,G:G,"&gt;"&amp;dataset_shampoo[[#This Row],[Month]])</f>
        <v>646942</v>
      </c>
      <c r="M683" s="1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s="9">
        <v>53838</v>
      </c>
      <c r="I684" s="11">
        <v>283113</v>
      </c>
      <c r="J684" s="9">
        <f>SUMIFS(H:H,D:D,dataset_shampoo[[#This Row],[Brand]],E:E,dataset_shampoo[[#This Row],[Region]],F:F,dataset_shampoo[[#This Row],[Year]],G:G,"&lt;="&amp;dataset_shampoo[[#This Row],[Month]])</f>
        <v>296250</v>
      </c>
      <c r="K684" s="27">
        <f>SUMIFS(I:I,D:D,dataset_shampoo[[#This Row],[Brand]],E:E,dataset_shampoo[[#This Row],[Region]],F:F,dataset_shampoo[[#This Row],[Year]],G:G,"&lt;="&amp;dataset_shampoo[[#This Row],[Month]])</f>
        <v>1519671.7</v>
      </c>
      <c r="L684" s="9">
        <f>dataset_shampoo[[#This Row],[Units YTD]]+SUMIFS(H:H,D:D,dataset_shampoo[[#This Row],[Brand]],E:E,dataset_shampoo[[#This Row],[Region]],F:F,dataset_shampoo[[#This Row],[Year]]-1,G:G,"&gt;"&amp;dataset_shampoo[[#This Row],[Month]])</f>
        <v>653280</v>
      </c>
      <c r="M684" s="1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s="9">
        <v>53010</v>
      </c>
      <c r="I685" s="11">
        <v>291672</v>
      </c>
      <c r="J685" s="9">
        <f>SUMIFS(H:H,D:D,dataset_shampoo[[#This Row],[Brand]],E:E,dataset_shampoo[[#This Row],[Region]],F:F,dataset_shampoo[[#This Row],[Year]],G:G,"&lt;="&amp;dataset_shampoo[[#This Row],[Month]])</f>
        <v>349260</v>
      </c>
      <c r="K685" s="27">
        <f>SUMIFS(I:I,D:D,dataset_shampoo[[#This Row],[Brand]],E:E,dataset_shampoo[[#This Row],[Region]],F:F,dataset_shampoo[[#This Row],[Year]],G:G,"&lt;="&amp;dataset_shampoo[[#This Row],[Month]])</f>
        <v>1811343.7</v>
      </c>
      <c r="L685" s="9">
        <f>dataset_shampoo[[#This Row],[Units YTD]]+SUMIFS(H:H,D:D,dataset_shampoo[[#This Row],[Brand]],E:E,dataset_shampoo[[#This Row],[Region]],F:F,dataset_shampoo[[#This Row],[Year]]-1,G:G,"&gt;"&amp;dataset_shampoo[[#This Row],[Month]])</f>
        <v>658760</v>
      </c>
      <c r="M685" s="1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s="9">
        <v>51813</v>
      </c>
      <c r="I686" s="11">
        <v>277209</v>
      </c>
      <c r="J686" s="9">
        <f>SUMIFS(H:H,D:D,dataset_shampoo[[#This Row],[Brand]],E:E,dataset_shampoo[[#This Row],[Region]],F:F,dataset_shampoo[[#This Row],[Year]],G:G,"&lt;="&amp;dataset_shampoo[[#This Row],[Month]])</f>
        <v>401073</v>
      </c>
      <c r="K686" s="27">
        <f>SUMIFS(I:I,D:D,dataset_shampoo[[#This Row],[Brand]],E:E,dataset_shampoo[[#This Row],[Region]],F:F,dataset_shampoo[[#This Row],[Year]],G:G,"&lt;="&amp;dataset_shampoo[[#This Row],[Month]])</f>
        <v>2088552.7</v>
      </c>
      <c r="L686" s="9">
        <f>dataset_shampoo[[#This Row],[Units YTD]]+SUMIFS(H:H,D:D,dataset_shampoo[[#This Row],[Brand]],E:E,dataset_shampoo[[#This Row],[Region]],F:F,dataset_shampoo[[#This Row],[Year]]-1,G:G,"&gt;"&amp;dataset_shampoo[[#This Row],[Month]])</f>
        <v>660633</v>
      </c>
      <c r="M686" s="1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s="9">
        <v>73794</v>
      </c>
      <c r="I687" s="11">
        <v>402430</v>
      </c>
      <c r="J687" s="9">
        <f>SUMIFS(H:H,D:D,dataset_shampoo[[#This Row],[Brand]],E:E,dataset_shampoo[[#This Row],[Region]],F:F,dataset_shampoo[[#This Row],[Year]],G:G,"&lt;="&amp;dataset_shampoo[[#This Row],[Month]])</f>
        <v>474867</v>
      </c>
      <c r="K687" s="27">
        <f>SUMIFS(I:I,D:D,dataset_shampoo[[#This Row],[Brand]],E:E,dataset_shampoo[[#This Row],[Region]],F:F,dataset_shampoo[[#This Row],[Year]],G:G,"&lt;="&amp;dataset_shampoo[[#This Row],[Month]])</f>
        <v>2490982.7000000002</v>
      </c>
      <c r="L687" s="9">
        <f>dataset_shampoo[[#This Row],[Units YTD]]+SUMIFS(H:H,D:D,dataset_shampoo[[#This Row],[Brand]],E:E,dataset_shampoo[[#This Row],[Region]],F:F,dataset_shampoo[[#This Row],[Year]]-1,G:G,"&gt;"&amp;dataset_shampoo[[#This Row],[Month]])</f>
        <v>690747</v>
      </c>
      <c r="M687" s="1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s="9">
        <v>48798</v>
      </c>
      <c r="I688" s="11">
        <v>264258</v>
      </c>
      <c r="J688" s="9">
        <f>SUMIFS(H:H,D:D,dataset_shampoo[[#This Row],[Brand]],E:E,dataset_shampoo[[#This Row],[Region]],F:F,dataset_shampoo[[#This Row],[Year]],G:G,"&lt;="&amp;dataset_shampoo[[#This Row],[Month]])</f>
        <v>523665</v>
      </c>
      <c r="K688" s="27">
        <f>SUMIFS(I:I,D:D,dataset_shampoo[[#This Row],[Brand]],E:E,dataset_shampoo[[#This Row],[Region]],F:F,dataset_shampoo[[#This Row],[Year]],G:G,"&lt;="&amp;dataset_shampoo[[#This Row],[Month]])</f>
        <v>2755240.7</v>
      </c>
      <c r="L688" s="9">
        <f>dataset_shampoo[[#This Row],[Units YTD]]+SUMIFS(H:H,D:D,dataset_shampoo[[#This Row],[Brand]],E:E,dataset_shampoo[[#This Row],[Region]],F:F,dataset_shampoo[[#This Row],[Year]]-1,G:G,"&gt;"&amp;dataset_shampoo[[#This Row],[Month]])</f>
        <v>688515</v>
      </c>
      <c r="M688" s="1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s="9">
        <v>51520</v>
      </c>
      <c r="I689" s="11">
        <v>276872</v>
      </c>
      <c r="J689" s="9">
        <f>SUMIFS(H:H,D:D,dataset_shampoo[[#This Row],[Brand]],E:E,dataset_shampoo[[#This Row],[Region]],F:F,dataset_shampoo[[#This Row],[Year]],G:G,"&lt;="&amp;dataset_shampoo[[#This Row],[Month]])</f>
        <v>575185</v>
      </c>
      <c r="K689" s="27">
        <f>SUMIFS(I:I,D:D,dataset_shampoo[[#This Row],[Brand]],E:E,dataset_shampoo[[#This Row],[Region]],F:F,dataset_shampoo[[#This Row],[Year]],G:G,"&lt;="&amp;dataset_shampoo[[#This Row],[Month]])</f>
        <v>3032112.7</v>
      </c>
      <c r="L689" s="9">
        <f>dataset_shampoo[[#This Row],[Units YTD]]+SUMIFS(H:H,D:D,dataset_shampoo[[#This Row],[Brand]],E:E,dataset_shampoo[[#This Row],[Region]],F:F,dataset_shampoo[[#This Row],[Year]]-1,G:G,"&gt;"&amp;dataset_shampoo[[#This Row],[Month]])</f>
        <v>682545</v>
      </c>
      <c r="M689" s="1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s="9">
        <v>86697</v>
      </c>
      <c r="I690" s="11">
        <v>465660</v>
      </c>
      <c r="J690" s="9">
        <f>SUMIFS(H:H,D:D,dataset_shampoo[[#This Row],[Brand]],E:E,dataset_shampoo[[#This Row],[Region]],F:F,dataset_shampoo[[#This Row],[Year]],G:G,"&lt;="&amp;dataset_shampoo[[#This Row],[Month]])</f>
        <v>661882</v>
      </c>
      <c r="K690" s="27">
        <f>SUMIFS(I:I,D:D,dataset_shampoo[[#This Row],[Brand]],E:E,dataset_shampoo[[#This Row],[Region]],F:F,dataset_shampoo[[#This Row],[Year]],G:G,"&lt;="&amp;dataset_shampoo[[#This Row],[Month]])</f>
        <v>3497772.7</v>
      </c>
      <c r="L690" s="9">
        <f>dataset_shampoo[[#This Row],[Units YTD]]+SUMIFS(H:H,D:D,dataset_shampoo[[#This Row],[Brand]],E:E,dataset_shampoo[[#This Row],[Region]],F:F,dataset_shampoo[[#This Row],[Year]]-1,G:G,"&gt;"&amp;dataset_shampoo[[#This Row],[Month]])</f>
        <v>717212</v>
      </c>
      <c r="M690" s="1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s="9">
        <v>48587</v>
      </c>
      <c r="I691" s="11">
        <v>263522</v>
      </c>
      <c r="J691" s="9">
        <f>SUMIFS(H:H,D:D,dataset_shampoo[[#This Row],[Brand]],E:E,dataset_shampoo[[#This Row],[Region]],F:F,dataset_shampoo[[#This Row],[Year]],G:G,"&lt;="&amp;dataset_shampoo[[#This Row],[Month]])</f>
        <v>710469</v>
      </c>
      <c r="K691" s="27">
        <f>SUMIFS(I:I,D:D,dataset_shampoo[[#This Row],[Brand]],E:E,dataset_shampoo[[#This Row],[Region]],F:F,dataset_shampoo[[#This Row],[Year]],G:G,"&lt;="&amp;dataset_shampoo[[#This Row],[Month]])</f>
        <v>3761294.7</v>
      </c>
      <c r="L691" s="9">
        <f>dataset_shampoo[[#This Row],[Units YTD]]+SUMIFS(H:H,D:D,dataset_shampoo[[#This Row],[Brand]],E:E,dataset_shampoo[[#This Row],[Region]],F:F,dataset_shampoo[[#This Row],[Year]]-1,G:G,"&gt;"&amp;dataset_shampoo[[#This Row],[Month]])</f>
        <v>710469</v>
      </c>
      <c r="M691" s="1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s="9">
        <v>74570</v>
      </c>
      <c r="I692" s="11">
        <v>415180</v>
      </c>
      <c r="J692" s="9">
        <f>SUMIFS(H:H,D:D,dataset_shampoo[[#This Row],[Brand]],E:E,dataset_shampoo[[#This Row],[Region]],F:F,dataset_shampoo[[#This Row],[Year]],G:G,"&lt;="&amp;dataset_shampoo[[#This Row],[Month]])</f>
        <v>74570</v>
      </c>
      <c r="K692" s="27">
        <f>SUMIFS(I:I,D:D,dataset_shampoo[[#This Row],[Brand]],E:E,dataset_shampoo[[#This Row],[Region]],F:F,dataset_shampoo[[#This Row],[Year]],G:G,"&lt;="&amp;dataset_shampoo[[#This Row],[Month]])</f>
        <v>415180</v>
      </c>
      <c r="L692" s="9">
        <f>dataset_shampoo[[#This Row],[Units YTD]]+SUMIFS(H:H,D:D,dataset_shampoo[[#This Row],[Brand]],E:E,dataset_shampoo[[#This Row],[Region]],F:F,dataset_shampoo[[#This Row],[Year]]-1,G:G,"&gt;"&amp;dataset_shampoo[[#This Row],[Month]])</f>
        <v>734089</v>
      </c>
      <c r="M692" s="1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s="9">
        <v>76120</v>
      </c>
      <c r="I693" s="11">
        <v>451760</v>
      </c>
      <c r="J693" s="9">
        <f>SUMIFS(H:H,D:D,dataset_shampoo[[#This Row],[Brand]],E:E,dataset_shampoo[[#This Row],[Region]],F:F,dataset_shampoo[[#This Row],[Year]],G:G,"&lt;="&amp;dataset_shampoo[[#This Row],[Month]])</f>
        <v>150690</v>
      </c>
      <c r="K693" s="27">
        <f>SUMIFS(I:I,D:D,dataset_shampoo[[#This Row],[Brand]],E:E,dataset_shampoo[[#This Row],[Region]],F:F,dataset_shampoo[[#This Row],[Year]],G:G,"&lt;="&amp;dataset_shampoo[[#This Row],[Month]])</f>
        <v>866940</v>
      </c>
      <c r="L693" s="9">
        <f>dataset_shampoo[[#This Row],[Units YTD]]+SUMIFS(H:H,D:D,dataset_shampoo[[#This Row],[Brand]],E:E,dataset_shampoo[[#This Row],[Region]],F:F,dataset_shampoo[[#This Row],[Year]]-1,G:G,"&gt;"&amp;dataset_shampoo[[#This Row],[Month]])</f>
        <v>758549</v>
      </c>
      <c r="M693" s="1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s="9">
        <v>81950</v>
      </c>
      <c r="I694" s="11">
        <v>508000</v>
      </c>
      <c r="J694" s="9">
        <f>SUMIFS(H:H,D:D,dataset_shampoo[[#This Row],[Brand]],E:E,dataset_shampoo[[#This Row],[Region]],F:F,dataset_shampoo[[#This Row],[Year]],G:G,"&lt;="&amp;dataset_shampoo[[#This Row],[Month]])</f>
        <v>232640</v>
      </c>
      <c r="K694" s="27">
        <f>SUMIFS(I:I,D:D,dataset_shampoo[[#This Row],[Brand]],E:E,dataset_shampoo[[#This Row],[Region]],F:F,dataset_shampoo[[#This Row],[Year]],G:G,"&lt;="&amp;dataset_shampoo[[#This Row],[Month]])</f>
        <v>1374940</v>
      </c>
      <c r="L694" s="9">
        <f>dataset_shampoo[[#This Row],[Units YTD]]+SUMIFS(H:H,D:D,dataset_shampoo[[#This Row],[Brand]],E:E,dataset_shampoo[[#This Row],[Region]],F:F,dataset_shampoo[[#This Row],[Year]]-1,G:G,"&gt;"&amp;dataset_shampoo[[#This Row],[Month]])</f>
        <v>790774</v>
      </c>
      <c r="M694" s="1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s="9">
        <v>57036</v>
      </c>
      <c r="I695" s="11">
        <v>267540</v>
      </c>
      <c r="J695" s="9">
        <f>SUMIFS(H:H,D:D,dataset_shampoo[[#This Row],[Brand]],E:E,dataset_shampoo[[#This Row],[Region]],F:F,dataset_shampoo[[#This Row],[Year]],G:G,"&lt;="&amp;dataset_shampoo[[#This Row],[Month]])</f>
        <v>57036</v>
      </c>
      <c r="K695" s="27">
        <f>SUMIFS(I:I,D:D,dataset_shampoo[[#This Row],[Brand]],E:E,dataset_shampoo[[#This Row],[Region]],F:F,dataset_shampoo[[#This Row],[Year]],G:G,"&lt;="&amp;dataset_shampoo[[#This Row],[Month]])</f>
        <v>267540</v>
      </c>
      <c r="L695" s="9">
        <f>dataset_shampoo[[#This Row],[Units YTD]]+SUMIFS(H:H,D:D,dataset_shampoo[[#This Row],[Brand]],E:E,dataset_shampoo[[#This Row],[Region]],F:F,dataset_shampoo[[#This Row],[Year]]-1,G:G,"&gt;"&amp;dataset_shampoo[[#This Row],[Month]])</f>
        <v>57036</v>
      </c>
      <c r="M695" s="1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s="9">
        <v>59850</v>
      </c>
      <c r="I696" s="11">
        <v>280644</v>
      </c>
      <c r="J696" s="9">
        <f>SUMIFS(H:H,D:D,dataset_shampoo[[#This Row],[Brand]],E:E,dataset_shampoo[[#This Row],[Region]],F:F,dataset_shampoo[[#This Row],[Year]],G:G,"&lt;="&amp;dataset_shampoo[[#This Row],[Month]])</f>
        <v>116886</v>
      </c>
      <c r="K696" s="27">
        <f>SUMIFS(I:I,D:D,dataset_shampoo[[#This Row],[Brand]],E:E,dataset_shampoo[[#This Row],[Region]],F:F,dataset_shampoo[[#This Row],[Year]],G:G,"&lt;="&amp;dataset_shampoo[[#This Row],[Month]])</f>
        <v>548184</v>
      </c>
      <c r="L696" s="9">
        <f>dataset_shampoo[[#This Row],[Units YTD]]+SUMIFS(H:H,D:D,dataset_shampoo[[#This Row],[Brand]],E:E,dataset_shampoo[[#This Row],[Region]],F:F,dataset_shampoo[[#This Row],[Year]]-1,G:G,"&gt;"&amp;dataset_shampoo[[#This Row],[Month]])</f>
        <v>116886</v>
      </c>
      <c r="M696" s="1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s="9">
        <v>75208</v>
      </c>
      <c r="I697" s="11">
        <v>352716</v>
      </c>
      <c r="J697" s="9">
        <f>SUMIFS(H:H,D:D,dataset_shampoo[[#This Row],[Brand]],E:E,dataset_shampoo[[#This Row],[Region]],F:F,dataset_shampoo[[#This Row],[Year]],G:G,"&lt;="&amp;dataset_shampoo[[#This Row],[Month]])</f>
        <v>192094</v>
      </c>
      <c r="K697" s="27">
        <f>SUMIFS(I:I,D:D,dataset_shampoo[[#This Row],[Brand]],E:E,dataset_shampoo[[#This Row],[Region]],F:F,dataset_shampoo[[#This Row],[Year]],G:G,"&lt;="&amp;dataset_shampoo[[#This Row],[Month]])</f>
        <v>900900</v>
      </c>
      <c r="L697" s="9">
        <f>dataset_shampoo[[#This Row],[Units YTD]]+SUMIFS(H:H,D:D,dataset_shampoo[[#This Row],[Brand]],E:E,dataset_shampoo[[#This Row],[Region]],F:F,dataset_shampoo[[#This Row],[Year]]-1,G:G,"&gt;"&amp;dataset_shampoo[[#This Row],[Month]])</f>
        <v>192094</v>
      </c>
      <c r="M697" s="1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s="9">
        <v>65982</v>
      </c>
      <c r="I698" s="11">
        <v>309386</v>
      </c>
      <c r="J698" s="9">
        <f>SUMIFS(H:H,D:D,dataset_shampoo[[#This Row],[Brand]],E:E,dataset_shampoo[[#This Row],[Region]],F:F,dataset_shampoo[[#This Row],[Year]],G:G,"&lt;="&amp;dataset_shampoo[[#This Row],[Month]])</f>
        <v>258076</v>
      </c>
      <c r="K698" s="27">
        <f>SUMIFS(I:I,D:D,dataset_shampoo[[#This Row],[Brand]],E:E,dataset_shampoo[[#This Row],[Region]],F:F,dataset_shampoo[[#This Row],[Year]],G:G,"&lt;="&amp;dataset_shampoo[[#This Row],[Month]])</f>
        <v>1210286</v>
      </c>
      <c r="L698" s="9">
        <f>dataset_shampoo[[#This Row],[Units YTD]]+SUMIFS(H:H,D:D,dataset_shampoo[[#This Row],[Brand]],E:E,dataset_shampoo[[#This Row],[Region]],F:F,dataset_shampoo[[#This Row],[Year]]-1,G:G,"&gt;"&amp;dataset_shampoo[[#This Row],[Month]])</f>
        <v>258076</v>
      </c>
      <c r="M698" s="1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s="9">
        <v>63252</v>
      </c>
      <c r="I699" s="11">
        <v>296632</v>
      </c>
      <c r="J699" s="9">
        <f>SUMIFS(H:H,D:D,dataset_shampoo[[#This Row],[Brand]],E:E,dataset_shampoo[[#This Row],[Region]],F:F,dataset_shampoo[[#This Row],[Year]],G:G,"&lt;="&amp;dataset_shampoo[[#This Row],[Month]])</f>
        <v>321328</v>
      </c>
      <c r="K699" s="27">
        <f>SUMIFS(I:I,D:D,dataset_shampoo[[#This Row],[Brand]],E:E,dataset_shampoo[[#This Row],[Region]],F:F,dataset_shampoo[[#This Row],[Year]],G:G,"&lt;="&amp;dataset_shampoo[[#This Row],[Month]])</f>
        <v>1506918</v>
      </c>
      <c r="L699" s="9">
        <f>dataset_shampoo[[#This Row],[Units YTD]]+SUMIFS(H:H,D:D,dataset_shampoo[[#This Row],[Brand]],E:E,dataset_shampoo[[#This Row],[Region]],F:F,dataset_shampoo[[#This Row],[Year]]-1,G:G,"&gt;"&amp;dataset_shampoo[[#This Row],[Month]])</f>
        <v>321328</v>
      </c>
      <c r="M699" s="1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s="9">
        <v>65716</v>
      </c>
      <c r="I700" s="11">
        <v>308000</v>
      </c>
      <c r="J700" s="9">
        <f>SUMIFS(H:H,D:D,dataset_shampoo[[#This Row],[Brand]],E:E,dataset_shampoo[[#This Row],[Region]],F:F,dataset_shampoo[[#This Row],[Year]],G:G,"&lt;="&amp;dataset_shampoo[[#This Row],[Month]])</f>
        <v>387044</v>
      </c>
      <c r="K700" s="27">
        <f>SUMIFS(I:I,D:D,dataset_shampoo[[#This Row],[Brand]],E:E,dataset_shampoo[[#This Row],[Region]],F:F,dataset_shampoo[[#This Row],[Year]],G:G,"&lt;="&amp;dataset_shampoo[[#This Row],[Month]])</f>
        <v>1814918</v>
      </c>
      <c r="L700" s="9">
        <f>dataset_shampoo[[#This Row],[Units YTD]]+SUMIFS(H:H,D:D,dataset_shampoo[[#This Row],[Brand]],E:E,dataset_shampoo[[#This Row],[Region]],F:F,dataset_shampoo[[#This Row],[Year]]-1,G:G,"&gt;"&amp;dataset_shampoo[[#This Row],[Month]])</f>
        <v>387044</v>
      </c>
      <c r="M700" s="1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s="9">
        <v>58548</v>
      </c>
      <c r="I701" s="11">
        <v>274680</v>
      </c>
      <c r="J701" s="9">
        <f>SUMIFS(H:H,D:D,dataset_shampoo[[#This Row],[Brand]],E:E,dataset_shampoo[[#This Row],[Region]],F:F,dataset_shampoo[[#This Row],[Year]],G:G,"&lt;="&amp;dataset_shampoo[[#This Row],[Month]])</f>
        <v>445592</v>
      </c>
      <c r="K701" s="27">
        <f>SUMIFS(I:I,D:D,dataset_shampoo[[#This Row],[Brand]],E:E,dataset_shampoo[[#This Row],[Region]],F:F,dataset_shampoo[[#This Row],[Year]],G:G,"&lt;="&amp;dataset_shampoo[[#This Row],[Month]])</f>
        <v>2089598</v>
      </c>
      <c r="L701" s="9">
        <f>dataset_shampoo[[#This Row],[Units YTD]]+SUMIFS(H:H,D:D,dataset_shampoo[[#This Row],[Brand]],E:E,dataset_shampoo[[#This Row],[Region]],F:F,dataset_shampoo[[#This Row],[Year]]-1,G:G,"&gt;"&amp;dataset_shampoo[[#This Row],[Month]])</f>
        <v>445592</v>
      </c>
      <c r="M701" s="1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s="9">
        <v>58688</v>
      </c>
      <c r="I702" s="11">
        <v>275226</v>
      </c>
      <c r="J702" s="9">
        <f>SUMIFS(H:H,D:D,dataset_shampoo[[#This Row],[Brand]],E:E,dataset_shampoo[[#This Row],[Region]],F:F,dataset_shampoo[[#This Row],[Year]],G:G,"&lt;="&amp;dataset_shampoo[[#This Row],[Month]])</f>
        <v>504280</v>
      </c>
      <c r="K702" s="27">
        <f>SUMIFS(I:I,D:D,dataset_shampoo[[#This Row],[Brand]],E:E,dataset_shampoo[[#This Row],[Region]],F:F,dataset_shampoo[[#This Row],[Year]],G:G,"&lt;="&amp;dataset_shampoo[[#This Row],[Month]])</f>
        <v>2364824</v>
      </c>
      <c r="L702" s="9">
        <f>dataset_shampoo[[#This Row],[Units YTD]]+SUMIFS(H:H,D:D,dataset_shampoo[[#This Row],[Brand]],E:E,dataset_shampoo[[#This Row],[Region]],F:F,dataset_shampoo[[#This Row],[Year]]-1,G:G,"&gt;"&amp;dataset_shampoo[[#This Row],[Month]])</f>
        <v>504280</v>
      </c>
      <c r="M702" s="1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s="9">
        <v>55272</v>
      </c>
      <c r="I703" s="11">
        <v>259252</v>
      </c>
      <c r="J703" s="9">
        <f>SUMIFS(H:H,D:D,dataset_shampoo[[#This Row],[Brand]],E:E,dataset_shampoo[[#This Row],[Region]],F:F,dataset_shampoo[[#This Row],[Year]],G:G,"&lt;="&amp;dataset_shampoo[[#This Row],[Month]])</f>
        <v>559552</v>
      </c>
      <c r="K703" s="27">
        <f>SUMIFS(I:I,D:D,dataset_shampoo[[#This Row],[Brand]],E:E,dataset_shampoo[[#This Row],[Region]],F:F,dataset_shampoo[[#This Row],[Year]],G:G,"&lt;="&amp;dataset_shampoo[[#This Row],[Month]])</f>
        <v>2624076</v>
      </c>
      <c r="L703" s="9">
        <f>dataset_shampoo[[#This Row],[Units YTD]]+SUMIFS(H:H,D:D,dataset_shampoo[[#This Row],[Brand]],E:E,dataset_shampoo[[#This Row],[Region]],F:F,dataset_shampoo[[#This Row],[Year]]-1,G:G,"&gt;"&amp;dataset_shampoo[[#This Row],[Month]])</f>
        <v>559552</v>
      </c>
      <c r="M703" s="1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s="9">
        <v>61698</v>
      </c>
      <c r="I704" s="11">
        <v>289380</v>
      </c>
      <c r="J704" s="9">
        <f>SUMIFS(H:H,D:D,dataset_shampoo[[#This Row],[Brand]],E:E,dataset_shampoo[[#This Row],[Region]],F:F,dataset_shampoo[[#This Row],[Year]],G:G,"&lt;="&amp;dataset_shampoo[[#This Row],[Month]])</f>
        <v>621250</v>
      </c>
      <c r="K704" s="27">
        <f>SUMIFS(I:I,D:D,dataset_shampoo[[#This Row],[Brand]],E:E,dataset_shampoo[[#This Row],[Region]],F:F,dataset_shampoo[[#This Row],[Year]],G:G,"&lt;="&amp;dataset_shampoo[[#This Row],[Month]])</f>
        <v>2913456</v>
      </c>
      <c r="L704" s="9">
        <f>dataset_shampoo[[#This Row],[Units YTD]]+SUMIFS(H:H,D:D,dataset_shampoo[[#This Row],[Brand]],E:E,dataset_shampoo[[#This Row],[Region]],F:F,dataset_shampoo[[#This Row],[Year]]-1,G:G,"&gt;"&amp;dataset_shampoo[[#This Row],[Month]])</f>
        <v>621250</v>
      </c>
      <c r="M704" s="1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s="9">
        <v>57554</v>
      </c>
      <c r="I705" s="11">
        <v>269976</v>
      </c>
      <c r="J705" s="9">
        <f>SUMIFS(H:H,D:D,dataset_shampoo[[#This Row],[Brand]],E:E,dataset_shampoo[[#This Row],[Region]],F:F,dataset_shampoo[[#This Row],[Year]],G:G,"&lt;="&amp;dataset_shampoo[[#This Row],[Month]])</f>
        <v>678804</v>
      </c>
      <c r="K705" s="27">
        <f>SUMIFS(I:I,D:D,dataset_shampoo[[#This Row],[Brand]],E:E,dataset_shampoo[[#This Row],[Region]],F:F,dataset_shampoo[[#This Row],[Year]],G:G,"&lt;="&amp;dataset_shampoo[[#This Row],[Month]])</f>
        <v>3183432</v>
      </c>
      <c r="L705" s="9">
        <f>dataset_shampoo[[#This Row],[Units YTD]]+SUMIFS(H:H,D:D,dataset_shampoo[[#This Row],[Brand]],E:E,dataset_shampoo[[#This Row],[Region]],F:F,dataset_shampoo[[#This Row],[Year]]-1,G:G,"&gt;"&amp;dataset_shampoo[[#This Row],[Month]])</f>
        <v>678804</v>
      </c>
      <c r="M705" s="1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s="9">
        <v>53256</v>
      </c>
      <c r="I706" s="11">
        <v>249802</v>
      </c>
      <c r="J706" s="9">
        <f>SUMIFS(H:H,D:D,dataset_shampoo[[#This Row],[Brand]],E:E,dataset_shampoo[[#This Row],[Region]],F:F,dataset_shampoo[[#This Row],[Year]],G:G,"&lt;="&amp;dataset_shampoo[[#This Row],[Month]])</f>
        <v>732060</v>
      </c>
      <c r="K706" s="27">
        <f>SUMIFS(I:I,D:D,dataset_shampoo[[#This Row],[Brand]],E:E,dataset_shampoo[[#This Row],[Region]],F:F,dataset_shampoo[[#This Row],[Year]],G:G,"&lt;="&amp;dataset_shampoo[[#This Row],[Month]])</f>
        <v>3433234</v>
      </c>
      <c r="L706" s="9">
        <f>dataset_shampoo[[#This Row],[Units YTD]]+SUMIFS(H:H,D:D,dataset_shampoo[[#This Row],[Brand]],E:E,dataset_shampoo[[#This Row],[Region]],F:F,dataset_shampoo[[#This Row],[Year]]-1,G:G,"&gt;"&amp;dataset_shampoo[[#This Row],[Month]])</f>
        <v>732060</v>
      </c>
      <c r="M706" s="1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s="9">
        <v>54082</v>
      </c>
      <c r="I707" s="11">
        <v>253736</v>
      </c>
      <c r="J707" s="9">
        <f>SUMIFS(H:H,D:D,dataset_shampoo[[#This Row],[Brand]],E:E,dataset_shampoo[[#This Row],[Region]],F:F,dataset_shampoo[[#This Row],[Year]],G:G,"&lt;="&amp;dataset_shampoo[[#This Row],[Month]])</f>
        <v>54082</v>
      </c>
      <c r="K707" s="27">
        <f>SUMIFS(I:I,D:D,dataset_shampoo[[#This Row],[Brand]],E:E,dataset_shampoo[[#This Row],[Region]],F:F,dataset_shampoo[[#This Row],[Year]],G:G,"&lt;="&amp;dataset_shampoo[[#This Row],[Month]])</f>
        <v>253736</v>
      </c>
      <c r="L707" s="9">
        <f>dataset_shampoo[[#This Row],[Units YTD]]+SUMIFS(H:H,D:D,dataset_shampoo[[#This Row],[Brand]],E:E,dataset_shampoo[[#This Row],[Region]],F:F,dataset_shampoo[[#This Row],[Year]]-1,G:G,"&gt;"&amp;dataset_shampoo[[#This Row],[Month]])</f>
        <v>729106</v>
      </c>
      <c r="M707" s="1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s="9">
        <v>59248</v>
      </c>
      <c r="I708" s="11">
        <v>277746</v>
      </c>
      <c r="J708" s="9">
        <f>SUMIFS(H:H,D:D,dataset_shampoo[[#This Row],[Brand]],E:E,dataset_shampoo[[#This Row],[Region]],F:F,dataset_shampoo[[#This Row],[Year]],G:G,"&lt;="&amp;dataset_shampoo[[#This Row],[Month]])</f>
        <v>113330</v>
      </c>
      <c r="K708" s="27">
        <f>SUMIFS(I:I,D:D,dataset_shampoo[[#This Row],[Brand]],E:E,dataset_shampoo[[#This Row],[Region]],F:F,dataset_shampoo[[#This Row],[Year]],G:G,"&lt;="&amp;dataset_shampoo[[#This Row],[Month]])</f>
        <v>531482</v>
      </c>
      <c r="L708" s="9">
        <f>dataset_shampoo[[#This Row],[Units YTD]]+SUMIFS(H:H,D:D,dataset_shampoo[[#This Row],[Brand]],E:E,dataset_shampoo[[#This Row],[Region]],F:F,dataset_shampoo[[#This Row],[Year]]-1,G:G,"&gt;"&amp;dataset_shampoo[[#This Row],[Month]])</f>
        <v>728504</v>
      </c>
      <c r="M708" s="1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s="9">
        <v>62426</v>
      </c>
      <c r="I709" s="11">
        <v>293160</v>
      </c>
      <c r="J709" s="9">
        <f>SUMIFS(H:H,D:D,dataset_shampoo[[#This Row],[Brand]],E:E,dataset_shampoo[[#This Row],[Region]],F:F,dataset_shampoo[[#This Row],[Year]],G:G,"&lt;="&amp;dataset_shampoo[[#This Row],[Month]])</f>
        <v>175756</v>
      </c>
      <c r="K709" s="27">
        <f>SUMIFS(I:I,D:D,dataset_shampoo[[#This Row],[Brand]],E:E,dataset_shampoo[[#This Row],[Region]],F:F,dataset_shampoo[[#This Row],[Year]],G:G,"&lt;="&amp;dataset_shampoo[[#This Row],[Month]])</f>
        <v>824642</v>
      </c>
      <c r="L709" s="9">
        <f>dataset_shampoo[[#This Row],[Units YTD]]+SUMIFS(H:H,D:D,dataset_shampoo[[#This Row],[Brand]],E:E,dataset_shampoo[[#This Row],[Region]],F:F,dataset_shampoo[[#This Row],[Year]]-1,G:G,"&gt;"&amp;dataset_shampoo[[#This Row],[Month]])</f>
        <v>715722</v>
      </c>
      <c r="M709" s="1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s="9">
        <v>57904</v>
      </c>
      <c r="I710" s="11">
        <v>271768</v>
      </c>
      <c r="J710" s="9">
        <f>SUMIFS(H:H,D:D,dataset_shampoo[[#This Row],[Brand]],E:E,dataset_shampoo[[#This Row],[Region]],F:F,dataset_shampoo[[#This Row],[Year]],G:G,"&lt;="&amp;dataset_shampoo[[#This Row],[Month]])</f>
        <v>233660</v>
      </c>
      <c r="K710" s="27">
        <f>SUMIFS(I:I,D:D,dataset_shampoo[[#This Row],[Brand]],E:E,dataset_shampoo[[#This Row],[Region]],F:F,dataset_shampoo[[#This Row],[Year]],G:G,"&lt;="&amp;dataset_shampoo[[#This Row],[Month]])</f>
        <v>1096410</v>
      </c>
      <c r="L710" s="9">
        <f>dataset_shampoo[[#This Row],[Units YTD]]+SUMIFS(H:H,D:D,dataset_shampoo[[#This Row],[Brand]],E:E,dataset_shampoo[[#This Row],[Region]],F:F,dataset_shampoo[[#This Row],[Year]]-1,G:G,"&gt;"&amp;dataset_shampoo[[#This Row],[Month]])</f>
        <v>707644</v>
      </c>
      <c r="M710" s="1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s="9">
        <v>59962</v>
      </c>
      <c r="I711" s="11">
        <v>281834</v>
      </c>
      <c r="J711" s="9">
        <f>SUMIFS(H:H,D:D,dataset_shampoo[[#This Row],[Brand]],E:E,dataset_shampoo[[#This Row],[Region]],F:F,dataset_shampoo[[#This Row],[Year]],G:G,"&lt;="&amp;dataset_shampoo[[#This Row],[Month]])</f>
        <v>293622</v>
      </c>
      <c r="K711" s="27">
        <f>SUMIFS(I:I,D:D,dataset_shampoo[[#This Row],[Brand]],E:E,dataset_shampoo[[#This Row],[Region]],F:F,dataset_shampoo[[#This Row],[Year]],G:G,"&lt;="&amp;dataset_shampoo[[#This Row],[Month]])</f>
        <v>1378244</v>
      </c>
      <c r="L711" s="9">
        <f>dataset_shampoo[[#This Row],[Units YTD]]+SUMIFS(H:H,D:D,dataset_shampoo[[#This Row],[Brand]],E:E,dataset_shampoo[[#This Row],[Region]],F:F,dataset_shampoo[[#This Row],[Year]]-1,G:G,"&gt;"&amp;dataset_shampoo[[#This Row],[Month]])</f>
        <v>704354</v>
      </c>
      <c r="M711" s="1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s="9">
        <v>62762</v>
      </c>
      <c r="I712" s="11">
        <v>297752</v>
      </c>
      <c r="J712" s="9">
        <f>SUMIFS(H:H,D:D,dataset_shampoo[[#This Row],[Brand]],E:E,dataset_shampoo[[#This Row],[Region]],F:F,dataset_shampoo[[#This Row],[Year]],G:G,"&lt;="&amp;dataset_shampoo[[#This Row],[Month]])</f>
        <v>356384</v>
      </c>
      <c r="K712" s="27">
        <f>SUMIFS(I:I,D:D,dataset_shampoo[[#This Row],[Brand]],E:E,dataset_shampoo[[#This Row],[Region]],F:F,dataset_shampoo[[#This Row],[Year]],G:G,"&lt;="&amp;dataset_shampoo[[#This Row],[Month]])</f>
        <v>1675996</v>
      </c>
      <c r="L712" s="9">
        <f>dataset_shampoo[[#This Row],[Units YTD]]+SUMIFS(H:H,D:D,dataset_shampoo[[#This Row],[Brand]],E:E,dataset_shampoo[[#This Row],[Region]],F:F,dataset_shampoo[[#This Row],[Year]]-1,G:G,"&gt;"&amp;dataset_shampoo[[#This Row],[Month]])</f>
        <v>701400</v>
      </c>
      <c r="M712" s="1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s="9">
        <v>56112</v>
      </c>
      <c r="I713" s="11">
        <v>266350</v>
      </c>
      <c r="J713" s="9">
        <f>SUMIFS(H:H,D:D,dataset_shampoo[[#This Row],[Brand]],E:E,dataset_shampoo[[#This Row],[Region]],F:F,dataset_shampoo[[#This Row],[Year]],G:G,"&lt;="&amp;dataset_shampoo[[#This Row],[Month]])</f>
        <v>412496</v>
      </c>
      <c r="K713" s="27">
        <f>SUMIFS(I:I,D:D,dataset_shampoo[[#This Row],[Brand]],E:E,dataset_shampoo[[#This Row],[Region]],F:F,dataset_shampoo[[#This Row],[Year]],G:G,"&lt;="&amp;dataset_shampoo[[#This Row],[Month]])</f>
        <v>1942346</v>
      </c>
      <c r="L713" s="9">
        <f>dataset_shampoo[[#This Row],[Units YTD]]+SUMIFS(H:H,D:D,dataset_shampoo[[#This Row],[Brand]],E:E,dataset_shampoo[[#This Row],[Region]],F:F,dataset_shampoo[[#This Row],[Year]]-1,G:G,"&gt;"&amp;dataset_shampoo[[#This Row],[Month]])</f>
        <v>698964</v>
      </c>
      <c r="M713" s="1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s="9">
        <v>46564</v>
      </c>
      <c r="I714" s="11">
        <v>221046</v>
      </c>
      <c r="J714" s="9">
        <f>SUMIFS(H:H,D:D,dataset_shampoo[[#This Row],[Brand]],E:E,dataset_shampoo[[#This Row],[Region]],F:F,dataset_shampoo[[#This Row],[Year]],G:G,"&lt;="&amp;dataset_shampoo[[#This Row],[Month]])</f>
        <v>459060</v>
      </c>
      <c r="K714" s="27">
        <f>SUMIFS(I:I,D:D,dataset_shampoo[[#This Row],[Brand]],E:E,dataset_shampoo[[#This Row],[Region]],F:F,dataset_shampoo[[#This Row],[Year]],G:G,"&lt;="&amp;dataset_shampoo[[#This Row],[Month]])</f>
        <v>2163392</v>
      </c>
      <c r="L714" s="9">
        <f>dataset_shampoo[[#This Row],[Units YTD]]+SUMIFS(H:H,D:D,dataset_shampoo[[#This Row],[Brand]],E:E,dataset_shampoo[[#This Row],[Region]],F:F,dataset_shampoo[[#This Row],[Year]]-1,G:G,"&gt;"&amp;dataset_shampoo[[#This Row],[Month]])</f>
        <v>686840</v>
      </c>
      <c r="M714" s="1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s="9">
        <v>58940</v>
      </c>
      <c r="I715" s="11">
        <v>279790</v>
      </c>
      <c r="J715" s="9">
        <f>SUMIFS(H:H,D:D,dataset_shampoo[[#This Row],[Brand]],E:E,dataset_shampoo[[#This Row],[Region]],F:F,dataset_shampoo[[#This Row],[Year]],G:G,"&lt;="&amp;dataset_shampoo[[#This Row],[Month]])</f>
        <v>518000</v>
      </c>
      <c r="K715" s="27">
        <f>SUMIFS(I:I,D:D,dataset_shampoo[[#This Row],[Brand]],E:E,dataset_shampoo[[#This Row],[Region]],F:F,dataset_shampoo[[#This Row],[Year]],G:G,"&lt;="&amp;dataset_shampoo[[#This Row],[Month]])</f>
        <v>2443182</v>
      </c>
      <c r="L715" s="9">
        <f>dataset_shampoo[[#This Row],[Units YTD]]+SUMIFS(H:H,D:D,dataset_shampoo[[#This Row],[Brand]],E:E,dataset_shampoo[[#This Row],[Region]],F:F,dataset_shampoo[[#This Row],[Year]]-1,G:G,"&gt;"&amp;dataset_shampoo[[#This Row],[Month]])</f>
        <v>690508</v>
      </c>
      <c r="M715" s="1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s="9">
        <v>60074</v>
      </c>
      <c r="I716" s="11">
        <v>285698</v>
      </c>
      <c r="J716" s="9">
        <f>SUMIFS(H:H,D:D,dataset_shampoo[[#This Row],[Brand]],E:E,dataset_shampoo[[#This Row],[Region]],F:F,dataset_shampoo[[#This Row],[Year]],G:G,"&lt;="&amp;dataset_shampoo[[#This Row],[Month]])</f>
        <v>578074</v>
      </c>
      <c r="K716" s="27">
        <f>SUMIFS(I:I,D:D,dataset_shampoo[[#This Row],[Brand]],E:E,dataset_shampoo[[#This Row],[Region]],F:F,dataset_shampoo[[#This Row],[Year]],G:G,"&lt;="&amp;dataset_shampoo[[#This Row],[Month]])</f>
        <v>2728880</v>
      </c>
      <c r="L716" s="9">
        <f>dataset_shampoo[[#This Row],[Units YTD]]+SUMIFS(H:H,D:D,dataset_shampoo[[#This Row],[Brand]],E:E,dataset_shampoo[[#This Row],[Region]],F:F,dataset_shampoo[[#This Row],[Year]]-1,G:G,"&gt;"&amp;dataset_shampoo[[#This Row],[Month]])</f>
        <v>688884</v>
      </c>
      <c r="M716" s="1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s="9">
        <v>56448</v>
      </c>
      <c r="I717" s="11">
        <v>268058</v>
      </c>
      <c r="J717" s="9">
        <f>SUMIFS(H:H,D:D,dataset_shampoo[[#This Row],[Brand]],E:E,dataset_shampoo[[#This Row],[Region]],F:F,dataset_shampoo[[#This Row],[Year]],G:G,"&lt;="&amp;dataset_shampoo[[#This Row],[Month]])</f>
        <v>634522</v>
      </c>
      <c r="K717" s="27">
        <f>SUMIFS(I:I,D:D,dataset_shampoo[[#This Row],[Brand]],E:E,dataset_shampoo[[#This Row],[Region]],F:F,dataset_shampoo[[#This Row],[Year]],G:G,"&lt;="&amp;dataset_shampoo[[#This Row],[Month]])</f>
        <v>2996938</v>
      </c>
      <c r="L717" s="9">
        <f>dataset_shampoo[[#This Row],[Units YTD]]+SUMIFS(H:H,D:D,dataset_shampoo[[#This Row],[Brand]],E:E,dataset_shampoo[[#This Row],[Region]],F:F,dataset_shampoo[[#This Row],[Year]]-1,G:G,"&gt;"&amp;dataset_shampoo[[#This Row],[Month]])</f>
        <v>687778</v>
      </c>
      <c r="M717" s="1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s="9">
        <v>58800</v>
      </c>
      <c r="I718" s="11">
        <v>279118</v>
      </c>
      <c r="J718" s="9">
        <f>SUMIFS(H:H,D:D,dataset_shampoo[[#This Row],[Brand]],E:E,dataset_shampoo[[#This Row],[Region]],F:F,dataset_shampoo[[#This Row],[Year]],G:G,"&lt;="&amp;dataset_shampoo[[#This Row],[Month]])</f>
        <v>693322</v>
      </c>
      <c r="K718" s="27">
        <f>SUMIFS(I:I,D:D,dataset_shampoo[[#This Row],[Brand]],E:E,dataset_shampoo[[#This Row],[Region]],F:F,dataset_shampoo[[#This Row],[Year]],G:G,"&lt;="&amp;dataset_shampoo[[#This Row],[Month]])</f>
        <v>3276056</v>
      </c>
      <c r="L718" s="9">
        <f>dataset_shampoo[[#This Row],[Units YTD]]+SUMIFS(H:H,D:D,dataset_shampoo[[#This Row],[Brand]],E:E,dataset_shampoo[[#This Row],[Region]],F:F,dataset_shampoo[[#This Row],[Year]]-1,G:G,"&gt;"&amp;dataset_shampoo[[#This Row],[Month]])</f>
        <v>693322</v>
      </c>
      <c r="M718" s="1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s="9">
        <v>55916</v>
      </c>
      <c r="I719" s="11">
        <v>265454</v>
      </c>
      <c r="J719" s="9">
        <f>SUMIFS(H:H,D:D,dataset_shampoo[[#This Row],[Brand]],E:E,dataset_shampoo[[#This Row],[Region]],F:F,dataset_shampoo[[#This Row],[Year]],G:G,"&lt;="&amp;dataset_shampoo[[#This Row],[Month]])</f>
        <v>55916</v>
      </c>
      <c r="K719" s="27">
        <f>SUMIFS(I:I,D:D,dataset_shampoo[[#This Row],[Brand]],E:E,dataset_shampoo[[#This Row],[Region]],F:F,dataset_shampoo[[#This Row],[Year]],G:G,"&lt;="&amp;dataset_shampoo[[#This Row],[Month]])</f>
        <v>265454</v>
      </c>
      <c r="L719" s="9">
        <f>dataset_shampoo[[#This Row],[Units YTD]]+SUMIFS(H:H,D:D,dataset_shampoo[[#This Row],[Brand]],E:E,dataset_shampoo[[#This Row],[Region]],F:F,dataset_shampoo[[#This Row],[Year]]-1,G:G,"&gt;"&amp;dataset_shampoo[[#This Row],[Month]])</f>
        <v>695156</v>
      </c>
      <c r="M719" s="1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s="9">
        <v>58366</v>
      </c>
      <c r="I720" s="11">
        <v>277018</v>
      </c>
      <c r="J720" s="9">
        <f>SUMIFS(H:H,D:D,dataset_shampoo[[#This Row],[Brand]],E:E,dataset_shampoo[[#This Row],[Region]],F:F,dataset_shampoo[[#This Row],[Year]],G:G,"&lt;="&amp;dataset_shampoo[[#This Row],[Month]])</f>
        <v>114282</v>
      </c>
      <c r="K720" s="27">
        <f>SUMIFS(I:I,D:D,dataset_shampoo[[#This Row],[Brand]],E:E,dataset_shampoo[[#This Row],[Region]],F:F,dataset_shampoo[[#This Row],[Year]],G:G,"&lt;="&amp;dataset_shampoo[[#This Row],[Month]])</f>
        <v>542472</v>
      </c>
      <c r="L720" s="9">
        <f>dataset_shampoo[[#This Row],[Units YTD]]+SUMIFS(H:H,D:D,dataset_shampoo[[#This Row],[Brand]],E:E,dataset_shampoo[[#This Row],[Region]],F:F,dataset_shampoo[[#This Row],[Year]]-1,G:G,"&gt;"&amp;dataset_shampoo[[#This Row],[Month]])</f>
        <v>694274</v>
      </c>
      <c r="M720" s="1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s="9">
        <v>69776</v>
      </c>
      <c r="I721" s="11">
        <v>331408</v>
      </c>
      <c r="J721" s="9">
        <f>SUMIFS(H:H,D:D,dataset_shampoo[[#This Row],[Brand]],E:E,dataset_shampoo[[#This Row],[Region]],F:F,dataset_shampoo[[#This Row],[Year]],G:G,"&lt;="&amp;dataset_shampoo[[#This Row],[Month]])</f>
        <v>184058</v>
      </c>
      <c r="K721" s="27">
        <f>SUMIFS(I:I,D:D,dataset_shampoo[[#This Row],[Brand]],E:E,dataset_shampoo[[#This Row],[Region]],F:F,dataset_shampoo[[#This Row],[Year]],G:G,"&lt;="&amp;dataset_shampoo[[#This Row],[Month]])</f>
        <v>873880</v>
      </c>
      <c r="L721" s="9">
        <f>dataset_shampoo[[#This Row],[Units YTD]]+SUMIFS(H:H,D:D,dataset_shampoo[[#This Row],[Brand]],E:E,dataset_shampoo[[#This Row],[Region]],F:F,dataset_shampoo[[#This Row],[Year]]-1,G:G,"&gt;"&amp;dataset_shampoo[[#This Row],[Month]])</f>
        <v>701624</v>
      </c>
      <c r="M721" s="1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s="9">
        <v>59920</v>
      </c>
      <c r="I722" s="11">
        <v>284690</v>
      </c>
      <c r="J722" s="9">
        <f>SUMIFS(H:H,D:D,dataset_shampoo[[#This Row],[Brand]],E:E,dataset_shampoo[[#This Row],[Region]],F:F,dataset_shampoo[[#This Row],[Year]],G:G,"&lt;="&amp;dataset_shampoo[[#This Row],[Month]])</f>
        <v>243978</v>
      </c>
      <c r="K722" s="27">
        <f>SUMIFS(I:I,D:D,dataset_shampoo[[#This Row],[Brand]],E:E,dataset_shampoo[[#This Row],[Region]],F:F,dataset_shampoo[[#This Row],[Year]],G:G,"&lt;="&amp;dataset_shampoo[[#This Row],[Month]])</f>
        <v>1158570</v>
      </c>
      <c r="L722" s="9">
        <f>dataset_shampoo[[#This Row],[Units YTD]]+SUMIFS(H:H,D:D,dataset_shampoo[[#This Row],[Brand]],E:E,dataset_shampoo[[#This Row],[Region]],F:F,dataset_shampoo[[#This Row],[Year]]-1,G:G,"&gt;"&amp;dataset_shampoo[[#This Row],[Month]])</f>
        <v>703640</v>
      </c>
      <c r="M722" s="1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s="9">
        <v>50302</v>
      </c>
      <c r="I723" s="11">
        <v>238798</v>
      </c>
      <c r="J723" s="9">
        <f>SUMIFS(H:H,D:D,dataset_shampoo[[#This Row],[Brand]],E:E,dataset_shampoo[[#This Row],[Region]],F:F,dataset_shampoo[[#This Row],[Year]],G:G,"&lt;="&amp;dataset_shampoo[[#This Row],[Month]])</f>
        <v>294280</v>
      </c>
      <c r="K723" s="27">
        <f>SUMIFS(I:I,D:D,dataset_shampoo[[#This Row],[Brand]],E:E,dataset_shampoo[[#This Row],[Region]],F:F,dataset_shampoo[[#This Row],[Year]],G:G,"&lt;="&amp;dataset_shampoo[[#This Row],[Month]])</f>
        <v>1397368</v>
      </c>
      <c r="L723" s="9">
        <f>dataset_shampoo[[#This Row],[Units YTD]]+SUMIFS(H:H,D:D,dataset_shampoo[[#This Row],[Brand]],E:E,dataset_shampoo[[#This Row],[Region]],F:F,dataset_shampoo[[#This Row],[Year]]-1,G:G,"&gt;"&amp;dataset_shampoo[[#This Row],[Month]])</f>
        <v>693980</v>
      </c>
      <c r="M723" s="1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s="9">
        <v>52052</v>
      </c>
      <c r="I724" s="11">
        <v>247758</v>
      </c>
      <c r="J724" s="9">
        <f>SUMIFS(H:H,D:D,dataset_shampoo[[#This Row],[Brand]],E:E,dataset_shampoo[[#This Row],[Region]],F:F,dataset_shampoo[[#This Row],[Year]],G:G,"&lt;="&amp;dataset_shampoo[[#This Row],[Month]])</f>
        <v>346332</v>
      </c>
      <c r="K724" s="27">
        <f>SUMIFS(I:I,D:D,dataset_shampoo[[#This Row],[Brand]],E:E,dataset_shampoo[[#This Row],[Region]],F:F,dataset_shampoo[[#This Row],[Year]],G:G,"&lt;="&amp;dataset_shampoo[[#This Row],[Month]])</f>
        <v>1645126</v>
      </c>
      <c r="L724" s="9">
        <f>dataset_shampoo[[#This Row],[Units YTD]]+SUMIFS(H:H,D:D,dataset_shampoo[[#This Row],[Brand]],E:E,dataset_shampoo[[#This Row],[Region]],F:F,dataset_shampoo[[#This Row],[Year]]-1,G:G,"&gt;"&amp;dataset_shampoo[[#This Row],[Month]])</f>
        <v>683270</v>
      </c>
      <c r="M724" s="1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s="9">
        <v>52850</v>
      </c>
      <c r="I725" s="11">
        <v>258076</v>
      </c>
      <c r="J725" s="9">
        <f>SUMIFS(H:H,D:D,dataset_shampoo[[#This Row],[Brand]],E:E,dataset_shampoo[[#This Row],[Region]],F:F,dataset_shampoo[[#This Row],[Year]],G:G,"&lt;="&amp;dataset_shampoo[[#This Row],[Month]])</f>
        <v>399182</v>
      </c>
      <c r="K725" s="27">
        <f>SUMIFS(I:I,D:D,dataset_shampoo[[#This Row],[Brand]],E:E,dataset_shampoo[[#This Row],[Region]],F:F,dataset_shampoo[[#This Row],[Year]],G:G,"&lt;="&amp;dataset_shampoo[[#This Row],[Month]])</f>
        <v>1903202</v>
      </c>
      <c r="L725" s="9">
        <f>dataset_shampoo[[#This Row],[Units YTD]]+SUMIFS(H:H,D:D,dataset_shampoo[[#This Row],[Brand]],E:E,dataset_shampoo[[#This Row],[Region]],F:F,dataset_shampoo[[#This Row],[Year]]-1,G:G,"&gt;"&amp;dataset_shampoo[[#This Row],[Month]])</f>
        <v>680008</v>
      </c>
      <c r="M725" s="1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s="9">
        <v>46200</v>
      </c>
      <c r="I726" s="11">
        <v>226716</v>
      </c>
      <c r="J726" s="9">
        <f>SUMIFS(H:H,D:D,dataset_shampoo[[#This Row],[Brand]],E:E,dataset_shampoo[[#This Row],[Region]],F:F,dataset_shampoo[[#This Row],[Year]],G:G,"&lt;="&amp;dataset_shampoo[[#This Row],[Month]])</f>
        <v>445382</v>
      </c>
      <c r="K726" s="27">
        <f>SUMIFS(I:I,D:D,dataset_shampoo[[#This Row],[Brand]],E:E,dataset_shampoo[[#This Row],[Region]],F:F,dataset_shampoo[[#This Row],[Year]],G:G,"&lt;="&amp;dataset_shampoo[[#This Row],[Month]])</f>
        <v>2129918</v>
      </c>
      <c r="L726" s="9">
        <f>dataset_shampoo[[#This Row],[Units YTD]]+SUMIFS(H:H,D:D,dataset_shampoo[[#This Row],[Brand]],E:E,dataset_shampoo[[#This Row],[Region]],F:F,dataset_shampoo[[#This Row],[Year]]-1,G:G,"&gt;"&amp;dataset_shampoo[[#This Row],[Month]])</f>
        <v>679644</v>
      </c>
      <c r="M726" s="1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s="9">
        <v>51450</v>
      </c>
      <c r="I727" s="11">
        <v>253064</v>
      </c>
      <c r="J727" s="9">
        <f>SUMIFS(H:H,D:D,dataset_shampoo[[#This Row],[Brand]],E:E,dataset_shampoo[[#This Row],[Region]],F:F,dataset_shampoo[[#This Row],[Year]],G:G,"&lt;="&amp;dataset_shampoo[[#This Row],[Month]])</f>
        <v>496832</v>
      </c>
      <c r="K727" s="27">
        <f>SUMIFS(I:I,D:D,dataset_shampoo[[#This Row],[Brand]],E:E,dataset_shampoo[[#This Row],[Region]],F:F,dataset_shampoo[[#This Row],[Year]],G:G,"&lt;="&amp;dataset_shampoo[[#This Row],[Month]])</f>
        <v>2382982</v>
      </c>
      <c r="L727" s="9">
        <f>dataset_shampoo[[#This Row],[Units YTD]]+SUMIFS(H:H,D:D,dataset_shampoo[[#This Row],[Brand]],E:E,dataset_shampoo[[#This Row],[Region]],F:F,dataset_shampoo[[#This Row],[Year]]-1,G:G,"&gt;"&amp;dataset_shampoo[[#This Row],[Month]])</f>
        <v>672154</v>
      </c>
      <c r="M727" s="1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s="9">
        <v>60760</v>
      </c>
      <c r="I728" s="11">
        <v>301952</v>
      </c>
      <c r="J728" s="9">
        <f>SUMIFS(H:H,D:D,dataset_shampoo[[#This Row],[Brand]],E:E,dataset_shampoo[[#This Row],[Region]],F:F,dataset_shampoo[[#This Row],[Year]],G:G,"&lt;="&amp;dataset_shampoo[[#This Row],[Month]])</f>
        <v>557592</v>
      </c>
      <c r="K728" s="27">
        <f>SUMIFS(I:I,D:D,dataset_shampoo[[#This Row],[Brand]],E:E,dataset_shampoo[[#This Row],[Region]],F:F,dataset_shampoo[[#This Row],[Year]],G:G,"&lt;="&amp;dataset_shampoo[[#This Row],[Month]])</f>
        <v>2684934</v>
      </c>
      <c r="L728" s="9">
        <f>dataset_shampoo[[#This Row],[Units YTD]]+SUMIFS(H:H,D:D,dataset_shampoo[[#This Row],[Brand]],E:E,dataset_shampoo[[#This Row],[Region]],F:F,dataset_shampoo[[#This Row],[Year]]-1,G:G,"&gt;"&amp;dataset_shampoo[[#This Row],[Month]])</f>
        <v>672840</v>
      </c>
      <c r="M728" s="1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s="9">
        <v>56448</v>
      </c>
      <c r="I729" s="11">
        <v>282702</v>
      </c>
      <c r="J729" s="9">
        <f>SUMIFS(H:H,D:D,dataset_shampoo[[#This Row],[Brand]],E:E,dataset_shampoo[[#This Row],[Region]],F:F,dataset_shampoo[[#This Row],[Year]],G:G,"&lt;="&amp;dataset_shampoo[[#This Row],[Month]])</f>
        <v>614040</v>
      </c>
      <c r="K729" s="27">
        <f>SUMIFS(I:I,D:D,dataset_shampoo[[#This Row],[Brand]],E:E,dataset_shampoo[[#This Row],[Region]],F:F,dataset_shampoo[[#This Row],[Year]],G:G,"&lt;="&amp;dataset_shampoo[[#This Row],[Month]])</f>
        <v>2967636</v>
      </c>
      <c r="L729" s="9">
        <f>dataset_shampoo[[#This Row],[Units YTD]]+SUMIFS(H:H,D:D,dataset_shampoo[[#This Row],[Brand]],E:E,dataset_shampoo[[#This Row],[Region]],F:F,dataset_shampoo[[#This Row],[Year]]-1,G:G,"&gt;"&amp;dataset_shampoo[[#This Row],[Month]])</f>
        <v>672840</v>
      </c>
      <c r="M729" s="1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s="9">
        <v>51758</v>
      </c>
      <c r="I730" s="11">
        <v>259490</v>
      </c>
      <c r="J730" s="9">
        <f>SUMIFS(H:H,D:D,dataset_shampoo[[#This Row],[Brand]],E:E,dataset_shampoo[[#This Row],[Region]],F:F,dataset_shampoo[[#This Row],[Year]],G:G,"&lt;="&amp;dataset_shampoo[[#This Row],[Month]])</f>
        <v>665798</v>
      </c>
      <c r="K730" s="27">
        <f>SUMIFS(I:I,D:D,dataset_shampoo[[#This Row],[Brand]],E:E,dataset_shampoo[[#This Row],[Region]],F:F,dataset_shampoo[[#This Row],[Year]],G:G,"&lt;="&amp;dataset_shampoo[[#This Row],[Month]])</f>
        <v>3227126</v>
      </c>
      <c r="L730" s="9">
        <f>dataset_shampoo[[#This Row],[Units YTD]]+SUMIFS(H:H,D:D,dataset_shampoo[[#This Row],[Brand]],E:E,dataset_shampoo[[#This Row],[Region]],F:F,dataset_shampoo[[#This Row],[Year]]-1,G:G,"&gt;"&amp;dataset_shampoo[[#This Row],[Month]])</f>
        <v>665798</v>
      </c>
      <c r="M730" s="1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s="9">
        <v>51002</v>
      </c>
      <c r="I731" s="11">
        <v>256844</v>
      </c>
      <c r="J731" s="9">
        <f>SUMIFS(H:H,D:D,dataset_shampoo[[#This Row],[Brand]],E:E,dataset_shampoo[[#This Row],[Region]],F:F,dataset_shampoo[[#This Row],[Year]],G:G,"&lt;="&amp;dataset_shampoo[[#This Row],[Month]])</f>
        <v>51002</v>
      </c>
      <c r="K731" s="27">
        <f>SUMIFS(I:I,D:D,dataset_shampoo[[#This Row],[Brand]],E:E,dataset_shampoo[[#This Row],[Region]],F:F,dataset_shampoo[[#This Row],[Year]],G:G,"&lt;="&amp;dataset_shampoo[[#This Row],[Month]])</f>
        <v>256844</v>
      </c>
      <c r="L731" s="9">
        <f>dataset_shampoo[[#This Row],[Units YTD]]+SUMIFS(H:H,D:D,dataset_shampoo[[#This Row],[Brand]],E:E,dataset_shampoo[[#This Row],[Region]],F:F,dataset_shampoo[[#This Row],[Year]]-1,G:G,"&gt;"&amp;dataset_shampoo[[#This Row],[Month]])</f>
        <v>660884</v>
      </c>
      <c r="M731" s="1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s="9">
        <v>50274</v>
      </c>
      <c r="I732" s="11">
        <v>254142</v>
      </c>
      <c r="J732" s="9">
        <f>SUMIFS(H:H,D:D,dataset_shampoo[[#This Row],[Brand]],E:E,dataset_shampoo[[#This Row],[Region]],F:F,dataset_shampoo[[#This Row],[Year]],G:G,"&lt;="&amp;dataset_shampoo[[#This Row],[Month]])</f>
        <v>101276</v>
      </c>
      <c r="K732" s="27">
        <f>SUMIFS(I:I,D:D,dataset_shampoo[[#This Row],[Brand]],E:E,dataset_shampoo[[#This Row],[Region]],F:F,dataset_shampoo[[#This Row],[Year]],G:G,"&lt;="&amp;dataset_shampoo[[#This Row],[Month]])</f>
        <v>510986</v>
      </c>
      <c r="L732" s="9">
        <f>dataset_shampoo[[#This Row],[Units YTD]]+SUMIFS(H:H,D:D,dataset_shampoo[[#This Row],[Brand]],E:E,dataset_shampoo[[#This Row],[Region]],F:F,dataset_shampoo[[#This Row],[Year]]-1,G:G,"&gt;"&amp;dataset_shampoo[[#This Row],[Month]])</f>
        <v>652792</v>
      </c>
      <c r="M732" s="1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s="9">
        <v>57386</v>
      </c>
      <c r="I733" s="11">
        <v>291144</v>
      </c>
      <c r="J733" s="9">
        <f>SUMIFS(H:H,D:D,dataset_shampoo[[#This Row],[Brand]],E:E,dataset_shampoo[[#This Row],[Region]],F:F,dataset_shampoo[[#This Row],[Year]],G:G,"&lt;="&amp;dataset_shampoo[[#This Row],[Month]])</f>
        <v>158662</v>
      </c>
      <c r="K733" s="27">
        <f>SUMIFS(I:I,D:D,dataset_shampoo[[#This Row],[Brand]],E:E,dataset_shampoo[[#This Row],[Region]],F:F,dataset_shampoo[[#This Row],[Year]],G:G,"&lt;="&amp;dataset_shampoo[[#This Row],[Month]])</f>
        <v>802130</v>
      </c>
      <c r="L733" s="9">
        <f>dataset_shampoo[[#This Row],[Units YTD]]+SUMIFS(H:H,D:D,dataset_shampoo[[#This Row],[Brand]],E:E,dataset_shampoo[[#This Row],[Region]],F:F,dataset_shampoo[[#This Row],[Year]]-1,G:G,"&gt;"&amp;dataset_shampoo[[#This Row],[Month]])</f>
        <v>640402</v>
      </c>
      <c r="M733" s="1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s="9">
        <v>52892</v>
      </c>
      <c r="I734" s="11">
        <v>268156</v>
      </c>
      <c r="J734" s="9">
        <f>SUMIFS(H:H,D:D,dataset_shampoo[[#This Row],[Brand]],E:E,dataset_shampoo[[#This Row],[Region]],F:F,dataset_shampoo[[#This Row],[Year]],G:G,"&lt;="&amp;dataset_shampoo[[#This Row],[Month]])</f>
        <v>211554</v>
      </c>
      <c r="K734" s="27">
        <f>SUMIFS(I:I,D:D,dataset_shampoo[[#This Row],[Brand]],E:E,dataset_shampoo[[#This Row],[Region]],F:F,dataset_shampoo[[#This Row],[Year]],G:G,"&lt;="&amp;dataset_shampoo[[#This Row],[Month]])</f>
        <v>1070286</v>
      </c>
      <c r="L734" s="9">
        <f>dataset_shampoo[[#This Row],[Units YTD]]+SUMIFS(H:H,D:D,dataset_shampoo[[#This Row],[Brand]],E:E,dataset_shampoo[[#This Row],[Region]],F:F,dataset_shampoo[[#This Row],[Year]]-1,G:G,"&gt;"&amp;dataset_shampoo[[#This Row],[Month]])</f>
        <v>633374</v>
      </c>
      <c r="M734" s="1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s="9">
        <v>49378</v>
      </c>
      <c r="I735" s="11">
        <v>250614</v>
      </c>
      <c r="J735" s="9">
        <f>SUMIFS(H:H,D:D,dataset_shampoo[[#This Row],[Brand]],E:E,dataset_shampoo[[#This Row],[Region]],F:F,dataset_shampoo[[#This Row],[Year]],G:G,"&lt;="&amp;dataset_shampoo[[#This Row],[Month]])</f>
        <v>260932</v>
      </c>
      <c r="K735" s="27">
        <f>SUMIFS(I:I,D:D,dataset_shampoo[[#This Row],[Brand]],E:E,dataset_shampoo[[#This Row],[Region]],F:F,dataset_shampoo[[#This Row],[Year]],G:G,"&lt;="&amp;dataset_shampoo[[#This Row],[Month]])</f>
        <v>1320900</v>
      </c>
      <c r="L735" s="9">
        <f>dataset_shampoo[[#This Row],[Units YTD]]+SUMIFS(H:H,D:D,dataset_shampoo[[#This Row],[Brand]],E:E,dataset_shampoo[[#This Row],[Region]],F:F,dataset_shampoo[[#This Row],[Year]]-1,G:G,"&gt;"&amp;dataset_shampoo[[#This Row],[Month]])</f>
        <v>632450</v>
      </c>
      <c r="M735" s="1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s="9">
        <v>56098</v>
      </c>
      <c r="I736" s="11">
        <v>284802</v>
      </c>
      <c r="J736" s="9">
        <f>SUMIFS(H:H,D:D,dataset_shampoo[[#This Row],[Brand]],E:E,dataset_shampoo[[#This Row],[Region]],F:F,dataset_shampoo[[#This Row],[Year]],G:G,"&lt;="&amp;dataset_shampoo[[#This Row],[Month]])</f>
        <v>317030</v>
      </c>
      <c r="K736" s="27">
        <f>SUMIFS(I:I,D:D,dataset_shampoo[[#This Row],[Brand]],E:E,dataset_shampoo[[#This Row],[Region]],F:F,dataset_shampoo[[#This Row],[Year]],G:G,"&lt;="&amp;dataset_shampoo[[#This Row],[Month]])</f>
        <v>1605702</v>
      </c>
      <c r="L736" s="9">
        <f>dataset_shampoo[[#This Row],[Units YTD]]+SUMIFS(H:H,D:D,dataset_shampoo[[#This Row],[Brand]],E:E,dataset_shampoo[[#This Row],[Region]],F:F,dataset_shampoo[[#This Row],[Year]]-1,G:G,"&gt;"&amp;dataset_shampoo[[#This Row],[Month]])</f>
        <v>636496</v>
      </c>
      <c r="M736" s="1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s="9">
        <v>56868</v>
      </c>
      <c r="I737" s="11">
        <v>289492</v>
      </c>
      <c r="J737" s="9">
        <f>SUMIFS(H:H,D:D,dataset_shampoo[[#This Row],[Brand]],E:E,dataset_shampoo[[#This Row],[Region]],F:F,dataset_shampoo[[#This Row],[Year]],G:G,"&lt;="&amp;dataset_shampoo[[#This Row],[Month]])</f>
        <v>373898</v>
      </c>
      <c r="K737" s="27">
        <f>SUMIFS(I:I,D:D,dataset_shampoo[[#This Row],[Brand]],E:E,dataset_shampoo[[#This Row],[Region]],F:F,dataset_shampoo[[#This Row],[Year]],G:G,"&lt;="&amp;dataset_shampoo[[#This Row],[Month]])</f>
        <v>1895194</v>
      </c>
      <c r="L737" s="9">
        <f>dataset_shampoo[[#This Row],[Units YTD]]+SUMIFS(H:H,D:D,dataset_shampoo[[#This Row],[Brand]],E:E,dataset_shampoo[[#This Row],[Region]],F:F,dataset_shampoo[[#This Row],[Year]]-1,G:G,"&gt;"&amp;dataset_shampoo[[#This Row],[Month]])</f>
        <v>640514</v>
      </c>
      <c r="M737" s="1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s="9">
        <v>46466</v>
      </c>
      <c r="I738" s="11">
        <v>236586</v>
      </c>
      <c r="J738" s="9">
        <f>SUMIFS(H:H,D:D,dataset_shampoo[[#This Row],[Brand]],E:E,dataset_shampoo[[#This Row],[Region]],F:F,dataset_shampoo[[#This Row],[Year]],G:G,"&lt;="&amp;dataset_shampoo[[#This Row],[Month]])</f>
        <v>420364</v>
      </c>
      <c r="K738" s="27">
        <f>SUMIFS(I:I,D:D,dataset_shampoo[[#This Row],[Brand]],E:E,dataset_shampoo[[#This Row],[Region]],F:F,dataset_shampoo[[#This Row],[Year]],G:G,"&lt;="&amp;dataset_shampoo[[#This Row],[Month]])</f>
        <v>2131780</v>
      </c>
      <c r="L738" s="9">
        <f>dataset_shampoo[[#This Row],[Units YTD]]+SUMIFS(H:H,D:D,dataset_shampoo[[#This Row],[Brand]],E:E,dataset_shampoo[[#This Row],[Region]],F:F,dataset_shampoo[[#This Row],[Year]]-1,G:G,"&gt;"&amp;dataset_shampoo[[#This Row],[Month]])</f>
        <v>640780</v>
      </c>
      <c r="M738" s="1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s="9">
        <v>55314</v>
      </c>
      <c r="I739" s="11">
        <v>281484</v>
      </c>
      <c r="J739" s="9">
        <f>SUMIFS(H:H,D:D,dataset_shampoo[[#This Row],[Brand]],E:E,dataset_shampoo[[#This Row],[Region]],F:F,dataset_shampoo[[#This Row],[Year]],G:G,"&lt;="&amp;dataset_shampoo[[#This Row],[Month]])</f>
        <v>475678</v>
      </c>
      <c r="K739" s="27">
        <f>SUMIFS(I:I,D:D,dataset_shampoo[[#This Row],[Brand]],E:E,dataset_shampoo[[#This Row],[Region]],F:F,dataset_shampoo[[#This Row],[Year]],G:G,"&lt;="&amp;dataset_shampoo[[#This Row],[Month]])</f>
        <v>2413264</v>
      </c>
      <c r="L739" s="9">
        <f>dataset_shampoo[[#This Row],[Units YTD]]+SUMIFS(H:H,D:D,dataset_shampoo[[#This Row],[Brand]],E:E,dataset_shampoo[[#This Row],[Region]],F:F,dataset_shampoo[[#This Row],[Year]]-1,G:G,"&gt;"&amp;dataset_shampoo[[#This Row],[Month]])</f>
        <v>644644</v>
      </c>
      <c r="M739" s="1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s="9">
        <v>61474</v>
      </c>
      <c r="I740" s="11">
        <v>312984</v>
      </c>
      <c r="J740" s="9">
        <f>SUMIFS(H:H,D:D,dataset_shampoo[[#This Row],[Brand]],E:E,dataset_shampoo[[#This Row],[Region]],F:F,dataset_shampoo[[#This Row],[Year]],G:G,"&lt;="&amp;dataset_shampoo[[#This Row],[Month]])</f>
        <v>537152</v>
      </c>
      <c r="K740" s="27">
        <f>SUMIFS(I:I,D:D,dataset_shampoo[[#This Row],[Brand]],E:E,dataset_shampoo[[#This Row],[Region]],F:F,dataset_shampoo[[#This Row],[Year]],G:G,"&lt;="&amp;dataset_shampoo[[#This Row],[Month]])</f>
        <v>2726248</v>
      </c>
      <c r="L740" s="9">
        <f>dataset_shampoo[[#This Row],[Units YTD]]+SUMIFS(H:H,D:D,dataset_shampoo[[#This Row],[Brand]],E:E,dataset_shampoo[[#This Row],[Region]],F:F,dataset_shampoo[[#This Row],[Year]]-1,G:G,"&gt;"&amp;dataset_shampoo[[#This Row],[Month]])</f>
        <v>645358</v>
      </c>
      <c r="M740" s="1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s="9">
        <v>66850</v>
      </c>
      <c r="I741" s="11">
        <v>339976</v>
      </c>
      <c r="J741" s="9">
        <f>SUMIFS(H:H,D:D,dataset_shampoo[[#This Row],[Brand]],E:E,dataset_shampoo[[#This Row],[Region]],F:F,dataset_shampoo[[#This Row],[Year]],G:G,"&lt;="&amp;dataset_shampoo[[#This Row],[Month]])</f>
        <v>604002</v>
      </c>
      <c r="K741" s="27">
        <f>SUMIFS(I:I,D:D,dataset_shampoo[[#This Row],[Brand]],E:E,dataset_shampoo[[#This Row],[Region]],F:F,dataset_shampoo[[#This Row],[Year]],G:G,"&lt;="&amp;dataset_shampoo[[#This Row],[Month]])</f>
        <v>3066224</v>
      </c>
      <c r="L741" s="9">
        <f>dataset_shampoo[[#This Row],[Units YTD]]+SUMIFS(H:H,D:D,dataset_shampoo[[#This Row],[Brand]],E:E,dataset_shampoo[[#This Row],[Region]],F:F,dataset_shampoo[[#This Row],[Year]]-1,G:G,"&gt;"&amp;dataset_shampoo[[#This Row],[Month]])</f>
        <v>655760</v>
      </c>
      <c r="M741" s="1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s="9">
        <v>65128</v>
      </c>
      <c r="I742" s="11">
        <v>331254</v>
      </c>
      <c r="J742" s="9">
        <f>SUMIFS(H:H,D:D,dataset_shampoo[[#This Row],[Brand]],E:E,dataset_shampoo[[#This Row],[Region]],F:F,dataset_shampoo[[#This Row],[Year]],G:G,"&lt;="&amp;dataset_shampoo[[#This Row],[Month]])</f>
        <v>669130</v>
      </c>
      <c r="K742" s="27">
        <f>SUMIFS(I:I,D:D,dataset_shampoo[[#This Row],[Brand]],E:E,dataset_shampoo[[#This Row],[Region]],F:F,dataset_shampoo[[#This Row],[Year]],G:G,"&lt;="&amp;dataset_shampoo[[#This Row],[Month]])</f>
        <v>3397478</v>
      </c>
      <c r="L742" s="9">
        <f>dataset_shampoo[[#This Row],[Units YTD]]+SUMIFS(H:H,D:D,dataset_shampoo[[#This Row],[Brand]],E:E,dataset_shampoo[[#This Row],[Region]],F:F,dataset_shampoo[[#This Row],[Year]]-1,G:G,"&gt;"&amp;dataset_shampoo[[#This Row],[Month]])</f>
        <v>669130</v>
      </c>
      <c r="M742" s="1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s="9">
        <v>40560</v>
      </c>
      <c r="I743" s="11">
        <v>206130</v>
      </c>
      <c r="J743" s="9">
        <f>SUMIFS(H:H,D:D,dataset_shampoo[[#This Row],[Brand]],E:E,dataset_shampoo[[#This Row],[Region]],F:F,dataset_shampoo[[#This Row],[Year]],G:G,"&lt;="&amp;dataset_shampoo[[#This Row],[Month]])</f>
        <v>40560</v>
      </c>
      <c r="K743" s="27">
        <f>SUMIFS(I:I,D:D,dataset_shampoo[[#This Row],[Brand]],E:E,dataset_shampoo[[#This Row],[Region]],F:F,dataset_shampoo[[#This Row],[Year]],G:G,"&lt;="&amp;dataset_shampoo[[#This Row],[Month]])</f>
        <v>206130</v>
      </c>
      <c r="L743" s="9">
        <f>dataset_shampoo[[#This Row],[Units YTD]]+SUMIFS(H:H,D:D,dataset_shampoo[[#This Row],[Brand]],E:E,dataset_shampoo[[#This Row],[Region]],F:F,dataset_shampoo[[#This Row],[Year]]-1,G:G,"&gt;"&amp;dataset_shampoo[[#This Row],[Month]])</f>
        <v>658688</v>
      </c>
      <c r="M743" s="1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s="9">
        <v>42700</v>
      </c>
      <c r="I744" s="11">
        <v>217250</v>
      </c>
      <c r="J744" s="9">
        <f>SUMIFS(H:H,D:D,dataset_shampoo[[#This Row],[Brand]],E:E,dataset_shampoo[[#This Row],[Region]],F:F,dataset_shampoo[[#This Row],[Year]],G:G,"&lt;="&amp;dataset_shampoo[[#This Row],[Month]])</f>
        <v>83260</v>
      </c>
      <c r="K744" s="27">
        <f>SUMIFS(I:I,D:D,dataset_shampoo[[#This Row],[Brand]],E:E,dataset_shampoo[[#This Row],[Region]],F:F,dataset_shampoo[[#This Row],[Year]],G:G,"&lt;="&amp;dataset_shampoo[[#This Row],[Month]])</f>
        <v>423380</v>
      </c>
      <c r="L744" s="9">
        <f>dataset_shampoo[[#This Row],[Units YTD]]+SUMIFS(H:H,D:D,dataset_shampoo[[#This Row],[Brand]],E:E,dataset_shampoo[[#This Row],[Region]],F:F,dataset_shampoo[[#This Row],[Year]]-1,G:G,"&gt;"&amp;dataset_shampoo[[#This Row],[Month]])</f>
        <v>651114</v>
      </c>
      <c r="M744" s="1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s="9">
        <v>41841</v>
      </c>
      <c r="I745" s="11">
        <v>213345</v>
      </c>
      <c r="J745" s="9">
        <f>SUMIFS(H:H,D:D,dataset_shampoo[[#This Row],[Brand]],E:E,dataset_shampoo[[#This Row],[Region]],F:F,dataset_shampoo[[#This Row],[Year]],G:G,"&lt;="&amp;dataset_shampoo[[#This Row],[Month]])</f>
        <v>125101</v>
      </c>
      <c r="K745" s="27">
        <f>SUMIFS(I:I,D:D,dataset_shampoo[[#This Row],[Brand]],E:E,dataset_shampoo[[#This Row],[Region]],F:F,dataset_shampoo[[#This Row],[Year]],G:G,"&lt;="&amp;dataset_shampoo[[#This Row],[Month]])</f>
        <v>636725</v>
      </c>
      <c r="L745" s="9">
        <f>dataset_shampoo[[#This Row],[Units YTD]]+SUMIFS(H:H,D:D,dataset_shampoo[[#This Row],[Brand]],E:E,dataset_shampoo[[#This Row],[Region]],F:F,dataset_shampoo[[#This Row],[Year]]-1,G:G,"&gt;"&amp;dataset_shampoo[[#This Row],[Month]])</f>
        <v>635569</v>
      </c>
      <c r="M745" s="1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s="9">
        <v>67144</v>
      </c>
      <c r="I746" s="11">
        <v>342850.3</v>
      </c>
      <c r="J746" s="9">
        <f>SUMIFS(H:H,D:D,dataset_shampoo[[#This Row],[Brand]],E:E,dataset_shampoo[[#This Row],[Region]],F:F,dataset_shampoo[[#This Row],[Year]],G:G,"&lt;="&amp;dataset_shampoo[[#This Row],[Month]])</f>
        <v>192245</v>
      </c>
      <c r="K746" s="27">
        <f>SUMIFS(I:I,D:D,dataset_shampoo[[#This Row],[Brand]],E:E,dataset_shampoo[[#This Row],[Region]],F:F,dataset_shampoo[[#This Row],[Year]],G:G,"&lt;="&amp;dataset_shampoo[[#This Row],[Month]])</f>
        <v>979575.3</v>
      </c>
      <c r="L746" s="9">
        <f>dataset_shampoo[[#This Row],[Units YTD]]+SUMIFS(H:H,D:D,dataset_shampoo[[#This Row],[Brand]],E:E,dataset_shampoo[[#This Row],[Region]],F:F,dataset_shampoo[[#This Row],[Year]]-1,G:G,"&gt;"&amp;dataset_shampoo[[#This Row],[Month]])</f>
        <v>649821</v>
      </c>
      <c r="M746" s="1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s="9">
        <v>44325</v>
      </c>
      <c r="I747" s="11">
        <v>233478</v>
      </c>
      <c r="J747" s="9">
        <f>SUMIFS(H:H,D:D,dataset_shampoo[[#This Row],[Brand]],E:E,dataset_shampoo[[#This Row],[Region]],F:F,dataset_shampoo[[#This Row],[Year]],G:G,"&lt;="&amp;dataset_shampoo[[#This Row],[Month]])</f>
        <v>236570</v>
      </c>
      <c r="K747" s="27">
        <f>SUMIFS(I:I,D:D,dataset_shampoo[[#This Row],[Brand]],E:E,dataset_shampoo[[#This Row],[Region]],F:F,dataset_shampoo[[#This Row],[Year]],G:G,"&lt;="&amp;dataset_shampoo[[#This Row],[Month]])</f>
        <v>1213053.3</v>
      </c>
      <c r="L747" s="9">
        <f>dataset_shampoo[[#This Row],[Units YTD]]+SUMIFS(H:H,D:D,dataset_shampoo[[#This Row],[Brand]],E:E,dataset_shampoo[[#This Row],[Region]],F:F,dataset_shampoo[[#This Row],[Year]]-1,G:G,"&gt;"&amp;dataset_shampoo[[#This Row],[Month]])</f>
        <v>644768</v>
      </c>
      <c r="M747" s="1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s="9">
        <v>42876</v>
      </c>
      <c r="I748" s="11">
        <v>232740</v>
      </c>
      <c r="J748" s="9">
        <f>SUMIFS(H:H,D:D,dataset_shampoo[[#This Row],[Brand]],E:E,dataset_shampoo[[#This Row],[Region]],F:F,dataset_shampoo[[#This Row],[Year]],G:G,"&lt;="&amp;dataset_shampoo[[#This Row],[Month]])</f>
        <v>279446</v>
      </c>
      <c r="K748" s="27">
        <f>SUMIFS(I:I,D:D,dataset_shampoo[[#This Row],[Brand]],E:E,dataset_shampoo[[#This Row],[Region]],F:F,dataset_shampoo[[#This Row],[Year]],G:G,"&lt;="&amp;dataset_shampoo[[#This Row],[Month]])</f>
        <v>1445793.3</v>
      </c>
      <c r="L748" s="9">
        <f>dataset_shampoo[[#This Row],[Units YTD]]+SUMIFS(H:H,D:D,dataset_shampoo[[#This Row],[Brand]],E:E,dataset_shampoo[[#This Row],[Region]],F:F,dataset_shampoo[[#This Row],[Year]]-1,G:G,"&gt;"&amp;dataset_shampoo[[#This Row],[Month]])</f>
        <v>631546</v>
      </c>
      <c r="M748" s="1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s="9">
        <v>37503</v>
      </c>
      <c r="I749" s="11">
        <v>202779</v>
      </c>
      <c r="J749" s="9">
        <f>SUMIFS(H:H,D:D,dataset_shampoo[[#This Row],[Brand]],E:E,dataset_shampoo[[#This Row],[Region]],F:F,dataset_shampoo[[#This Row],[Year]],G:G,"&lt;="&amp;dataset_shampoo[[#This Row],[Month]])</f>
        <v>316949</v>
      </c>
      <c r="K749" s="27">
        <f>SUMIFS(I:I,D:D,dataset_shampoo[[#This Row],[Brand]],E:E,dataset_shampoo[[#This Row],[Region]],F:F,dataset_shampoo[[#This Row],[Year]],G:G,"&lt;="&amp;dataset_shampoo[[#This Row],[Month]])</f>
        <v>1648572.3</v>
      </c>
      <c r="L749" s="9">
        <f>dataset_shampoo[[#This Row],[Units YTD]]+SUMIFS(H:H,D:D,dataset_shampoo[[#This Row],[Brand]],E:E,dataset_shampoo[[#This Row],[Region]],F:F,dataset_shampoo[[#This Row],[Year]]-1,G:G,"&gt;"&amp;dataset_shampoo[[#This Row],[Month]])</f>
        <v>612181</v>
      </c>
      <c r="M749" s="1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s="9">
        <v>48118</v>
      </c>
      <c r="I750" s="11">
        <v>262472</v>
      </c>
      <c r="J750" s="9">
        <f>SUMIFS(H:H,D:D,dataset_shampoo[[#This Row],[Brand]],E:E,dataset_shampoo[[#This Row],[Region]],F:F,dataset_shampoo[[#This Row],[Year]],G:G,"&lt;="&amp;dataset_shampoo[[#This Row],[Month]])</f>
        <v>365067</v>
      </c>
      <c r="K750" s="27">
        <f>SUMIFS(I:I,D:D,dataset_shampoo[[#This Row],[Brand]],E:E,dataset_shampoo[[#This Row],[Region]],F:F,dataset_shampoo[[#This Row],[Year]],G:G,"&lt;="&amp;dataset_shampoo[[#This Row],[Month]])</f>
        <v>1911044.3</v>
      </c>
      <c r="L750" s="9">
        <f>dataset_shampoo[[#This Row],[Units YTD]]+SUMIFS(H:H,D:D,dataset_shampoo[[#This Row],[Brand]],E:E,dataset_shampoo[[#This Row],[Region]],F:F,dataset_shampoo[[#This Row],[Year]]-1,G:G,"&gt;"&amp;dataset_shampoo[[#This Row],[Month]])</f>
        <v>613833</v>
      </c>
      <c r="M750" s="1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s="9">
        <v>40185</v>
      </c>
      <c r="I751" s="11">
        <v>227079</v>
      </c>
      <c r="J751" s="9">
        <f>SUMIFS(H:H,D:D,dataset_shampoo[[#This Row],[Brand]],E:E,dataset_shampoo[[#This Row],[Region]],F:F,dataset_shampoo[[#This Row],[Year]],G:G,"&lt;="&amp;dataset_shampoo[[#This Row],[Month]])</f>
        <v>405252</v>
      </c>
      <c r="K751" s="27">
        <f>SUMIFS(I:I,D:D,dataset_shampoo[[#This Row],[Brand]],E:E,dataset_shampoo[[#This Row],[Region]],F:F,dataset_shampoo[[#This Row],[Year]],G:G,"&lt;="&amp;dataset_shampoo[[#This Row],[Month]])</f>
        <v>2138123.2999999998</v>
      </c>
      <c r="L751" s="9">
        <f>dataset_shampoo[[#This Row],[Units YTD]]+SUMIFS(H:H,D:D,dataset_shampoo[[#This Row],[Brand]],E:E,dataset_shampoo[[#This Row],[Region]],F:F,dataset_shampoo[[#This Row],[Year]]-1,G:G,"&gt;"&amp;dataset_shampoo[[#This Row],[Month]])</f>
        <v>598704</v>
      </c>
      <c r="M751" s="1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s="9">
        <v>38224</v>
      </c>
      <c r="I752" s="11">
        <v>213504</v>
      </c>
      <c r="J752" s="9">
        <f>SUMIFS(H:H,D:D,dataset_shampoo[[#This Row],[Brand]],E:E,dataset_shampoo[[#This Row],[Region]],F:F,dataset_shampoo[[#This Row],[Year]],G:G,"&lt;="&amp;dataset_shampoo[[#This Row],[Month]])</f>
        <v>443476</v>
      </c>
      <c r="K752" s="27">
        <f>SUMIFS(I:I,D:D,dataset_shampoo[[#This Row],[Brand]],E:E,dataset_shampoo[[#This Row],[Region]],F:F,dataset_shampoo[[#This Row],[Year]],G:G,"&lt;="&amp;dataset_shampoo[[#This Row],[Month]])</f>
        <v>2351627.2999999998</v>
      </c>
      <c r="L752" s="9">
        <f>dataset_shampoo[[#This Row],[Units YTD]]+SUMIFS(H:H,D:D,dataset_shampoo[[#This Row],[Brand]],E:E,dataset_shampoo[[#This Row],[Region]],F:F,dataset_shampoo[[#This Row],[Year]]-1,G:G,"&gt;"&amp;dataset_shampoo[[#This Row],[Month]])</f>
        <v>575454</v>
      </c>
      <c r="M752" s="1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s="9">
        <v>67574</v>
      </c>
      <c r="I753" s="11">
        <v>377065</v>
      </c>
      <c r="J753" s="9">
        <f>SUMIFS(H:H,D:D,dataset_shampoo[[#This Row],[Brand]],E:E,dataset_shampoo[[#This Row],[Region]],F:F,dataset_shampoo[[#This Row],[Year]],G:G,"&lt;="&amp;dataset_shampoo[[#This Row],[Month]])</f>
        <v>511050</v>
      </c>
      <c r="K753" s="27">
        <f>SUMIFS(I:I,D:D,dataset_shampoo[[#This Row],[Brand]],E:E,dataset_shampoo[[#This Row],[Region]],F:F,dataset_shampoo[[#This Row],[Year]],G:G,"&lt;="&amp;dataset_shampoo[[#This Row],[Month]])</f>
        <v>2728692.3</v>
      </c>
      <c r="L753" s="9">
        <f>dataset_shampoo[[#This Row],[Units YTD]]+SUMIFS(H:H,D:D,dataset_shampoo[[#This Row],[Brand]],E:E,dataset_shampoo[[#This Row],[Region]],F:F,dataset_shampoo[[#This Row],[Year]]-1,G:G,"&gt;"&amp;dataset_shampoo[[#This Row],[Month]])</f>
        <v>576178</v>
      </c>
      <c r="M753" s="1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s="9">
        <v>39886</v>
      </c>
      <c r="I754" s="11">
        <v>218484</v>
      </c>
      <c r="J754" s="9">
        <f>SUMIFS(H:H,D:D,dataset_shampoo[[#This Row],[Brand]],E:E,dataset_shampoo[[#This Row],[Region]],F:F,dataset_shampoo[[#This Row],[Year]],G:G,"&lt;="&amp;dataset_shampoo[[#This Row],[Month]])</f>
        <v>550936</v>
      </c>
      <c r="K754" s="27">
        <f>SUMIFS(I:I,D:D,dataset_shampoo[[#This Row],[Brand]],E:E,dataset_shampoo[[#This Row],[Region]],F:F,dataset_shampoo[[#This Row],[Year]],G:G,"&lt;="&amp;dataset_shampoo[[#This Row],[Month]])</f>
        <v>2947176.3</v>
      </c>
      <c r="L754" s="9">
        <f>dataset_shampoo[[#This Row],[Units YTD]]+SUMIFS(H:H,D:D,dataset_shampoo[[#This Row],[Brand]],E:E,dataset_shampoo[[#This Row],[Region]],F:F,dataset_shampoo[[#This Row],[Year]]-1,G:G,"&gt;"&amp;dataset_shampoo[[#This Row],[Month]])</f>
        <v>550936</v>
      </c>
      <c r="M754" s="1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s="9">
        <v>57070</v>
      </c>
      <c r="I755" s="11">
        <v>319350</v>
      </c>
      <c r="J755" s="9">
        <f>SUMIFS(H:H,D:D,dataset_shampoo[[#This Row],[Brand]],E:E,dataset_shampoo[[#This Row],[Region]],F:F,dataset_shampoo[[#This Row],[Year]],G:G,"&lt;="&amp;dataset_shampoo[[#This Row],[Month]])</f>
        <v>57070</v>
      </c>
      <c r="K755" s="27">
        <f>SUMIFS(I:I,D:D,dataset_shampoo[[#This Row],[Brand]],E:E,dataset_shampoo[[#This Row],[Region]],F:F,dataset_shampoo[[#This Row],[Year]],G:G,"&lt;="&amp;dataset_shampoo[[#This Row],[Month]])</f>
        <v>319350</v>
      </c>
      <c r="L755" s="9">
        <f>dataset_shampoo[[#This Row],[Units YTD]]+SUMIFS(H:H,D:D,dataset_shampoo[[#This Row],[Brand]],E:E,dataset_shampoo[[#This Row],[Region]],F:F,dataset_shampoo[[#This Row],[Year]]-1,G:G,"&gt;"&amp;dataset_shampoo[[#This Row],[Month]])</f>
        <v>567446</v>
      </c>
      <c r="M755" s="1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s="9">
        <v>57480</v>
      </c>
      <c r="I756" s="11">
        <v>345680</v>
      </c>
      <c r="J756" s="9">
        <f>SUMIFS(H:H,D:D,dataset_shampoo[[#This Row],[Brand]],E:E,dataset_shampoo[[#This Row],[Region]],F:F,dataset_shampoo[[#This Row],[Year]],G:G,"&lt;="&amp;dataset_shampoo[[#This Row],[Month]])</f>
        <v>114550</v>
      </c>
      <c r="K756" s="27">
        <f>SUMIFS(I:I,D:D,dataset_shampoo[[#This Row],[Brand]],E:E,dataset_shampoo[[#This Row],[Region]],F:F,dataset_shampoo[[#This Row],[Year]],G:G,"&lt;="&amp;dataset_shampoo[[#This Row],[Month]])</f>
        <v>665030</v>
      </c>
      <c r="L756" s="9">
        <f>dataset_shampoo[[#This Row],[Units YTD]]+SUMIFS(H:H,D:D,dataset_shampoo[[#This Row],[Brand]],E:E,dataset_shampoo[[#This Row],[Region]],F:F,dataset_shampoo[[#This Row],[Year]]-1,G:G,"&gt;"&amp;dataset_shampoo[[#This Row],[Month]])</f>
        <v>582226</v>
      </c>
      <c r="M756" s="1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s="9">
        <v>65600</v>
      </c>
      <c r="I757" s="11">
        <v>406590</v>
      </c>
      <c r="J757" s="9">
        <f>SUMIFS(H:H,D:D,dataset_shampoo[[#This Row],[Brand]],E:E,dataset_shampoo[[#This Row],[Region]],F:F,dataset_shampoo[[#This Row],[Year]],G:G,"&lt;="&amp;dataset_shampoo[[#This Row],[Month]])</f>
        <v>180150</v>
      </c>
      <c r="K757" s="27">
        <f>SUMIFS(I:I,D:D,dataset_shampoo[[#This Row],[Brand]],E:E,dataset_shampoo[[#This Row],[Region]],F:F,dataset_shampoo[[#This Row],[Year]],G:G,"&lt;="&amp;dataset_shampoo[[#This Row],[Month]])</f>
        <v>1071620</v>
      </c>
      <c r="L757" s="9">
        <f>dataset_shampoo[[#This Row],[Units YTD]]+SUMIFS(H:H,D:D,dataset_shampoo[[#This Row],[Brand]],E:E,dataset_shampoo[[#This Row],[Region]],F:F,dataset_shampoo[[#This Row],[Year]]-1,G:G,"&gt;"&amp;dataset_shampoo[[#This Row],[Month]])</f>
        <v>605985</v>
      </c>
      <c r="M757" s="1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s="9">
        <v>12397</v>
      </c>
      <c r="I758" s="11">
        <v>62202</v>
      </c>
      <c r="J758" s="9">
        <f>SUMIFS(H:H,D:D,dataset_shampoo[[#This Row],[Brand]],E:E,dataset_shampoo[[#This Row],[Region]],F:F,dataset_shampoo[[#This Row],[Year]],G:G,"&lt;="&amp;dataset_shampoo[[#This Row],[Month]])</f>
        <v>12397</v>
      </c>
      <c r="K758" s="27">
        <f>SUMIFS(I:I,D:D,dataset_shampoo[[#This Row],[Brand]],E:E,dataset_shampoo[[#This Row],[Region]],F:F,dataset_shampoo[[#This Row],[Year]],G:G,"&lt;="&amp;dataset_shampoo[[#This Row],[Month]])</f>
        <v>62202</v>
      </c>
      <c r="L758" s="9">
        <f>dataset_shampoo[[#This Row],[Units YTD]]+SUMIFS(H:H,D:D,dataset_shampoo[[#This Row],[Brand]],E:E,dataset_shampoo[[#This Row],[Region]],F:F,dataset_shampoo[[#This Row],[Year]]-1,G:G,"&gt;"&amp;dataset_shampoo[[#This Row],[Month]])</f>
        <v>12397</v>
      </c>
      <c r="M758" s="1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s="9">
        <v>9443</v>
      </c>
      <c r="I759" s="11">
        <v>47145</v>
      </c>
      <c r="J759" s="9">
        <f>SUMIFS(H:H,D:D,dataset_shampoo[[#This Row],[Brand]],E:E,dataset_shampoo[[#This Row],[Region]],F:F,dataset_shampoo[[#This Row],[Year]],G:G,"&lt;="&amp;dataset_shampoo[[#This Row],[Month]])</f>
        <v>21840</v>
      </c>
      <c r="K759" s="27">
        <f>SUMIFS(I:I,D:D,dataset_shampoo[[#This Row],[Brand]],E:E,dataset_shampoo[[#This Row],[Region]],F:F,dataset_shampoo[[#This Row],[Year]],G:G,"&lt;="&amp;dataset_shampoo[[#This Row],[Month]])</f>
        <v>109347</v>
      </c>
      <c r="L759" s="9">
        <f>dataset_shampoo[[#This Row],[Units YTD]]+SUMIFS(H:H,D:D,dataset_shampoo[[#This Row],[Brand]],E:E,dataset_shampoo[[#This Row],[Region]],F:F,dataset_shampoo[[#This Row],[Year]]-1,G:G,"&gt;"&amp;dataset_shampoo[[#This Row],[Month]])</f>
        <v>21840</v>
      </c>
      <c r="M759" s="1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s="9">
        <v>11928</v>
      </c>
      <c r="I760" s="11">
        <v>59465</v>
      </c>
      <c r="J760" s="9">
        <f>SUMIFS(H:H,D:D,dataset_shampoo[[#This Row],[Brand]],E:E,dataset_shampoo[[#This Row],[Region]],F:F,dataset_shampoo[[#This Row],[Year]],G:G,"&lt;="&amp;dataset_shampoo[[#This Row],[Month]])</f>
        <v>33768</v>
      </c>
      <c r="K760" s="27">
        <f>SUMIFS(I:I,D:D,dataset_shampoo[[#This Row],[Brand]],E:E,dataset_shampoo[[#This Row],[Region]],F:F,dataset_shampoo[[#This Row],[Year]],G:G,"&lt;="&amp;dataset_shampoo[[#This Row],[Month]])</f>
        <v>168812</v>
      </c>
      <c r="L760" s="9">
        <f>dataset_shampoo[[#This Row],[Units YTD]]+SUMIFS(H:H,D:D,dataset_shampoo[[#This Row],[Brand]],E:E,dataset_shampoo[[#This Row],[Region]],F:F,dataset_shampoo[[#This Row],[Year]]-1,G:G,"&gt;"&amp;dataset_shampoo[[#This Row],[Month]])</f>
        <v>33768</v>
      </c>
      <c r="M760" s="1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s="9">
        <v>11221</v>
      </c>
      <c r="I761" s="11">
        <v>56084</v>
      </c>
      <c r="J761" s="9">
        <f>SUMIFS(H:H,D:D,dataset_shampoo[[#This Row],[Brand]],E:E,dataset_shampoo[[#This Row],[Region]],F:F,dataset_shampoo[[#This Row],[Year]],G:G,"&lt;="&amp;dataset_shampoo[[#This Row],[Month]])</f>
        <v>44989</v>
      </c>
      <c r="K761" s="27">
        <f>SUMIFS(I:I,D:D,dataset_shampoo[[#This Row],[Brand]],E:E,dataset_shampoo[[#This Row],[Region]],F:F,dataset_shampoo[[#This Row],[Year]],G:G,"&lt;="&amp;dataset_shampoo[[#This Row],[Month]])</f>
        <v>224896</v>
      </c>
      <c r="L761" s="9">
        <f>dataset_shampoo[[#This Row],[Units YTD]]+SUMIFS(H:H,D:D,dataset_shampoo[[#This Row],[Brand]],E:E,dataset_shampoo[[#This Row],[Region]],F:F,dataset_shampoo[[#This Row],[Year]]-1,G:G,"&gt;"&amp;dataset_shampoo[[#This Row],[Month]])</f>
        <v>44989</v>
      </c>
      <c r="M761" s="1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s="9">
        <v>12313</v>
      </c>
      <c r="I762" s="11">
        <v>61348</v>
      </c>
      <c r="J762" s="9">
        <f>SUMIFS(H:H,D:D,dataset_shampoo[[#This Row],[Brand]],E:E,dataset_shampoo[[#This Row],[Region]],F:F,dataset_shampoo[[#This Row],[Year]],G:G,"&lt;="&amp;dataset_shampoo[[#This Row],[Month]])</f>
        <v>57302</v>
      </c>
      <c r="K762" s="27">
        <f>SUMIFS(I:I,D:D,dataset_shampoo[[#This Row],[Brand]],E:E,dataset_shampoo[[#This Row],[Region]],F:F,dataset_shampoo[[#This Row],[Year]],G:G,"&lt;="&amp;dataset_shampoo[[#This Row],[Month]])</f>
        <v>286244</v>
      </c>
      <c r="L762" s="9">
        <f>dataset_shampoo[[#This Row],[Units YTD]]+SUMIFS(H:H,D:D,dataset_shampoo[[#This Row],[Brand]],E:E,dataset_shampoo[[#This Row],[Region]],F:F,dataset_shampoo[[#This Row],[Year]]-1,G:G,"&gt;"&amp;dataset_shampoo[[#This Row],[Month]])</f>
        <v>57302</v>
      </c>
      <c r="M762" s="1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s="9">
        <v>12019</v>
      </c>
      <c r="I763" s="11">
        <v>59969</v>
      </c>
      <c r="J763" s="9">
        <f>SUMIFS(H:H,D:D,dataset_shampoo[[#This Row],[Brand]],E:E,dataset_shampoo[[#This Row],[Region]],F:F,dataset_shampoo[[#This Row],[Year]],G:G,"&lt;="&amp;dataset_shampoo[[#This Row],[Month]])</f>
        <v>69321</v>
      </c>
      <c r="K763" s="27">
        <f>SUMIFS(I:I,D:D,dataset_shampoo[[#This Row],[Brand]],E:E,dataset_shampoo[[#This Row],[Region]],F:F,dataset_shampoo[[#This Row],[Year]],G:G,"&lt;="&amp;dataset_shampoo[[#This Row],[Month]])</f>
        <v>346213</v>
      </c>
      <c r="L763" s="9">
        <f>dataset_shampoo[[#This Row],[Units YTD]]+SUMIFS(H:H,D:D,dataset_shampoo[[#This Row],[Brand]],E:E,dataset_shampoo[[#This Row],[Region]],F:F,dataset_shampoo[[#This Row],[Year]]-1,G:G,"&gt;"&amp;dataset_shampoo[[#This Row],[Month]])</f>
        <v>69321</v>
      </c>
      <c r="M763" s="1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s="9">
        <v>12754</v>
      </c>
      <c r="I764" s="11">
        <v>63693</v>
      </c>
      <c r="J764" s="9">
        <f>SUMIFS(H:H,D:D,dataset_shampoo[[#This Row],[Brand]],E:E,dataset_shampoo[[#This Row],[Region]],F:F,dataset_shampoo[[#This Row],[Year]],G:G,"&lt;="&amp;dataset_shampoo[[#This Row],[Month]])</f>
        <v>82075</v>
      </c>
      <c r="K764" s="27">
        <f>SUMIFS(I:I,D:D,dataset_shampoo[[#This Row],[Brand]],E:E,dataset_shampoo[[#This Row],[Region]],F:F,dataset_shampoo[[#This Row],[Year]],G:G,"&lt;="&amp;dataset_shampoo[[#This Row],[Month]])</f>
        <v>409906</v>
      </c>
      <c r="L764" s="9">
        <f>dataset_shampoo[[#This Row],[Units YTD]]+SUMIFS(H:H,D:D,dataset_shampoo[[#This Row],[Brand]],E:E,dataset_shampoo[[#This Row],[Region]],F:F,dataset_shampoo[[#This Row],[Year]]-1,G:G,"&gt;"&amp;dataset_shampoo[[#This Row],[Month]])</f>
        <v>82075</v>
      </c>
      <c r="M764" s="1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s="9">
        <v>11284</v>
      </c>
      <c r="I765" s="11">
        <v>56196</v>
      </c>
      <c r="J765" s="9">
        <f>SUMIFS(H:H,D:D,dataset_shampoo[[#This Row],[Brand]],E:E,dataset_shampoo[[#This Row],[Region]],F:F,dataset_shampoo[[#This Row],[Year]],G:G,"&lt;="&amp;dataset_shampoo[[#This Row],[Month]])</f>
        <v>93359</v>
      </c>
      <c r="K765" s="27">
        <f>SUMIFS(I:I,D:D,dataset_shampoo[[#This Row],[Brand]],E:E,dataset_shampoo[[#This Row],[Region]],F:F,dataset_shampoo[[#This Row],[Year]],G:G,"&lt;="&amp;dataset_shampoo[[#This Row],[Month]])</f>
        <v>466102</v>
      </c>
      <c r="L765" s="9">
        <f>dataset_shampoo[[#This Row],[Units YTD]]+SUMIFS(H:H,D:D,dataset_shampoo[[#This Row],[Brand]],E:E,dataset_shampoo[[#This Row],[Region]],F:F,dataset_shampoo[[#This Row],[Year]]-1,G:G,"&gt;"&amp;dataset_shampoo[[#This Row],[Month]])</f>
        <v>93359</v>
      </c>
      <c r="M765" s="1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s="9">
        <v>10346</v>
      </c>
      <c r="I766" s="11">
        <v>51534</v>
      </c>
      <c r="J766" s="9">
        <f>SUMIFS(H:H,D:D,dataset_shampoo[[#This Row],[Brand]],E:E,dataset_shampoo[[#This Row],[Region]],F:F,dataset_shampoo[[#This Row],[Year]],G:G,"&lt;="&amp;dataset_shampoo[[#This Row],[Month]])</f>
        <v>103705</v>
      </c>
      <c r="K766" s="27">
        <f>SUMIFS(I:I,D:D,dataset_shampoo[[#This Row],[Brand]],E:E,dataset_shampoo[[#This Row],[Region]],F:F,dataset_shampoo[[#This Row],[Year]],G:G,"&lt;="&amp;dataset_shampoo[[#This Row],[Month]])</f>
        <v>517636</v>
      </c>
      <c r="L766" s="9">
        <f>dataset_shampoo[[#This Row],[Units YTD]]+SUMIFS(H:H,D:D,dataset_shampoo[[#This Row],[Brand]],E:E,dataset_shampoo[[#This Row],[Region]],F:F,dataset_shampoo[[#This Row],[Year]]-1,G:G,"&gt;"&amp;dataset_shampoo[[#This Row],[Month]])</f>
        <v>103705</v>
      </c>
      <c r="M766" s="1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s="9">
        <v>13391</v>
      </c>
      <c r="I767" s="11">
        <v>67039</v>
      </c>
      <c r="J767" s="9">
        <f>SUMIFS(H:H,D:D,dataset_shampoo[[#This Row],[Brand]],E:E,dataset_shampoo[[#This Row],[Region]],F:F,dataset_shampoo[[#This Row],[Year]],G:G,"&lt;="&amp;dataset_shampoo[[#This Row],[Month]])</f>
        <v>117096</v>
      </c>
      <c r="K767" s="27">
        <f>SUMIFS(I:I,D:D,dataset_shampoo[[#This Row],[Brand]],E:E,dataset_shampoo[[#This Row],[Region]],F:F,dataset_shampoo[[#This Row],[Year]],G:G,"&lt;="&amp;dataset_shampoo[[#This Row],[Month]])</f>
        <v>584675</v>
      </c>
      <c r="L767" s="9">
        <f>dataset_shampoo[[#This Row],[Units YTD]]+SUMIFS(H:H,D:D,dataset_shampoo[[#This Row],[Brand]],E:E,dataset_shampoo[[#This Row],[Region]],F:F,dataset_shampoo[[#This Row],[Year]]-1,G:G,"&gt;"&amp;dataset_shampoo[[#This Row],[Month]])</f>
        <v>117096</v>
      </c>
      <c r="M767" s="1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s="9">
        <v>11844</v>
      </c>
      <c r="I768" s="11">
        <v>59031</v>
      </c>
      <c r="J768" s="9">
        <f>SUMIFS(H:H,D:D,dataset_shampoo[[#This Row],[Brand]],E:E,dataset_shampoo[[#This Row],[Region]],F:F,dataset_shampoo[[#This Row],[Year]],G:G,"&lt;="&amp;dataset_shampoo[[#This Row],[Month]])</f>
        <v>128940</v>
      </c>
      <c r="K768" s="27">
        <f>SUMIFS(I:I,D:D,dataset_shampoo[[#This Row],[Brand]],E:E,dataset_shampoo[[#This Row],[Region]],F:F,dataset_shampoo[[#This Row],[Year]],G:G,"&lt;="&amp;dataset_shampoo[[#This Row],[Month]])</f>
        <v>643706</v>
      </c>
      <c r="L768" s="9">
        <f>dataset_shampoo[[#This Row],[Units YTD]]+SUMIFS(H:H,D:D,dataset_shampoo[[#This Row],[Brand]],E:E,dataset_shampoo[[#This Row],[Region]],F:F,dataset_shampoo[[#This Row],[Year]]-1,G:G,"&gt;"&amp;dataset_shampoo[[#This Row],[Month]])</f>
        <v>128940</v>
      </c>
      <c r="M768" s="1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s="9">
        <v>14091</v>
      </c>
      <c r="I769" s="11">
        <v>70560</v>
      </c>
      <c r="J769" s="9">
        <f>SUMIFS(H:H,D:D,dataset_shampoo[[#This Row],[Brand]],E:E,dataset_shampoo[[#This Row],[Region]],F:F,dataset_shampoo[[#This Row],[Year]],G:G,"&lt;="&amp;dataset_shampoo[[#This Row],[Month]])</f>
        <v>143031</v>
      </c>
      <c r="K769" s="27">
        <f>SUMIFS(I:I,D:D,dataset_shampoo[[#This Row],[Brand]],E:E,dataset_shampoo[[#This Row],[Region]],F:F,dataset_shampoo[[#This Row],[Year]],G:G,"&lt;="&amp;dataset_shampoo[[#This Row],[Month]])</f>
        <v>714266</v>
      </c>
      <c r="L769" s="9">
        <f>dataset_shampoo[[#This Row],[Units YTD]]+SUMIFS(H:H,D:D,dataset_shampoo[[#This Row],[Brand]],E:E,dataset_shampoo[[#This Row],[Region]],F:F,dataset_shampoo[[#This Row],[Year]]-1,G:G,"&gt;"&amp;dataset_shampoo[[#This Row],[Month]])</f>
        <v>143031</v>
      </c>
      <c r="M769" s="1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s="9">
        <v>11648</v>
      </c>
      <c r="I770" s="11">
        <v>58093</v>
      </c>
      <c r="J770" s="9">
        <f>SUMIFS(H:H,D:D,dataset_shampoo[[#This Row],[Brand]],E:E,dataset_shampoo[[#This Row],[Region]],F:F,dataset_shampoo[[#This Row],[Year]],G:G,"&lt;="&amp;dataset_shampoo[[#This Row],[Month]])</f>
        <v>11648</v>
      </c>
      <c r="K770" s="27">
        <f>SUMIFS(I:I,D:D,dataset_shampoo[[#This Row],[Brand]],E:E,dataset_shampoo[[#This Row],[Region]],F:F,dataset_shampoo[[#This Row],[Year]],G:G,"&lt;="&amp;dataset_shampoo[[#This Row],[Month]])</f>
        <v>58093</v>
      </c>
      <c r="L770" s="9">
        <f>dataset_shampoo[[#This Row],[Units YTD]]+SUMIFS(H:H,D:D,dataset_shampoo[[#This Row],[Brand]],E:E,dataset_shampoo[[#This Row],[Region]],F:F,dataset_shampoo[[#This Row],[Year]]-1,G:G,"&gt;"&amp;dataset_shampoo[[#This Row],[Month]])</f>
        <v>142282</v>
      </c>
      <c r="M770" s="1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s="9">
        <v>10920</v>
      </c>
      <c r="I771" s="11">
        <v>54474</v>
      </c>
      <c r="J771" s="9">
        <f>SUMIFS(H:H,D:D,dataset_shampoo[[#This Row],[Brand]],E:E,dataset_shampoo[[#This Row],[Region]],F:F,dataset_shampoo[[#This Row],[Year]],G:G,"&lt;="&amp;dataset_shampoo[[#This Row],[Month]])</f>
        <v>22568</v>
      </c>
      <c r="K771" s="27">
        <f>SUMIFS(I:I,D:D,dataset_shampoo[[#This Row],[Brand]],E:E,dataset_shampoo[[#This Row],[Region]],F:F,dataset_shampoo[[#This Row],[Year]],G:G,"&lt;="&amp;dataset_shampoo[[#This Row],[Month]])</f>
        <v>112567</v>
      </c>
      <c r="L771" s="9">
        <f>dataset_shampoo[[#This Row],[Units YTD]]+SUMIFS(H:H,D:D,dataset_shampoo[[#This Row],[Brand]],E:E,dataset_shampoo[[#This Row],[Region]],F:F,dataset_shampoo[[#This Row],[Year]]-1,G:G,"&gt;"&amp;dataset_shampoo[[#This Row],[Month]])</f>
        <v>143759</v>
      </c>
      <c r="M771" s="1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s="9">
        <v>11018</v>
      </c>
      <c r="I772" s="11">
        <v>54964</v>
      </c>
      <c r="J772" s="9">
        <f>SUMIFS(H:H,D:D,dataset_shampoo[[#This Row],[Brand]],E:E,dataset_shampoo[[#This Row],[Region]],F:F,dataset_shampoo[[#This Row],[Year]],G:G,"&lt;="&amp;dataset_shampoo[[#This Row],[Month]])</f>
        <v>33586</v>
      </c>
      <c r="K772" s="27">
        <f>SUMIFS(I:I,D:D,dataset_shampoo[[#This Row],[Brand]],E:E,dataset_shampoo[[#This Row],[Region]],F:F,dataset_shampoo[[#This Row],[Year]],G:G,"&lt;="&amp;dataset_shampoo[[#This Row],[Month]])</f>
        <v>167531</v>
      </c>
      <c r="L772" s="9">
        <f>dataset_shampoo[[#This Row],[Units YTD]]+SUMIFS(H:H,D:D,dataset_shampoo[[#This Row],[Brand]],E:E,dataset_shampoo[[#This Row],[Region]],F:F,dataset_shampoo[[#This Row],[Year]]-1,G:G,"&gt;"&amp;dataset_shampoo[[#This Row],[Month]])</f>
        <v>142849</v>
      </c>
      <c r="M772" s="1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s="9">
        <v>11081</v>
      </c>
      <c r="I773" s="11">
        <v>55321</v>
      </c>
      <c r="J773" s="9">
        <f>SUMIFS(H:H,D:D,dataset_shampoo[[#This Row],[Brand]],E:E,dataset_shampoo[[#This Row],[Region]],F:F,dataset_shampoo[[#This Row],[Year]],G:G,"&lt;="&amp;dataset_shampoo[[#This Row],[Month]])</f>
        <v>44667</v>
      </c>
      <c r="K773" s="27">
        <f>SUMIFS(I:I,D:D,dataset_shampoo[[#This Row],[Brand]],E:E,dataset_shampoo[[#This Row],[Region]],F:F,dataset_shampoo[[#This Row],[Year]],G:G,"&lt;="&amp;dataset_shampoo[[#This Row],[Month]])</f>
        <v>222852</v>
      </c>
      <c r="L773" s="9">
        <f>dataset_shampoo[[#This Row],[Units YTD]]+SUMIFS(H:H,D:D,dataset_shampoo[[#This Row],[Brand]],E:E,dataset_shampoo[[#This Row],[Region]],F:F,dataset_shampoo[[#This Row],[Year]]-1,G:G,"&gt;"&amp;dataset_shampoo[[#This Row],[Month]])</f>
        <v>142709</v>
      </c>
      <c r="M773" s="1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s="9">
        <v>13685</v>
      </c>
      <c r="I774" s="11">
        <v>68320</v>
      </c>
      <c r="J774" s="9">
        <f>SUMIFS(H:H,D:D,dataset_shampoo[[#This Row],[Brand]],E:E,dataset_shampoo[[#This Row],[Region]],F:F,dataset_shampoo[[#This Row],[Year]],G:G,"&lt;="&amp;dataset_shampoo[[#This Row],[Month]])</f>
        <v>58352</v>
      </c>
      <c r="K774" s="27">
        <f>SUMIFS(I:I,D:D,dataset_shampoo[[#This Row],[Brand]],E:E,dataset_shampoo[[#This Row],[Region]],F:F,dataset_shampoo[[#This Row],[Year]],G:G,"&lt;="&amp;dataset_shampoo[[#This Row],[Month]])</f>
        <v>291172</v>
      </c>
      <c r="L774" s="9">
        <f>dataset_shampoo[[#This Row],[Units YTD]]+SUMIFS(H:H,D:D,dataset_shampoo[[#This Row],[Brand]],E:E,dataset_shampoo[[#This Row],[Region]],F:F,dataset_shampoo[[#This Row],[Year]]-1,G:G,"&gt;"&amp;dataset_shampoo[[#This Row],[Month]])</f>
        <v>144081</v>
      </c>
      <c r="M774" s="1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s="9">
        <v>12033</v>
      </c>
      <c r="I775" s="11">
        <v>59927</v>
      </c>
      <c r="J775" s="9">
        <f>SUMIFS(H:H,D:D,dataset_shampoo[[#This Row],[Brand]],E:E,dataset_shampoo[[#This Row],[Region]],F:F,dataset_shampoo[[#This Row],[Year]],G:G,"&lt;="&amp;dataset_shampoo[[#This Row],[Month]])</f>
        <v>70385</v>
      </c>
      <c r="K775" s="27">
        <f>SUMIFS(I:I,D:D,dataset_shampoo[[#This Row],[Brand]],E:E,dataset_shampoo[[#This Row],[Region]],F:F,dataset_shampoo[[#This Row],[Year]],G:G,"&lt;="&amp;dataset_shampoo[[#This Row],[Month]])</f>
        <v>351099</v>
      </c>
      <c r="L775" s="9">
        <f>dataset_shampoo[[#This Row],[Units YTD]]+SUMIFS(H:H,D:D,dataset_shampoo[[#This Row],[Brand]],E:E,dataset_shampoo[[#This Row],[Region]],F:F,dataset_shampoo[[#This Row],[Year]]-1,G:G,"&gt;"&amp;dataset_shampoo[[#This Row],[Month]])</f>
        <v>144095</v>
      </c>
      <c r="M775" s="1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s="9">
        <v>12390</v>
      </c>
      <c r="I776" s="11">
        <v>61831</v>
      </c>
      <c r="J776" s="9">
        <f>SUMIFS(H:H,D:D,dataset_shampoo[[#This Row],[Brand]],E:E,dataset_shampoo[[#This Row],[Region]],F:F,dataset_shampoo[[#This Row],[Year]],G:G,"&lt;="&amp;dataset_shampoo[[#This Row],[Month]])</f>
        <v>82775</v>
      </c>
      <c r="K776" s="27">
        <f>SUMIFS(I:I,D:D,dataset_shampoo[[#This Row],[Brand]],E:E,dataset_shampoo[[#This Row],[Region]],F:F,dataset_shampoo[[#This Row],[Year]],G:G,"&lt;="&amp;dataset_shampoo[[#This Row],[Month]])</f>
        <v>412930</v>
      </c>
      <c r="L776" s="9">
        <f>dataset_shampoo[[#This Row],[Units YTD]]+SUMIFS(H:H,D:D,dataset_shampoo[[#This Row],[Brand]],E:E,dataset_shampoo[[#This Row],[Region]],F:F,dataset_shampoo[[#This Row],[Year]]-1,G:G,"&gt;"&amp;dataset_shampoo[[#This Row],[Month]])</f>
        <v>143731</v>
      </c>
      <c r="M776" s="1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s="9">
        <v>10360</v>
      </c>
      <c r="I777" s="11">
        <v>51709</v>
      </c>
      <c r="J777" s="9">
        <f>SUMIFS(H:H,D:D,dataset_shampoo[[#This Row],[Brand]],E:E,dataset_shampoo[[#This Row],[Region]],F:F,dataset_shampoo[[#This Row],[Year]],G:G,"&lt;="&amp;dataset_shampoo[[#This Row],[Month]])</f>
        <v>93135</v>
      </c>
      <c r="K777" s="27">
        <f>SUMIFS(I:I,D:D,dataset_shampoo[[#This Row],[Brand]],E:E,dataset_shampoo[[#This Row],[Region]],F:F,dataset_shampoo[[#This Row],[Year]],G:G,"&lt;="&amp;dataset_shampoo[[#This Row],[Month]])</f>
        <v>464639</v>
      </c>
      <c r="L777" s="9">
        <f>dataset_shampoo[[#This Row],[Units YTD]]+SUMIFS(H:H,D:D,dataset_shampoo[[#This Row],[Brand]],E:E,dataset_shampoo[[#This Row],[Region]],F:F,dataset_shampoo[[#This Row],[Year]]-1,G:G,"&gt;"&amp;dataset_shampoo[[#This Row],[Month]])</f>
        <v>142807</v>
      </c>
      <c r="M777" s="1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s="9">
        <v>10703</v>
      </c>
      <c r="I778" s="11">
        <v>53508</v>
      </c>
      <c r="J778" s="9">
        <f>SUMIFS(H:H,D:D,dataset_shampoo[[#This Row],[Brand]],E:E,dataset_shampoo[[#This Row],[Region]],F:F,dataset_shampoo[[#This Row],[Year]],G:G,"&lt;="&amp;dataset_shampoo[[#This Row],[Month]])</f>
        <v>103838</v>
      </c>
      <c r="K778" s="27">
        <f>SUMIFS(I:I,D:D,dataset_shampoo[[#This Row],[Brand]],E:E,dataset_shampoo[[#This Row],[Region]],F:F,dataset_shampoo[[#This Row],[Year]],G:G,"&lt;="&amp;dataset_shampoo[[#This Row],[Month]])</f>
        <v>518147</v>
      </c>
      <c r="L778" s="9">
        <f>dataset_shampoo[[#This Row],[Units YTD]]+SUMIFS(H:H,D:D,dataset_shampoo[[#This Row],[Brand]],E:E,dataset_shampoo[[#This Row],[Region]],F:F,dataset_shampoo[[#This Row],[Year]]-1,G:G,"&gt;"&amp;dataset_shampoo[[#This Row],[Month]])</f>
        <v>143164</v>
      </c>
      <c r="M778" s="1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s="9">
        <v>9814</v>
      </c>
      <c r="I779" s="11">
        <v>49042</v>
      </c>
      <c r="J779" s="9">
        <f>SUMIFS(H:H,D:D,dataset_shampoo[[#This Row],[Brand]],E:E,dataset_shampoo[[#This Row],[Region]],F:F,dataset_shampoo[[#This Row],[Year]],G:G,"&lt;="&amp;dataset_shampoo[[#This Row],[Month]])</f>
        <v>113652</v>
      </c>
      <c r="K779" s="27">
        <f>SUMIFS(I:I,D:D,dataset_shampoo[[#This Row],[Brand]],E:E,dataset_shampoo[[#This Row],[Region]],F:F,dataset_shampoo[[#This Row],[Year]],G:G,"&lt;="&amp;dataset_shampoo[[#This Row],[Month]])</f>
        <v>567189</v>
      </c>
      <c r="L779" s="9">
        <f>dataset_shampoo[[#This Row],[Units YTD]]+SUMIFS(H:H,D:D,dataset_shampoo[[#This Row],[Brand]],E:E,dataset_shampoo[[#This Row],[Region]],F:F,dataset_shampoo[[#This Row],[Year]]-1,G:G,"&gt;"&amp;dataset_shampoo[[#This Row],[Month]])</f>
        <v>139587</v>
      </c>
      <c r="M779" s="1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s="9">
        <v>9863</v>
      </c>
      <c r="I780" s="11">
        <v>49189</v>
      </c>
      <c r="J780" s="9">
        <f>SUMIFS(H:H,D:D,dataset_shampoo[[#This Row],[Brand]],E:E,dataset_shampoo[[#This Row],[Region]],F:F,dataset_shampoo[[#This Row],[Year]],G:G,"&lt;="&amp;dataset_shampoo[[#This Row],[Month]])</f>
        <v>123515</v>
      </c>
      <c r="K780" s="27">
        <f>SUMIFS(I:I,D:D,dataset_shampoo[[#This Row],[Brand]],E:E,dataset_shampoo[[#This Row],[Region]],F:F,dataset_shampoo[[#This Row],[Year]],G:G,"&lt;="&amp;dataset_shampoo[[#This Row],[Month]])</f>
        <v>616378</v>
      </c>
      <c r="L780" s="9">
        <f>dataset_shampoo[[#This Row],[Units YTD]]+SUMIFS(H:H,D:D,dataset_shampoo[[#This Row],[Brand]],E:E,dataset_shampoo[[#This Row],[Region]],F:F,dataset_shampoo[[#This Row],[Year]]-1,G:G,"&gt;"&amp;dataset_shampoo[[#This Row],[Month]])</f>
        <v>137606</v>
      </c>
      <c r="M780" s="1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s="9">
        <v>9331</v>
      </c>
      <c r="I781" s="11">
        <v>46606</v>
      </c>
      <c r="J781" s="9">
        <f>SUMIFS(H:H,D:D,dataset_shampoo[[#This Row],[Brand]],E:E,dataset_shampoo[[#This Row],[Region]],F:F,dataset_shampoo[[#This Row],[Year]],G:G,"&lt;="&amp;dataset_shampoo[[#This Row],[Month]])</f>
        <v>132846</v>
      </c>
      <c r="K781" s="27">
        <f>SUMIFS(I:I,D:D,dataset_shampoo[[#This Row],[Brand]],E:E,dataset_shampoo[[#This Row],[Region]],F:F,dataset_shampoo[[#This Row],[Year]],G:G,"&lt;="&amp;dataset_shampoo[[#This Row],[Month]])</f>
        <v>662984</v>
      </c>
      <c r="L781" s="9">
        <f>dataset_shampoo[[#This Row],[Units YTD]]+SUMIFS(H:H,D:D,dataset_shampoo[[#This Row],[Brand]],E:E,dataset_shampoo[[#This Row],[Region]],F:F,dataset_shampoo[[#This Row],[Year]]-1,G:G,"&gt;"&amp;dataset_shampoo[[#This Row],[Month]])</f>
        <v>132846</v>
      </c>
      <c r="M781" s="1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s="9">
        <v>10346</v>
      </c>
      <c r="I782" s="11">
        <v>51835</v>
      </c>
      <c r="J782" s="9">
        <f>SUMIFS(H:H,D:D,dataset_shampoo[[#This Row],[Brand]],E:E,dataset_shampoo[[#This Row],[Region]],F:F,dataset_shampoo[[#This Row],[Year]],G:G,"&lt;="&amp;dataset_shampoo[[#This Row],[Month]])</f>
        <v>10346</v>
      </c>
      <c r="K782" s="27">
        <f>SUMIFS(I:I,D:D,dataset_shampoo[[#This Row],[Brand]],E:E,dataset_shampoo[[#This Row],[Region]],F:F,dataset_shampoo[[#This Row],[Year]],G:G,"&lt;="&amp;dataset_shampoo[[#This Row],[Month]])</f>
        <v>51835</v>
      </c>
      <c r="L782" s="9">
        <f>dataset_shampoo[[#This Row],[Units YTD]]+SUMIFS(H:H,D:D,dataset_shampoo[[#This Row],[Brand]],E:E,dataset_shampoo[[#This Row],[Region]],F:F,dataset_shampoo[[#This Row],[Year]]-1,G:G,"&gt;"&amp;dataset_shampoo[[#This Row],[Month]])</f>
        <v>131544</v>
      </c>
      <c r="M782" s="1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s="9">
        <v>10360</v>
      </c>
      <c r="I783" s="11">
        <v>51772</v>
      </c>
      <c r="J783" s="9">
        <f>SUMIFS(H:H,D:D,dataset_shampoo[[#This Row],[Brand]],E:E,dataset_shampoo[[#This Row],[Region]],F:F,dataset_shampoo[[#This Row],[Year]],G:G,"&lt;="&amp;dataset_shampoo[[#This Row],[Month]])</f>
        <v>20706</v>
      </c>
      <c r="K783" s="27">
        <f>SUMIFS(I:I,D:D,dataset_shampoo[[#This Row],[Brand]],E:E,dataset_shampoo[[#This Row],[Region]],F:F,dataset_shampoo[[#This Row],[Year]],G:G,"&lt;="&amp;dataset_shampoo[[#This Row],[Month]])</f>
        <v>103607</v>
      </c>
      <c r="L783" s="9">
        <f>dataset_shampoo[[#This Row],[Units YTD]]+SUMIFS(H:H,D:D,dataset_shampoo[[#This Row],[Brand]],E:E,dataset_shampoo[[#This Row],[Region]],F:F,dataset_shampoo[[#This Row],[Year]]-1,G:G,"&gt;"&amp;dataset_shampoo[[#This Row],[Month]])</f>
        <v>130984</v>
      </c>
      <c r="M783" s="1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s="9">
        <v>11130</v>
      </c>
      <c r="I784" s="11">
        <v>55685</v>
      </c>
      <c r="J784" s="9">
        <f>SUMIFS(H:H,D:D,dataset_shampoo[[#This Row],[Brand]],E:E,dataset_shampoo[[#This Row],[Region]],F:F,dataset_shampoo[[#This Row],[Year]],G:G,"&lt;="&amp;dataset_shampoo[[#This Row],[Month]])</f>
        <v>31836</v>
      </c>
      <c r="K784" s="27">
        <f>SUMIFS(I:I,D:D,dataset_shampoo[[#This Row],[Brand]],E:E,dataset_shampoo[[#This Row],[Region]],F:F,dataset_shampoo[[#This Row],[Year]],G:G,"&lt;="&amp;dataset_shampoo[[#This Row],[Month]])</f>
        <v>159292</v>
      </c>
      <c r="L784" s="9">
        <f>dataset_shampoo[[#This Row],[Units YTD]]+SUMIFS(H:H,D:D,dataset_shampoo[[#This Row],[Brand]],E:E,dataset_shampoo[[#This Row],[Region]],F:F,dataset_shampoo[[#This Row],[Year]]-1,G:G,"&gt;"&amp;dataset_shampoo[[#This Row],[Month]])</f>
        <v>131096</v>
      </c>
      <c r="M784" s="1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s="9">
        <v>12257</v>
      </c>
      <c r="I785" s="11">
        <v>61250</v>
      </c>
      <c r="J785" s="9">
        <f>SUMIFS(H:H,D:D,dataset_shampoo[[#This Row],[Brand]],E:E,dataset_shampoo[[#This Row],[Region]],F:F,dataset_shampoo[[#This Row],[Year]],G:G,"&lt;="&amp;dataset_shampoo[[#This Row],[Month]])</f>
        <v>44093</v>
      </c>
      <c r="K785" s="27">
        <f>SUMIFS(I:I,D:D,dataset_shampoo[[#This Row],[Brand]],E:E,dataset_shampoo[[#This Row],[Region]],F:F,dataset_shampoo[[#This Row],[Year]],G:G,"&lt;="&amp;dataset_shampoo[[#This Row],[Month]])</f>
        <v>220542</v>
      </c>
      <c r="L785" s="9">
        <f>dataset_shampoo[[#This Row],[Units YTD]]+SUMIFS(H:H,D:D,dataset_shampoo[[#This Row],[Brand]],E:E,dataset_shampoo[[#This Row],[Region]],F:F,dataset_shampoo[[#This Row],[Year]]-1,G:G,"&gt;"&amp;dataset_shampoo[[#This Row],[Month]])</f>
        <v>132272</v>
      </c>
      <c r="M785" s="1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s="9">
        <v>8820</v>
      </c>
      <c r="I786" s="11">
        <v>44079</v>
      </c>
      <c r="J786" s="9">
        <f>SUMIFS(H:H,D:D,dataset_shampoo[[#This Row],[Brand]],E:E,dataset_shampoo[[#This Row],[Region]],F:F,dataset_shampoo[[#This Row],[Year]],G:G,"&lt;="&amp;dataset_shampoo[[#This Row],[Month]])</f>
        <v>52913</v>
      </c>
      <c r="K786" s="27">
        <f>SUMIFS(I:I,D:D,dataset_shampoo[[#This Row],[Brand]],E:E,dataset_shampoo[[#This Row],[Region]],F:F,dataset_shampoo[[#This Row],[Year]],G:G,"&lt;="&amp;dataset_shampoo[[#This Row],[Month]])</f>
        <v>264621</v>
      </c>
      <c r="L786" s="9">
        <f>dataset_shampoo[[#This Row],[Units YTD]]+SUMIFS(H:H,D:D,dataset_shampoo[[#This Row],[Brand]],E:E,dataset_shampoo[[#This Row],[Region]],F:F,dataset_shampoo[[#This Row],[Year]]-1,G:G,"&gt;"&amp;dataset_shampoo[[#This Row],[Month]])</f>
        <v>127407</v>
      </c>
      <c r="M786" s="1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s="9">
        <v>9324</v>
      </c>
      <c r="I787" s="11">
        <v>46690</v>
      </c>
      <c r="J787" s="9">
        <f>SUMIFS(H:H,D:D,dataset_shampoo[[#This Row],[Brand]],E:E,dataset_shampoo[[#This Row],[Region]],F:F,dataset_shampoo[[#This Row],[Year]],G:G,"&lt;="&amp;dataset_shampoo[[#This Row],[Month]])</f>
        <v>62237</v>
      </c>
      <c r="K787" s="27">
        <f>SUMIFS(I:I,D:D,dataset_shampoo[[#This Row],[Brand]],E:E,dataset_shampoo[[#This Row],[Region]],F:F,dataset_shampoo[[#This Row],[Year]],G:G,"&lt;="&amp;dataset_shampoo[[#This Row],[Month]])</f>
        <v>311311</v>
      </c>
      <c r="L787" s="9">
        <f>dataset_shampoo[[#This Row],[Units YTD]]+SUMIFS(H:H,D:D,dataset_shampoo[[#This Row],[Brand]],E:E,dataset_shampoo[[#This Row],[Region]],F:F,dataset_shampoo[[#This Row],[Year]]-1,G:G,"&gt;"&amp;dataset_shampoo[[#This Row],[Month]])</f>
        <v>124698</v>
      </c>
      <c r="M787" s="1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s="9">
        <v>10493</v>
      </c>
      <c r="I788" s="11">
        <v>52507</v>
      </c>
      <c r="J788" s="9">
        <f>SUMIFS(H:H,D:D,dataset_shampoo[[#This Row],[Brand]],E:E,dataset_shampoo[[#This Row],[Region]],F:F,dataset_shampoo[[#This Row],[Year]],G:G,"&lt;="&amp;dataset_shampoo[[#This Row],[Month]])</f>
        <v>72730</v>
      </c>
      <c r="K788" s="27">
        <f>SUMIFS(I:I,D:D,dataset_shampoo[[#This Row],[Brand]],E:E,dataset_shampoo[[#This Row],[Region]],F:F,dataset_shampoo[[#This Row],[Year]],G:G,"&lt;="&amp;dataset_shampoo[[#This Row],[Month]])</f>
        <v>363818</v>
      </c>
      <c r="L788" s="9">
        <f>dataset_shampoo[[#This Row],[Units YTD]]+SUMIFS(H:H,D:D,dataset_shampoo[[#This Row],[Brand]],E:E,dataset_shampoo[[#This Row],[Region]],F:F,dataset_shampoo[[#This Row],[Year]]-1,G:G,"&gt;"&amp;dataset_shampoo[[#This Row],[Month]])</f>
        <v>122801</v>
      </c>
      <c r="M788" s="1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s="9">
        <v>10360</v>
      </c>
      <c r="I789" s="11">
        <v>51863</v>
      </c>
      <c r="J789" s="9">
        <f>SUMIFS(H:H,D:D,dataset_shampoo[[#This Row],[Brand]],E:E,dataset_shampoo[[#This Row],[Region]],F:F,dataset_shampoo[[#This Row],[Year]],G:G,"&lt;="&amp;dataset_shampoo[[#This Row],[Month]])</f>
        <v>83090</v>
      </c>
      <c r="K789" s="27">
        <f>SUMIFS(I:I,D:D,dataset_shampoo[[#This Row],[Brand]],E:E,dataset_shampoo[[#This Row],[Region]],F:F,dataset_shampoo[[#This Row],[Year]],G:G,"&lt;="&amp;dataset_shampoo[[#This Row],[Month]])</f>
        <v>415681</v>
      </c>
      <c r="L789" s="9">
        <f>dataset_shampoo[[#This Row],[Units YTD]]+SUMIFS(H:H,D:D,dataset_shampoo[[#This Row],[Brand]],E:E,dataset_shampoo[[#This Row],[Region]],F:F,dataset_shampoo[[#This Row],[Year]]-1,G:G,"&gt;"&amp;dataset_shampoo[[#This Row],[Month]])</f>
        <v>122801</v>
      </c>
      <c r="M789" s="1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s="9">
        <v>9961</v>
      </c>
      <c r="I790" s="11">
        <v>49812</v>
      </c>
      <c r="J790" s="9">
        <f>SUMIFS(H:H,D:D,dataset_shampoo[[#This Row],[Brand]],E:E,dataset_shampoo[[#This Row],[Region]],F:F,dataset_shampoo[[#This Row],[Year]],G:G,"&lt;="&amp;dataset_shampoo[[#This Row],[Month]])</f>
        <v>93051</v>
      </c>
      <c r="K790" s="27">
        <f>SUMIFS(I:I,D:D,dataset_shampoo[[#This Row],[Brand]],E:E,dataset_shampoo[[#This Row],[Region]],F:F,dataset_shampoo[[#This Row],[Year]],G:G,"&lt;="&amp;dataset_shampoo[[#This Row],[Month]])</f>
        <v>465493</v>
      </c>
      <c r="L790" s="9">
        <f>dataset_shampoo[[#This Row],[Units YTD]]+SUMIFS(H:H,D:D,dataset_shampoo[[#This Row],[Brand]],E:E,dataset_shampoo[[#This Row],[Region]],F:F,dataset_shampoo[[#This Row],[Year]]-1,G:G,"&gt;"&amp;dataset_shampoo[[#This Row],[Month]])</f>
        <v>122059</v>
      </c>
      <c r="M790" s="1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s="9">
        <v>8645</v>
      </c>
      <c r="I791" s="11">
        <v>43204</v>
      </c>
      <c r="J791" s="9">
        <f>SUMIFS(H:H,D:D,dataset_shampoo[[#This Row],[Brand]],E:E,dataset_shampoo[[#This Row],[Region]],F:F,dataset_shampoo[[#This Row],[Year]],G:G,"&lt;="&amp;dataset_shampoo[[#This Row],[Month]])</f>
        <v>101696</v>
      </c>
      <c r="K791" s="27">
        <f>SUMIFS(I:I,D:D,dataset_shampoo[[#This Row],[Brand]],E:E,dataset_shampoo[[#This Row],[Region]],F:F,dataset_shampoo[[#This Row],[Year]],G:G,"&lt;="&amp;dataset_shampoo[[#This Row],[Month]])</f>
        <v>508697</v>
      </c>
      <c r="L791" s="9">
        <f>dataset_shampoo[[#This Row],[Units YTD]]+SUMIFS(H:H,D:D,dataset_shampoo[[#This Row],[Brand]],E:E,dataset_shampoo[[#This Row],[Region]],F:F,dataset_shampoo[[#This Row],[Year]]-1,G:G,"&gt;"&amp;dataset_shampoo[[#This Row],[Month]])</f>
        <v>120890</v>
      </c>
      <c r="M791" s="1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s="9">
        <v>7987</v>
      </c>
      <c r="I792" s="11">
        <v>40061</v>
      </c>
      <c r="J792" s="9">
        <f>SUMIFS(H:H,D:D,dataset_shampoo[[#This Row],[Brand]],E:E,dataset_shampoo[[#This Row],[Region]],F:F,dataset_shampoo[[#This Row],[Year]],G:G,"&lt;="&amp;dataset_shampoo[[#This Row],[Month]])</f>
        <v>109683</v>
      </c>
      <c r="K792" s="27">
        <f>SUMIFS(I:I,D:D,dataset_shampoo[[#This Row],[Brand]],E:E,dataset_shampoo[[#This Row],[Region]],F:F,dataset_shampoo[[#This Row],[Year]],G:G,"&lt;="&amp;dataset_shampoo[[#This Row],[Month]])</f>
        <v>548758</v>
      </c>
      <c r="L792" s="9">
        <f>dataset_shampoo[[#This Row],[Units YTD]]+SUMIFS(H:H,D:D,dataset_shampoo[[#This Row],[Brand]],E:E,dataset_shampoo[[#This Row],[Region]],F:F,dataset_shampoo[[#This Row],[Year]]-1,G:G,"&gt;"&amp;dataset_shampoo[[#This Row],[Month]])</f>
        <v>119014</v>
      </c>
      <c r="M792" s="1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s="9">
        <v>9345</v>
      </c>
      <c r="I793" s="11">
        <v>47166</v>
      </c>
      <c r="J793" s="9">
        <f>SUMIFS(H:H,D:D,dataset_shampoo[[#This Row],[Brand]],E:E,dataset_shampoo[[#This Row],[Region]],F:F,dataset_shampoo[[#This Row],[Year]],G:G,"&lt;="&amp;dataset_shampoo[[#This Row],[Month]])</f>
        <v>119028</v>
      </c>
      <c r="K793" s="27">
        <f>SUMIFS(I:I,D:D,dataset_shampoo[[#This Row],[Brand]],E:E,dataset_shampoo[[#This Row],[Region]],F:F,dataset_shampoo[[#This Row],[Year]],G:G,"&lt;="&amp;dataset_shampoo[[#This Row],[Month]])</f>
        <v>595924</v>
      </c>
      <c r="L793" s="9">
        <f>dataset_shampoo[[#This Row],[Units YTD]]+SUMIFS(H:H,D:D,dataset_shampoo[[#This Row],[Brand]],E:E,dataset_shampoo[[#This Row],[Region]],F:F,dataset_shampoo[[#This Row],[Year]]-1,G:G,"&gt;"&amp;dataset_shampoo[[#This Row],[Month]])</f>
        <v>119028</v>
      </c>
      <c r="M793" s="1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s="9">
        <v>8778</v>
      </c>
      <c r="I794" s="11">
        <v>44758</v>
      </c>
      <c r="J794" s="9">
        <f>SUMIFS(H:H,D:D,dataset_shampoo[[#This Row],[Brand]],E:E,dataset_shampoo[[#This Row],[Region]],F:F,dataset_shampoo[[#This Row],[Year]],G:G,"&lt;="&amp;dataset_shampoo[[#This Row],[Month]])</f>
        <v>8778</v>
      </c>
      <c r="K794" s="27">
        <f>SUMIFS(I:I,D:D,dataset_shampoo[[#This Row],[Brand]],E:E,dataset_shampoo[[#This Row],[Region]],F:F,dataset_shampoo[[#This Row],[Year]],G:G,"&lt;="&amp;dataset_shampoo[[#This Row],[Month]])</f>
        <v>44758</v>
      </c>
      <c r="L794" s="9">
        <f>dataset_shampoo[[#This Row],[Units YTD]]+SUMIFS(H:H,D:D,dataset_shampoo[[#This Row],[Brand]],E:E,dataset_shampoo[[#This Row],[Region]],F:F,dataset_shampoo[[#This Row],[Year]]-1,G:G,"&gt;"&amp;dataset_shampoo[[#This Row],[Month]])</f>
        <v>117460</v>
      </c>
      <c r="M794" s="1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s="9">
        <v>9618</v>
      </c>
      <c r="I795" s="11">
        <v>49056</v>
      </c>
      <c r="J795" s="9">
        <f>SUMIFS(H:H,D:D,dataset_shampoo[[#This Row],[Brand]],E:E,dataset_shampoo[[#This Row],[Region]],F:F,dataset_shampoo[[#This Row],[Year]],G:G,"&lt;="&amp;dataset_shampoo[[#This Row],[Month]])</f>
        <v>18396</v>
      </c>
      <c r="K795" s="27">
        <f>SUMIFS(I:I,D:D,dataset_shampoo[[#This Row],[Brand]],E:E,dataset_shampoo[[#This Row],[Region]],F:F,dataset_shampoo[[#This Row],[Year]],G:G,"&lt;="&amp;dataset_shampoo[[#This Row],[Month]])</f>
        <v>93814</v>
      </c>
      <c r="L795" s="9">
        <f>dataset_shampoo[[#This Row],[Units YTD]]+SUMIFS(H:H,D:D,dataset_shampoo[[#This Row],[Brand]],E:E,dataset_shampoo[[#This Row],[Region]],F:F,dataset_shampoo[[#This Row],[Year]]-1,G:G,"&gt;"&amp;dataset_shampoo[[#This Row],[Month]])</f>
        <v>116718</v>
      </c>
      <c r="M795" s="1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s="9">
        <v>11074</v>
      </c>
      <c r="I796" s="11">
        <v>56091</v>
      </c>
      <c r="J796" s="9">
        <f>SUMIFS(H:H,D:D,dataset_shampoo[[#This Row],[Brand]],E:E,dataset_shampoo[[#This Row],[Region]],F:F,dataset_shampoo[[#This Row],[Year]],G:G,"&lt;="&amp;dataset_shampoo[[#This Row],[Month]])</f>
        <v>29470</v>
      </c>
      <c r="K796" s="27">
        <f>SUMIFS(I:I,D:D,dataset_shampoo[[#This Row],[Brand]],E:E,dataset_shampoo[[#This Row],[Region]],F:F,dataset_shampoo[[#This Row],[Year]],G:G,"&lt;="&amp;dataset_shampoo[[#This Row],[Month]])</f>
        <v>149905</v>
      </c>
      <c r="L796" s="9">
        <f>dataset_shampoo[[#This Row],[Units YTD]]+SUMIFS(H:H,D:D,dataset_shampoo[[#This Row],[Brand]],E:E,dataset_shampoo[[#This Row],[Region]],F:F,dataset_shampoo[[#This Row],[Year]]-1,G:G,"&gt;"&amp;dataset_shampoo[[#This Row],[Month]])</f>
        <v>116662</v>
      </c>
      <c r="M796" s="1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s="9">
        <v>10150</v>
      </c>
      <c r="I797" s="11">
        <v>51569</v>
      </c>
      <c r="J797" s="9">
        <f>SUMIFS(H:H,D:D,dataset_shampoo[[#This Row],[Brand]],E:E,dataset_shampoo[[#This Row],[Region]],F:F,dataset_shampoo[[#This Row],[Year]],G:G,"&lt;="&amp;dataset_shampoo[[#This Row],[Month]])</f>
        <v>39620</v>
      </c>
      <c r="K797" s="27">
        <f>SUMIFS(I:I,D:D,dataset_shampoo[[#This Row],[Brand]],E:E,dataset_shampoo[[#This Row],[Region]],F:F,dataset_shampoo[[#This Row],[Year]],G:G,"&lt;="&amp;dataset_shampoo[[#This Row],[Month]])</f>
        <v>201474</v>
      </c>
      <c r="L797" s="9">
        <f>dataset_shampoo[[#This Row],[Units YTD]]+SUMIFS(H:H,D:D,dataset_shampoo[[#This Row],[Brand]],E:E,dataset_shampoo[[#This Row],[Region]],F:F,dataset_shampoo[[#This Row],[Year]]-1,G:G,"&gt;"&amp;dataset_shampoo[[#This Row],[Month]])</f>
        <v>114555</v>
      </c>
      <c r="M797" s="1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s="9">
        <v>10045</v>
      </c>
      <c r="I798" s="11">
        <v>51023</v>
      </c>
      <c r="J798" s="9">
        <f>SUMIFS(H:H,D:D,dataset_shampoo[[#This Row],[Brand]],E:E,dataset_shampoo[[#This Row],[Region]],F:F,dataset_shampoo[[#This Row],[Year]],G:G,"&lt;="&amp;dataset_shampoo[[#This Row],[Month]])</f>
        <v>49665</v>
      </c>
      <c r="K798" s="27">
        <f>SUMIFS(I:I,D:D,dataset_shampoo[[#This Row],[Brand]],E:E,dataset_shampoo[[#This Row],[Region]],F:F,dataset_shampoo[[#This Row],[Year]],G:G,"&lt;="&amp;dataset_shampoo[[#This Row],[Month]])</f>
        <v>252497</v>
      </c>
      <c r="L798" s="9">
        <f>dataset_shampoo[[#This Row],[Units YTD]]+SUMIFS(H:H,D:D,dataset_shampoo[[#This Row],[Brand]],E:E,dataset_shampoo[[#This Row],[Region]],F:F,dataset_shampoo[[#This Row],[Year]]-1,G:G,"&gt;"&amp;dataset_shampoo[[#This Row],[Month]])</f>
        <v>115780</v>
      </c>
      <c r="M798" s="1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s="9">
        <v>11151</v>
      </c>
      <c r="I799" s="11">
        <v>56735</v>
      </c>
      <c r="J799" s="9">
        <f>SUMIFS(H:H,D:D,dataset_shampoo[[#This Row],[Brand]],E:E,dataset_shampoo[[#This Row],[Region]],F:F,dataset_shampoo[[#This Row],[Year]],G:G,"&lt;="&amp;dataset_shampoo[[#This Row],[Month]])</f>
        <v>60816</v>
      </c>
      <c r="K799" s="27">
        <f>SUMIFS(I:I,D:D,dataset_shampoo[[#This Row],[Brand]],E:E,dataset_shampoo[[#This Row],[Region]],F:F,dataset_shampoo[[#This Row],[Year]],G:G,"&lt;="&amp;dataset_shampoo[[#This Row],[Month]])</f>
        <v>309232</v>
      </c>
      <c r="L799" s="9">
        <f>dataset_shampoo[[#This Row],[Units YTD]]+SUMIFS(H:H,D:D,dataset_shampoo[[#This Row],[Brand]],E:E,dataset_shampoo[[#This Row],[Region]],F:F,dataset_shampoo[[#This Row],[Year]]-1,G:G,"&gt;"&amp;dataset_shampoo[[#This Row],[Month]])</f>
        <v>117607</v>
      </c>
      <c r="M799" s="1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s="9">
        <v>11137</v>
      </c>
      <c r="I800" s="11">
        <v>56574</v>
      </c>
      <c r="J800" s="9">
        <f>SUMIFS(H:H,D:D,dataset_shampoo[[#This Row],[Brand]],E:E,dataset_shampoo[[#This Row],[Region]],F:F,dataset_shampoo[[#This Row],[Year]],G:G,"&lt;="&amp;dataset_shampoo[[#This Row],[Month]])</f>
        <v>71953</v>
      </c>
      <c r="K800" s="27">
        <f>SUMIFS(I:I,D:D,dataset_shampoo[[#This Row],[Brand]],E:E,dataset_shampoo[[#This Row],[Region]],F:F,dataset_shampoo[[#This Row],[Year]],G:G,"&lt;="&amp;dataset_shampoo[[#This Row],[Month]])</f>
        <v>365806</v>
      </c>
      <c r="L800" s="9">
        <f>dataset_shampoo[[#This Row],[Units YTD]]+SUMIFS(H:H,D:D,dataset_shampoo[[#This Row],[Brand]],E:E,dataset_shampoo[[#This Row],[Region]],F:F,dataset_shampoo[[#This Row],[Year]]-1,G:G,"&gt;"&amp;dataset_shampoo[[#This Row],[Month]])</f>
        <v>118251</v>
      </c>
      <c r="M800" s="1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s="9">
        <v>9660</v>
      </c>
      <c r="I801" s="11">
        <v>49028</v>
      </c>
      <c r="J801" s="9">
        <f>SUMIFS(H:H,D:D,dataset_shampoo[[#This Row],[Brand]],E:E,dataset_shampoo[[#This Row],[Region]],F:F,dataset_shampoo[[#This Row],[Year]],G:G,"&lt;="&amp;dataset_shampoo[[#This Row],[Month]])</f>
        <v>81613</v>
      </c>
      <c r="K801" s="27">
        <f>SUMIFS(I:I,D:D,dataset_shampoo[[#This Row],[Brand]],E:E,dataset_shampoo[[#This Row],[Region]],F:F,dataset_shampoo[[#This Row],[Year]],G:G,"&lt;="&amp;dataset_shampoo[[#This Row],[Month]])</f>
        <v>414834</v>
      </c>
      <c r="L801" s="9">
        <f>dataset_shampoo[[#This Row],[Units YTD]]+SUMIFS(H:H,D:D,dataset_shampoo[[#This Row],[Brand]],E:E,dataset_shampoo[[#This Row],[Region]],F:F,dataset_shampoo[[#This Row],[Year]]-1,G:G,"&gt;"&amp;dataset_shampoo[[#This Row],[Month]])</f>
        <v>117551</v>
      </c>
      <c r="M801" s="1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s="9">
        <v>10738</v>
      </c>
      <c r="I802" s="11">
        <v>54740</v>
      </c>
      <c r="J802" s="9">
        <f>SUMIFS(H:H,D:D,dataset_shampoo[[#This Row],[Brand]],E:E,dataset_shampoo[[#This Row],[Region]],F:F,dataset_shampoo[[#This Row],[Year]],G:G,"&lt;="&amp;dataset_shampoo[[#This Row],[Month]])</f>
        <v>92351</v>
      </c>
      <c r="K802" s="27">
        <f>SUMIFS(I:I,D:D,dataset_shampoo[[#This Row],[Brand]],E:E,dataset_shampoo[[#This Row],[Region]],F:F,dataset_shampoo[[#This Row],[Year]],G:G,"&lt;="&amp;dataset_shampoo[[#This Row],[Month]])</f>
        <v>469574</v>
      </c>
      <c r="L802" s="9">
        <f>dataset_shampoo[[#This Row],[Units YTD]]+SUMIFS(H:H,D:D,dataset_shampoo[[#This Row],[Brand]],E:E,dataset_shampoo[[#This Row],[Region]],F:F,dataset_shampoo[[#This Row],[Year]]-1,G:G,"&gt;"&amp;dataset_shampoo[[#This Row],[Month]])</f>
        <v>118328</v>
      </c>
      <c r="M802" s="1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s="9">
        <v>10283</v>
      </c>
      <c r="I803" s="11">
        <v>52108</v>
      </c>
      <c r="J803" s="9">
        <f>SUMIFS(H:H,D:D,dataset_shampoo[[#This Row],[Brand]],E:E,dataset_shampoo[[#This Row],[Region]],F:F,dataset_shampoo[[#This Row],[Year]],G:G,"&lt;="&amp;dataset_shampoo[[#This Row],[Month]])</f>
        <v>102634</v>
      </c>
      <c r="K803" s="27">
        <f>SUMIFS(I:I,D:D,dataset_shampoo[[#This Row],[Brand]],E:E,dataset_shampoo[[#This Row],[Region]],F:F,dataset_shampoo[[#This Row],[Year]],G:G,"&lt;="&amp;dataset_shampoo[[#This Row],[Month]])</f>
        <v>521682</v>
      </c>
      <c r="L803" s="9">
        <f>dataset_shampoo[[#This Row],[Units YTD]]+SUMIFS(H:H,D:D,dataset_shampoo[[#This Row],[Brand]],E:E,dataset_shampoo[[#This Row],[Region]],F:F,dataset_shampoo[[#This Row],[Year]]-1,G:G,"&gt;"&amp;dataset_shampoo[[#This Row],[Month]])</f>
        <v>119966</v>
      </c>
      <c r="M803" s="1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s="9">
        <v>9779</v>
      </c>
      <c r="I804" s="11">
        <v>49497</v>
      </c>
      <c r="J804" s="9">
        <f>SUMIFS(H:H,D:D,dataset_shampoo[[#This Row],[Brand]],E:E,dataset_shampoo[[#This Row],[Region]],F:F,dataset_shampoo[[#This Row],[Year]],G:G,"&lt;="&amp;dataset_shampoo[[#This Row],[Month]])</f>
        <v>112413</v>
      </c>
      <c r="K804" s="27">
        <f>SUMIFS(I:I,D:D,dataset_shampoo[[#This Row],[Brand]],E:E,dataset_shampoo[[#This Row],[Region]],F:F,dataset_shampoo[[#This Row],[Year]],G:G,"&lt;="&amp;dataset_shampoo[[#This Row],[Month]])</f>
        <v>571179</v>
      </c>
      <c r="L804" s="9">
        <f>dataset_shampoo[[#This Row],[Units YTD]]+SUMIFS(H:H,D:D,dataset_shampoo[[#This Row],[Brand]],E:E,dataset_shampoo[[#This Row],[Region]],F:F,dataset_shampoo[[#This Row],[Year]]-1,G:G,"&gt;"&amp;dataset_shampoo[[#This Row],[Month]])</f>
        <v>121758</v>
      </c>
      <c r="M804" s="1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s="9">
        <v>10507</v>
      </c>
      <c r="I805" s="11">
        <v>53445</v>
      </c>
      <c r="J805" s="9">
        <f>SUMIFS(H:H,D:D,dataset_shampoo[[#This Row],[Brand]],E:E,dataset_shampoo[[#This Row],[Region]],F:F,dataset_shampoo[[#This Row],[Year]],G:G,"&lt;="&amp;dataset_shampoo[[#This Row],[Month]])</f>
        <v>122920</v>
      </c>
      <c r="K805" s="27">
        <f>SUMIFS(I:I,D:D,dataset_shampoo[[#This Row],[Brand]],E:E,dataset_shampoo[[#This Row],[Region]],F:F,dataset_shampoo[[#This Row],[Year]],G:G,"&lt;="&amp;dataset_shampoo[[#This Row],[Month]])</f>
        <v>624624</v>
      </c>
      <c r="L805" s="9">
        <f>dataset_shampoo[[#This Row],[Units YTD]]+SUMIFS(H:H,D:D,dataset_shampoo[[#This Row],[Brand]],E:E,dataset_shampoo[[#This Row],[Region]],F:F,dataset_shampoo[[#This Row],[Year]]-1,G:G,"&gt;"&amp;dataset_shampoo[[#This Row],[Month]])</f>
        <v>122920</v>
      </c>
      <c r="M805" s="1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s="9">
        <v>10388</v>
      </c>
      <c r="I806" s="11">
        <v>52724</v>
      </c>
      <c r="J806" s="9">
        <f>SUMIFS(H:H,D:D,dataset_shampoo[[#This Row],[Brand]],E:E,dataset_shampoo[[#This Row],[Region]],F:F,dataset_shampoo[[#This Row],[Year]],G:G,"&lt;="&amp;dataset_shampoo[[#This Row],[Month]])</f>
        <v>10388</v>
      </c>
      <c r="K806" s="27">
        <f>SUMIFS(I:I,D:D,dataset_shampoo[[#This Row],[Brand]],E:E,dataset_shampoo[[#This Row],[Region]],F:F,dataset_shampoo[[#This Row],[Year]],G:G,"&lt;="&amp;dataset_shampoo[[#This Row],[Month]])</f>
        <v>52724</v>
      </c>
      <c r="L806" s="9">
        <f>dataset_shampoo[[#This Row],[Units YTD]]+SUMIFS(H:H,D:D,dataset_shampoo[[#This Row],[Brand]],E:E,dataset_shampoo[[#This Row],[Region]],F:F,dataset_shampoo[[#This Row],[Year]]-1,G:G,"&gt;"&amp;dataset_shampoo[[#This Row],[Month]])</f>
        <v>124530</v>
      </c>
      <c r="M806" s="1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s="9">
        <v>8638</v>
      </c>
      <c r="I807" s="11">
        <v>43771</v>
      </c>
      <c r="J807" s="9">
        <f>SUMIFS(H:H,D:D,dataset_shampoo[[#This Row],[Brand]],E:E,dataset_shampoo[[#This Row],[Region]],F:F,dataset_shampoo[[#This Row],[Year]],G:G,"&lt;="&amp;dataset_shampoo[[#This Row],[Month]])</f>
        <v>19026</v>
      </c>
      <c r="K807" s="27">
        <f>SUMIFS(I:I,D:D,dataset_shampoo[[#This Row],[Brand]],E:E,dataset_shampoo[[#This Row],[Region]],F:F,dataset_shampoo[[#This Row],[Year]],G:G,"&lt;="&amp;dataset_shampoo[[#This Row],[Month]])</f>
        <v>96495</v>
      </c>
      <c r="L807" s="9">
        <f>dataset_shampoo[[#This Row],[Units YTD]]+SUMIFS(H:H,D:D,dataset_shampoo[[#This Row],[Brand]],E:E,dataset_shampoo[[#This Row],[Region]],F:F,dataset_shampoo[[#This Row],[Year]]-1,G:G,"&gt;"&amp;dataset_shampoo[[#This Row],[Month]])</f>
        <v>123550</v>
      </c>
      <c r="M807" s="1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s="9">
        <v>9933</v>
      </c>
      <c r="I808" s="11">
        <v>50435</v>
      </c>
      <c r="J808" s="9">
        <f>SUMIFS(H:H,D:D,dataset_shampoo[[#This Row],[Brand]],E:E,dataset_shampoo[[#This Row],[Region]],F:F,dataset_shampoo[[#This Row],[Year]],G:G,"&lt;="&amp;dataset_shampoo[[#This Row],[Month]])</f>
        <v>28959</v>
      </c>
      <c r="K808" s="27">
        <f>SUMIFS(I:I,D:D,dataset_shampoo[[#This Row],[Brand]],E:E,dataset_shampoo[[#This Row],[Region]],F:F,dataset_shampoo[[#This Row],[Year]],G:G,"&lt;="&amp;dataset_shampoo[[#This Row],[Month]])</f>
        <v>146930</v>
      </c>
      <c r="L808" s="9">
        <f>dataset_shampoo[[#This Row],[Units YTD]]+SUMIFS(H:H,D:D,dataset_shampoo[[#This Row],[Brand]],E:E,dataset_shampoo[[#This Row],[Region]],F:F,dataset_shampoo[[#This Row],[Year]]-1,G:G,"&gt;"&amp;dataset_shampoo[[#This Row],[Month]])</f>
        <v>122409</v>
      </c>
      <c r="M808" s="1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s="9">
        <v>8106</v>
      </c>
      <c r="I809" s="11">
        <v>40915</v>
      </c>
      <c r="J809" s="9">
        <f>SUMIFS(H:H,D:D,dataset_shampoo[[#This Row],[Brand]],E:E,dataset_shampoo[[#This Row],[Region]],F:F,dataset_shampoo[[#This Row],[Year]],G:G,"&lt;="&amp;dataset_shampoo[[#This Row],[Month]])</f>
        <v>37065</v>
      </c>
      <c r="K809" s="27">
        <f>SUMIFS(I:I,D:D,dataset_shampoo[[#This Row],[Brand]],E:E,dataset_shampoo[[#This Row],[Region]],F:F,dataset_shampoo[[#This Row],[Year]],G:G,"&lt;="&amp;dataset_shampoo[[#This Row],[Month]])</f>
        <v>187845</v>
      </c>
      <c r="L809" s="9">
        <f>dataset_shampoo[[#This Row],[Units YTD]]+SUMIFS(H:H,D:D,dataset_shampoo[[#This Row],[Brand]],E:E,dataset_shampoo[[#This Row],[Region]],F:F,dataset_shampoo[[#This Row],[Year]]-1,G:G,"&gt;"&amp;dataset_shampoo[[#This Row],[Month]])</f>
        <v>120365</v>
      </c>
      <c r="M809" s="1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s="9">
        <v>10129</v>
      </c>
      <c r="I810" s="11">
        <v>50953</v>
      </c>
      <c r="J810" s="9">
        <f>SUMIFS(H:H,D:D,dataset_shampoo[[#This Row],[Brand]],E:E,dataset_shampoo[[#This Row],[Region]],F:F,dataset_shampoo[[#This Row],[Year]],G:G,"&lt;="&amp;dataset_shampoo[[#This Row],[Month]])</f>
        <v>47194</v>
      </c>
      <c r="K810" s="27">
        <f>SUMIFS(I:I,D:D,dataset_shampoo[[#This Row],[Brand]],E:E,dataset_shampoo[[#This Row],[Region]],F:F,dataset_shampoo[[#This Row],[Year]],G:G,"&lt;="&amp;dataset_shampoo[[#This Row],[Month]])</f>
        <v>238798</v>
      </c>
      <c r="L810" s="9">
        <f>dataset_shampoo[[#This Row],[Units YTD]]+SUMIFS(H:H,D:D,dataset_shampoo[[#This Row],[Brand]],E:E,dataset_shampoo[[#This Row],[Region]],F:F,dataset_shampoo[[#This Row],[Year]]-1,G:G,"&gt;"&amp;dataset_shampoo[[#This Row],[Month]])</f>
        <v>120449</v>
      </c>
      <c r="M810" s="1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s="9">
        <v>8015</v>
      </c>
      <c r="I811" s="11">
        <v>40271</v>
      </c>
      <c r="J811" s="9">
        <f>SUMIFS(H:H,D:D,dataset_shampoo[[#This Row],[Brand]],E:E,dataset_shampoo[[#This Row],[Region]],F:F,dataset_shampoo[[#This Row],[Year]],G:G,"&lt;="&amp;dataset_shampoo[[#This Row],[Month]])</f>
        <v>55209</v>
      </c>
      <c r="K811" s="27">
        <f>SUMIFS(I:I,D:D,dataset_shampoo[[#This Row],[Brand]],E:E,dataset_shampoo[[#This Row],[Region]],F:F,dataset_shampoo[[#This Row],[Year]],G:G,"&lt;="&amp;dataset_shampoo[[#This Row],[Month]])</f>
        <v>279069</v>
      </c>
      <c r="L811" s="9">
        <f>dataset_shampoo[[#This Row],[Units YTD]]+SUMIFS(H:H,D:D,dataset_shampoo[[#This Row],[Brand]],E:E,dataset_shampoo[[#This Row],[Region]],F:F,dataset_shampoo[[#This Row],[Year]]-1,G:G,"&gt;"&amp;dataset_shampoo[[#This Row],[Month]])</f>
        <v>117313</v>
      </c>
      <c r="M811" s="1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s="9">
        <v>8554</v>
      </c>
      <c r="I812" s="11">
        <v>43036</v>
      </c>
      <c r="J812" s="9">
        <f>SUMIFS(H:H,D:D,dataset_shampoo[[#This Row],[Brand]],E:E,dataset_shampoo[[#This Row],[Region]],F:F,dataset_shampoo[[#This Row],[Year]],G:G,"&lt;="&amp;dataset_shampoo[[#This Row],[Month]])</f>
        <v>63763</v>
      </c>
      <c r="K812" s="27">
        <f>SUMIFS(I:I,D:D,dataset_shampoo[[#This Row],[Brand]],E:E,dataset_shampoo[[#This Row],[Region]],F:F,dataset_shampoo[[#This Row],[Year]],G:G,"&lt;="&amp;dataset_shampoo[[#This Row],[Month]])</f>
        <v>322105</v>
      </c>
      <c r="L812" s="9">
        <f>dataset_shampoo[[#This Row],[Units YTD]]+SUMIFS(H:H,D:D,dataset_shampoo[[#This Row],[Brand]],E:E,dataset_shampoo[[#This Row],[Region]],F:F,dataset_shampoo[[#This Row],[Year]]-1,G:G,"&gt;"&amp;dataset_shampoo[[#This Row],[Month]])</f>
        <v>114730</v>
      </c>
      <c r="M812" s="1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s="9">
        <v>8995</v>
      </c>
      <c r="I813" s="11">
        <v>45206</v>
      </c>
      <c r="J813" s="9">
        <f>SUMIFS(H:H,D:D,dataset_shampoo[[#This Row],[Brand]],E:E,dataset_shampoo[[#This Row],[Region]],F:F,dataset_shampoo[[#This Row],[Year]],G:G,"&lt;="&amp;dataset_shampoo[[#This Row],[Month]])</f>
        <v>72758</v>
      </c>
      <c r="K813" s="27">
        <f>SUMIFS(I:I,D:D,dataset_shampoo[[#This Row],[Brand]],E:E,dataset_shampoo[[#This Row],[Region]],F:F,dataset_shampoo[[#This Row],[Year]],G:G,"&lt;="&amp;dataset_shampoo[[#This Row],[Month]])</f>
        <v>367311</v>
      </c>
      <c r="L813" s="9">
        <f>dataset_shampoo[[#This Row],[Units YTD]]+SUMIFS(H:H,D:D,dataset_shampoo[[#This Row],[Brand]],E:E,dataset_shampoo[[#This Row],[Region]],F:F,dataset_shampoo[[#This Row],[Year]]-1,G:G,"&gt;"&amp;dataset_shampoo[[#This Row],[Month]])</f>
        <v>114065</v>
      </c>
      <c r="M813" s="1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s="9">
        <v>9261</v>
      </c>
      <c r="I814" s="11">
        <v>46648</v>
      </c>
      <c r="J814" s="9">
        <f>SUMIFS(H:H,D:D,dataset_shampoo[[#This Row],[Brand]],E:E,dataset_shampoo[[#This Row],[Region]],F:F,dataset_shampoo[[#This Row],[Year]],G:G,"&lt;="&amp;dataset_shampoo[[#This Row],[Month]])</f>
        <v>82019</v>
      </c>
      <c r="K814" s="27">
        <f>SUMIFS(I:I,D:D,dataset_shampoo[[#This Row],[Brand]],E:E,dataset_shampoo[[#This Row],[Region]],F:F,dataset_shampoo[[#This Row],[Year]],G:G,"&lt;="&amp;dataset_shampoo[[#This Row],[Month]])</f>
        <v>413959</v>
      </c>
      <c r="L814" s="9">
        <f>dataset_shampoo[[#This Row],[Units YTD]]+SUMIFS(H:H,D:D,dataset_shampoo[[#This Row],[Brand]],E:E,dataset_shampoo[[#This Row],[Region]],F:F,dataset_shampoo[[#This Row],[Year]]-1,G:G,"&gt;"&amp;dataset_shampoo[[#This Row],[Month]])</f>
        <v>112588</v>
      </c>
      <c r="M814" s="1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s="9">
        <v>8449</v>
      </c>
      <c r="I815" s="11">
        <v>42455</v>
      </c>
      <c r="J815" s="9">
        <f>SUMIFS(H:H,D:D,dataset_shampoo[[#This Row],[Brand]],E:E,dataset_shampoo[[#This Row],[Region]],F:F,dataset_shampoo[[#This Row],[Year]],G:G,"&lt;="&amp;dataset_shampoo[[#This Row],[Month]])</f>
        <v>90468</v>
      </c>
      <c r="K815" s="27">
        <f>SUMIFS(I:I,D:D,dataset_shampoo[[#This Row],[Brand]],E:E,dataset_shampoo[[#This Row],[Region]],F:F,dataset_shampoo[[#This Row],[Year]],G:G,"&lt;="&amp;dataset_shampoo[[#This Row],[Month]])</f>
        <v>456414</v>
      </c>
      <c r="L815" s="9">
        <f>dataset_shampoo[[#This Row],[Units YTD]]+SUMIFS(H:H,D:D,dataset_shampoo[[#This Row],[Brand]],E:E,dataset_shampoo[[#This Row],[Region]],F:F,dataset_shampoo[[#This Row],[Year]]-1,G:G,"&gt;"&amp;dataset_shampoo[[#This Row],[Month]])</f>
        <v>110754</v>
      </c>
      <c r="M815" s="1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s="9">
        <v>8246</v>
      </c>
      <c r="I816" s="11">
        <v>41601</v>
      </c>
      <c r="J816" s="9">
        <f>SUMIFS(H:H,D:D,dataset_shampoo[[#This Row],[Brand]],E:E,dataset_shampoo[[#This Row],[Region]],F:F,dataset_shampoo[[#This Row],[Year]],G:G,"&lt;="&amp;dataset_shampoo[[#This Row],[Month]])</f>
        <v>98714</v>
      </c>
      <c r="K816" s="27">
        <f>SUMIFS(I:I,D:D,dataset_shampoo[[#This Row],[Brand]],E:E,dataset_shampoo[[#This Row],[Region]],F:F,dataset_shampoo[[#This Row],[Year]],G:G,"&lt;="&amp;dataset_shampoo[[#This Row],[Month]])</f>
        <v>498015</v>
      </c>
      <c r="L816" s="9">
        <f>dataset_shampoo[[#This Row],[Units YTD]]+SUMIFS(H:H,D:D,dataset_shampoo[[#This Row],[Brand]],E:E,dataset_shampoo[[#This Row],[Region]],F:F,dataset_shampoo[[#This Row],[Year]]-1,G:G,"&gt;"&amp;dataset_shampoo[[#This Row],[Month]])</f>
        <v>109221</v>
      </c>
      <c r="M816" s="1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s="9">
        <v>8260</v>
      </c>
      <c r="I817" s="11">
        <v>44772</v>
      </c>
      <c r="J817" s="9">
        <f>SUMIFS(H:H,D:D,dataset_shampoo[[#This Row],[Brand]],E:E,dataset_shampoo[[#This Row],[Region]],F:F,dataset_shampoo[[#This Row],[Year]],G:G,"&lt;="&amp;dataset_shampoo[[#This Row],[Month]])</f>
        <v>106974</v>
      </c>
      <c r="K817" s="27">
        <f>SUMIFS(I:I,D:D,dataset_shampoo[[#This Row],[Brand]],E:E,dataset_shampoo[[#This Row],[Region]],F:F,dataset_shampoo[[#This Row],[Year]],G:G,"&lt;="&amp;dataset_shampoo[[#This Row],[Month]])</f>
        <v>542787</v>
      </c>
      <c r="L817" s="9">
        <f>dataset_shampoo[[#This Row],[Units YTD]]+SUMIFS(H:H,D:D,dataset_shampoo[[#This Row],[Brand]],E:E,dataset_shampoo[[#This Row],[Region]],F:F,dataset_shampoo[[#This Row],[Year]]-1,G:G,"&gt;"&amp;dataset_shampoo[[#This Row],[Month]])</f>
        <v>106974</v>
      </c>
      <c r="M817" s="1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s="9">
        <v>8134</v>
      </c>
      <c r="I818" s="11">
        <v>48580</v>
      </c>
      <c r="J818" s="9">
        <f>SUMIFS(H:H,D:D,dataset_shampoo[[#This Row],[Brand]],E:E,dataset_shampoo[[#This Row],[Region]],F:F,dataset_shampoo[[#This Row],[Year]],G:G,"&lt;="&amp;dataset_shampoo[[#This Row],[Month]])</f>
        <v>8134</v>
      </c>
      <c r="K818" s="27">
        <f>SUMIFS(I:I,D:D,dataset_shampoo[[#This Row],[Brand]],E:E,dataset_shampoo[[#This Row],[Region]],F:F,dataset_shampoo[[#This Row],[Year]],G:G,"&lt;="&amp;dataset_shampoo[[#This Row],[Month]])</f>
        <v>48580</v>
      </c>
      <c r="L818" s="9">
        <f>dataset_shampoo[[#This Row],[Units YTD]]+SUMIFS(H:H,D:D,dataset_shampoo[[#This Row],[Brand]],E:E,dataset_shampoo[[#This Row],[Region]],F:F,dataset_shampoo[[#This Row],[Year]]-1,G:G,"&gt;"&amp;dataset_shampoo[[#This Row],[Month]])</f>
        <v>104720</v>
      </c>
      <c r="M818" s="1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s="9">
        <v>7112</v>
      </c>
      <c r="I819" s="11">
        <v>42644</v>
      </c>
      <c r="J819" s="9">
        <f>SUMIFS(H:H,D:D,dataset_shampoo[[#This Row],[Brand]],E:E,dataset_shampoo[[#This Row],[Region]],F:F,dataset_shampoo[[#This Row],[Year]],G:G,"&lt;="&amp;dataset_shampoo[[#This Row],[Month]])</f>
        <v>15246</v>
      </c>
      <c r="K819" s="27">
        <f>SUMIFS(I:I,D:D,dataset_shampoo[[#This Row],[Brand]],E:E,dataset_shampoo[[#This Row],[Region]],F:F,dataset_shampoo[[#This Row],[Year]],G:G,"&lt;="&amp;dataset_shampoo[[#This Row],[Month]])</f>
        <v>91224</v>
      </c>
      <c r="L819" s="9">
        <f>dataset_shampoo[[#This Row],[Units YTD]]+SUMIFS(H:H,D:D,dataset_shampoo[[#This Row],[Brand]],E:E,dataset_shampoo[[#This Row],[Region]],F:F,dataset_shampoo[[#This Row],[Year]]-1,G:G,"&gt;"&amp;dataset_shampoo[[#This Row],[Month]])</f>
        <v>103194</v>
      </c>
      <c r="M819" s="1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s="9">
        <v>7189</v>
      </c>
      <c r="I820" s="11">
        <v>43120</v>
      </c>
      <c r="J820" s="9">
        <f>SUMIFS(H:H,D:D,dataset_shampoo[[#This Row],[Brand]],E:E,dataset_shampoo[[#This Row],[Region]],F:F,dataset_shampoo[[#This Row],[Year]],G:G,"&lt;="&amp;dataset_shampoo[[#This Row],[Month]])</f>
        <v>22435</v>
      </c>
      <c r="K820" s="27">
        <f>SUMIFS(I:I,D:D,dataset_shampoo[[#This Row],[Brand]],E:E,dataset_shampoo[[#This Row],[Region]],F:F,dataset_shampoo[[#This Row],[Year]],G:G,"&lt;="&amp;dataset_shampoo[[#This Row],[Month]])</f>
        <v>134344</v>
      </c>
      <c r="L820" s="9">
        <f>dataset_shampoo[[#This Row],[Units YTD]]+SUMIFS(H:H,D:D,dataset_shampoo[[#This Row],[Brand]],E:E,dataset_shampoo[[#This Row],[Region]],F:F,dataset_shampoo[[#This Row],[Year]]-1,G:G,"&gt;"&amp;dataset_shampoo[[#This Row],[Month]])</f>
        <v>100450</v>
      </c>
      <c r="M820" s="1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s="9">
        <v>7588</v>
      </c>
      <c r="I821" s="11">
        <v>38150</v>
      </c>
      <c r="J821" s="9">
        <f>SUMIFS(H:H,D:D,dataset_shampoo[[#This Row],[Brand]],E:E,dataset_shampoo[[#This Row],[Region]],F:F,dataset_shampoo[[#This Row],[Year]],G:G,"&lt;="&amp;dataset_shampoo[[#This Row],[Month]])</f>
        <v>7588</v>
      </c>
      <c r="K821" s="27">
        <f>SUMIFS(I:I,D:D,dataset_shampoo[[#This Row],[Brand]],E:E,dataset_shampoo[[#This Row],[Region]],F:F,dataset_shampoo[[#This Row],[Year]],G:G,"&lt;="&amp;dataset_shampoo[[#This Row],[Month]])</f>
        <v>38150</v>
      </c>
      <c r="L821" s="9">
        <f>dataset_shampoo[[#This Row],[Units YTD]]+SUMIFS(H:H,D:D,dataset_shampoo[[#This Row],[Brand]],E:E,dataset_shampoo[[#This Row],[Region]],F:F,dataset_shampoo[[#This Row],[Year]]-1,G:G,"&gt;"&amp;dataset_shampoo[[#This Row],[Month]])</f>
        <v>7588</v>
      </c>
      <c r="M821" s="1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s="9">
        <v>7798</v>
      </c>
      <c r="I822" s="11">
        <v>39256</v>
      </c>
      <c r="J822" s="9">
        <f>SUMIFS(H:H,D:D,dataset_shampoo[[#This Row],[Brand]],E:E,dataset_shampoo[[#This Row],[Region]],F:F,dataset_shampoo[[#This Row],[Year]],G:G,"&lt;="&amp;dataset_shampoo[[#This Row],[Month]])</f>
        <v>15386</v>
      </c>
      <c r="K822" s="27">
        <f>SUMIFS(I:I,D:D,dataset_shampoo[[#This Row],[Brand]],E:E,dataset_shampoo[[#This Row],[Region]],F:F,dataset_shampoo[[#This Row],[Year]],G:G,"&lt;="&amp;dataset_shampoo[[#This Row],[Month]])</f>
        <v>77406</v>
      </c>
      <c r="L822" s="9">
        <f>dataset_shampoo[[#This Row],[Units YTD]]+SUMIFS(H:H,D:D,dataset_shampoo[[#This Row],[Brand]],E:E,dataset_shampoo[[#This Row],[Region]],F:F,dataset_shampoo[[#This Row],[Year]]-1,G:G,"&gt;"&amp;dataset_shampoo[[#This Row],[Month]])</f>
        <v>15386</v>
      </c>
      <c r="M822" s="1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s="9">
        <v>7994</v>
      </c>
      <c r="I823" s="11">
        <v>40607</v>
      </c>
      <c r="J823" s="9">
        <f>SUMIFS(H:H,D:D,dataset_shampoo[[#This Row],[Brand]],E:E,dataset_shampoo[[#This Row],[Region]],F:F,dataset_shampoo[[#This Row],[Year]],G:G,"&lt;="&amp;dataset_shampoo[[#This Row],[Month]])</f>
        <v>23380</v>
      </c>
      <c r="K823" s="27">
        <f>SUMIFS(I:I,D:D,dataset_shampoo[[#This Row],[Brand]],E:E,dataset_shampoo[[#This Row],[Region]],F:F,dataset_shampoo[[#This Row],[Year]],G:G,"&lt;="&amp;dataset_shampoo[[#This Row],[Month]])</f>
        <v>118013</v>
      </c>
      <c r="L823" s="9">
        <f>dataset_shampoo[[#This Row],[Units YTD]]+SUMIFS(H:H,D:D,dataset_shampoo[[#This Row],[Brand]],E:E,dataset_shampoo[[#This Row],[Region]],F:F,dataset_shampoo[[#This Row],[Year]]-1,G:G,"&gt;"&amp;dataset_shampoo[[#This Row],[Month]])</f>
        <v>23380</v>
      </c>
      <c r="M823" s="1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s="9">
        <v>6839</v>
      </c>
      <c r="I824" s="11">
        <v>34489</v>
      </c>
      <c r="J824" s="9">
        <f>SUMIFS(H:H,D:D,dataset_shampoo[[#This Row],[Brand]],E:E,dataset_shampoo[[#This Row],[Region]],F:F,dataset_shampoo[[#This Row],[Year]],G:G,"&lt;="&amp;dataset_shampoo[[#This Row],[Month]])</f>
        <v>30219</v>
      </c>
      <c r="K824" s="27">
        <f>SUMIFS(I:I,D:D,dataset_shampoo[[#This Row],[Brand]],E:E,dataset_shampoo[[#This Row],[Region]],F:F,dataset_shampoo[[#This Row],[Year]],G:G,"&lt;="&amp;dataset_shampoo[[#This Row],[Month]])</f>
        <v>152502</v>
      </c>
      <c r="L824" s="9">
        <f>dataset_shampoo[[#This Row],[Units YTD]]+SUMIFS(H:H,D:D,dataset_shampoo[[#This Row],[Brand]],E:E,dataset_shampoo[[#This Row],[Region]],F:F,dataset_shampoo[[#This Row],[Year]]-1,G:G,"&gt;"&amp;dataset_shampoo[[#This Row],[Month]])</f>
        <v>30219</v>
      </c>
      <c r="M824" s="1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s="9">
        <v>9016</v>
      </c>
      <c r="I825" s="11">
        <v>45507</v>
      </c>
      <c r="J825" s="9">
        <f>SUMIFS(H:H,D:D,dataset_shampoo[[#This Row],[Brand]],E:E,dataset_shampoo[[#This Row],[Region]],F:F,dataset_shampoo[[#This Row],[Year]],G:G,"&lt;="&amp;dataset_shampoo[[#This Row],[Month]])</f>
        <v>39235</v>
      </c>
      <c r="K825" s="27">
        <f>SUMIFS(I:I,D:D,dataset_shampoo[[#This Row],[Brand]],E:E,dataset_shampoo[[#This Row],[Region]],F:F,dataset_shampoo[[#This Row],[Year]],G:G,"&lt;="&amp;dataset_shampoo[[#This Row],[Month]])</f>
        <v>198009</v>
      </c>
      <c r="L825" s="9">
        <f>dataset_shampoo[[#This Row],[Units YTD]]+SUMIFS(H:H,D:D,dataset_shampoo[[#This Row],[Brand]],E:E,dataset_shampoo[[#This Row],[Region]],F:F,dataset_shampoo[[#This Row],[Year]]-1,G:G,"&gt;"&amp;dataset_shampoo[[#This Row],[Month]])</f>
        <v>39235</v>
      </c>
      <c r="M825" s="1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s="9">
        <v>7826</v>
      </c>
      <c r="I826" s="11">
        <v>39746</v>
      </c>
      <c r="J826" s="9">
        <f>SUMIFS(H:H,D:D,dataset_shampoo[[#This Row],[Brand]],E:E,dataset_shampoo[[#This Row],[Region]],F:F,dataset_shampoo[[#This Row],[Year]],G:G,"&lt;="&amp;dataset_shampoo[[#This Row],[Month]])</f>
        <v>47061</v>
      </c>
      <c r="K826" s="27">
        <f>SUMIFS(I:I,D:D,dataset_shampoo[[#This Row],[Brand]],E:E,dataset_shampoo[[#This Row],[Region]],F:F,dataset_shampoo[[#This Row],[Year]],G:G,"&lt;="&amp;dataset_shampoo[[#This Row],[Month]])</f>
        <v>237755</v>
      </c>
      <c r="L826" s="9">
        <f>dataset_shampoo[[#This Row],[Units YTD]]+SUMIFS(H:H,D:D,dataset_shampoo[[#This Row],[Brand]],E:E,dataset_shampoo[[#This Row],[Region]],F:F,dataset_shampoo[[#This Row],[Year]]-1,G:G,"&gt;"&amp;dataset_shampoo[[#This Row],[Month]])</f>
        <v>47061</v>
      </c>
      <c r="M826" s="1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s="9">
        <v>7364</v>
      </c>
      <c r="I827" s="11">
        <v>37275</v>
      </c>
      <c r="J827" s="9">
        <f>SUMIFS(H:H,D:D,dataset_shampoo[[#This Row],[Brand]],E:E,dataset_shampoo[[#This Row],[Region]],F:F,dataset_shampoo[[#This Row],[Year]],G:G,"&lt;="&amp;dataset_shampoo[[#This Row],[Month]])</f>
        <v>54425</v>
      </c>
      <c r="K827" s="27">
        <f>SUMIFS(I:I,D:D,dataset_shampoo[[#This Row],[Brand]],E:E,dataset_shampoo[[#This Row],[Region]],F:F,dataset_shampoo[[#This Row],[Year]],G:G,"&lt;="&amp;dataset_shampoo[[#This Row],[Month]])</f>
        <v>275030</v>
      </c>
      <c r="L827" s="9">
        <f>dataset_shampoo[[#This Row],[Units YTD]]+SUMIFS(H:H,D:D,dataset_shampoo[[#This Row],[Brand]],E:E,dataset_shampoo[[#This Row],[Region]],F:F,dataset_shampoo[[#This Row],[Year]]-1,G:G,"&gt;"&amp;dataset_shampoo[[#This Row],[Month]])</f>
        <v>54425</v>
      </c>
      <c r="M827" s="1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s="9">
        <v>8687</v>
      </c>
      <c r="I828" s="11">
        <v>43694</v>
      </c>
      <c r="J828" s="9">
        <f>SUMIFS(H:H,D:D,dataset_shampoo[[#This Row],[Brand]],E:E,dataset_shampoo[[#This Row],[Region]],F:F,dataset_shampoo[[#This Row],[Year]],G:G,"&lt;="&amp;dataset_shampoo[[#This Row],[Month]])</f>
        <v>63112</v>
      </c>
      <c r="K828" s="27">
        <f>SUMIFS(I:I,D:D,dataset_shampoo[[#This Row],[Brand]],E:E,dataset_shampoo[[#This Row],[Region]],F:F,dataset_shampoo[[#This Row],[Year]],G:G,"&lt;="&amp;dataset_shampoo[[#This Row],[Month]])</f>
        <v>318724</v>
      </c>
      <c r="L828" s="9">
        <f>dataset_shampoo[[#This Row],[Units YTD]]+SUMIFS(H:H,D:D,dataset_shampoo[[#This Row],[Brand]],E:E,dataset_shampoo[[#This Row],[Region]],F:F,dataset_shampoo[[#This Row],[Year]]-1,G:G,"&gt;"&amp;dataset_shampoo[[#This Row],[Month]])</f>
        <v>63112</v>
      </c>
      <c r="M828" s="1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s="9">
        <v>7931</v>
      </c>
      <c r="I829" s="11">
        <v>40047</v>
      </c>
      <c r="J829" s="9">
        <f>SUMIFS(H:H,D:D,dataset_shampoo[[#This Row],[Brand]],E:E,dataset_shampoo[[#This Row],[Region]],F:F,dataset_shampoo[[#This Row],[Year]],G:G,"&lt;="&amp;dataset_shampoo[[#This Row],[Month]])</f>
        <v>71043</v>
      </c>
      <c r="K829" s="27">
        <f>SUMIFS(I:I,D:D,dataset_shampoo[[#This Row],[Brand]],E:E,dataset_shampoo[[#This Row],[Region]],F:F,dataset_shampoo[[#This Row],[Year]],G:G,"&lt;="&amp;dataset_shampoo[[#This Row],[Month]])</f>
        <v>358771</v>
      </c>
      <c r="L829" s="9">
        <f>dataset_shampoo[[#This Row],[Units YTD]]+SUMIFS(H:H,D:D,dataset_shampoo[[#This Row],[Brand]],E:E,dataset_shampoo[[#This Row],[Region]],F:F,dataset_shampoo[[#This Row],[Year]]-1,G:G,"&gt;"&amp;dataset_shampoo[[#This Row],[Month]])</f>
        <v>71043</v>
      </c>
      <c r="M829" s="1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s="9">
        <v>7644</v>
      </c>
      <c r="I830" s="11">
        <v>38612</v>
      </c>
      <c r="J830" s="9">
        <f>SUMIFS(H:H,D:D,dataset_shampoo[[#This Row],[Brand]],E:E,dataset_shampoo[[#This Row],[Region]],F:F,dataset_shampoo[[#This Row],[Year]],G:G,"&lt;="&amp;dataset_shampoo[[#This Row],[Month]])</f>
        <v>78687</v>
      </c>
      <c r="K830" s="27">
        <f>SUMIFS(I:I,D:D,dataset_shampoo[[#This Row],[Brand]],E:E,dataset_shampoo[[#This Row],[Region]],F:F,dataset_shampoo[[#This Row],[Year]],G:G,"&lt;="&amp;dataset_shampoo[[#This Row],[Month]])</f>
        <v>397383</v>
      </c>
      <c r="L830" s="9">
        <f>dataset_shampoo[[#This Row],[Units YTD]]+SUMIFS(H:H,D:D,dataset_shampoo[[#This Row],[Brand]],E:E,dataset_shampoo[[#This Row],[Region]],F:F,dataset_shampoo[[#This Row],[Year]]-1,G:G,"&gt;"&amp;dataset_shampoo[[#This Row],[Month]])</f>
        <v>78687</v>
      </c>
      <c r="M830" s="1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s="9">
        <v>6930</v>
      </c>
      <c r="I831" s="11">
        <v>34902</v>
      </c>
      <c r="J831" s="9">
        <f>SUMIFS(H:H,D:D,dataset_shampoo[[#This Row],[Brand]],E:E,dataset_shampoo[[#This Row],[Region]],F:F,dataset_shampoo[[#This Row],[Year]],G:G,"&lt;="&amp;dataset_shampoo[[#This Row],[Month]])</f>
        <v>85617</v>
      </c>
      <c r="K831" s="27">
        <f>SUMIFS(I:I,D:D,dataset_shampoo[[#This Row],[Brand]],E:E,dataset_shampoo[[#This Row],[Region]],F:F,dataset_shampoo[[#This Row],[Year]],G:G,"&lt;="&amp;dataset_shampoo[[#This Row],[Month]])</f>
        <v>432285</v>
      </c>
      <c r="L831" s="9">
        <f>dataset_shampoo[[#This Row],[Units YTD]]+SUMIFS(H:H,D:D,dataset_shampoo[[#This Row],[Brand]],E:E,dataset_shampoo[[#This Row],[Region]],F:F,dataset_shampoo[[#This Row],[Year]]-1,G:G,"&gt;"&amp;dataset_shampoo[[#This Row],[Month]])</f>
        <v>85617</v>
      </c>
      <c r="M831" s="1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s="9">
        <v>8232</v>
      </c>
      <c r="I832" s="11">
        <v>41524</v>
      </c>
      <c r="J832" s="9">
        <f>SUMIFS(H:H,D:D,dataset_shampoo[[#This Row],[Brand]],E:E,dataset_shampoo[[#This Row],[Region]],F:F,dataset_shampoo[[#This Row],[Year]],G:G,"&lt;="&amp;dataset_shampoo[[#This Row],[Month]])</f>
        <v>93849</v>
      </c>
      <c r="K832" s="27">
        <f>SUMIFS(I:I,D:D,dataset_shampoo[[#This Row],[Brand]],E:E,dataset_shampoo[[#This Row],[Region]],F:F,dataset_shampoo[[#This Row],[Year]],G:G,"&lt;="&amp;dataset_shampoo[[#This Row],[Month]])</f>
        <v>473809</v>
      </c>
      <c r="L832" s="9">
        <f>dataset_shampoo[[#This Row],[Units YTD]]+SUMIFS(H:H,D:D,dataset_shampoo[[#This Row],[Brand]],E:E,dataset_shampoo[[#This Row],[Region]],F:F,dataset_shampoo[[#This Row],[Year]]-1,G:G,"&gt;"&amp;dataset_shampoo[[#This Row],[Month]])</f>
        <v>93849</v>
      </c>
      <c r="M832" s="1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s="9">
        <v>7931</v>
      </c>
      <c r="I833" s="11">
        <v>40082</v>
      </c>
      <c r="J833" s="9">
        <f>SUMIFS(H:H,D:D,dataset_shampoo[[#This Row],[Brand]],E:E,dataset_shampoo[[#This Row],[Region]],F:F,dataset_shampoo[[#This Row],[Year]],G:G,"&lt;="&amp;dataset_shampoo[[#This Row],[Month]])</f>
        <v>7931</v>
      </c>
      <c r="K833" s="27">
        <f>SUMIFS(I:I,D:D,dataset_shampoo[[#This Row],[Brand]],E:E,dataset_shampoo[[#This Row],[Region]],F:F,dataset_shampoo[[#This Row],[Year]],G:G,"&lt;="&amp;dataset_shampoo[[#This Row],[Month]])</f>
        <v>40082</v>
      </c>
      <c r="L833" s="9">
        <f>dataset_shampoo[[#This Row],[Units YTD]]+SUMIFS(H:H,D:D,dataset_shampoo[[#This Row],[Brand]],E:E,dataset_shampoo[[#This Row],[Region]],F:F,dataset_shampoo[[#This Row],[Year]]-1,G:G,"&gt;"&amp;dataset_shampoo[[#This Row],[Month]])</f>
        <v>94192</v>
      </c>
      <c r="M833" s="1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s="9">
        <v>6881</v>
      </c>
      <c r="I834" s="11">
        <v>34510</v>
      </c>
      <c r="J834" s="9">
        <f>SUMIFS(H:H,D:D,dataset_shampoo[[#This Row],[Brand]],E:E,dataset_shampoo[[#This Row],[Region]],F:F,dataset_shampoo[[#This Row],[Year]],G:G,"&lt;="&amp;dataset_shampoo[[#This Row],[Month]])</f>
        <v>14812</v>
      </c>
      <c r="K834" s="27">
        <f>SUMIFS(I:I,D:D,dataset_shampoo[[#This Row],[Brand]],E:E,dataset_shampoo[[#This Row],[Region]],F:F,dataset_shampoo[[#This Row],[Year]],G:G,"&lt;="&amp;dataset_shampoo[[#This Row],[Month]])</f>
        <v>74592</v>
      </c>
      <c r="L834" s="9">
        <f>dataset_shampoo[[#This Row],[Units YTD]]+SUMIFS(H:H,D:D,dataset_shampoo[[#This Row],[Brand]],E:E,dataset_shampoo[[#This Row],[Region]],F:F,dataset_shampoo[[#This Row],[Year]]-1,G:G,"&gt;"&amp;dataset_shampoo[[#This Row],[Month]])</f>
        <v>93275</v>
      </c>
      <c r="M834" s="1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s="9">
        <v>8652</v>
      </c>
      <c r="I835" s="11">
        <v>43757</v>
      </c>
      <c r="J835" s="9">
        <f>SUMIFS(H:H,D:D,dataset_shampoo[[#This Row],[Brand]],E:E,dataset_shampoo[[#This Row],[Region]],F:F,dataset_shampoo[[#This Row],[Year]],G:G,"&lt;="&amp;dataset_shampoo[[#This Row],[Month]])</f>
        <v>23464</v>
      </c>
      <c r="K835" s="27">
        <f>SUMIFS(I:I,D:D,dataset_shampoo[[#This Row],[Brand]],E:E,dataset_shampoo[[#This Row],[Region]],F:F,dataset_shampoo[[#This Row],[Year]],G:G,"&lt;="&amp;dataset_shampoo[[#This Row],[Month]])</f>
        <v>118349</v>
      </c>
      <c r="L835" s="9">
        <f>dataset_shampoo[[#This Row],[Units YTD]]+SUMIFS(H:H,D:D,dataset_shampoo[[#This Row],[Brand]],E:E,dataset_shampoo[[#This Row],[Region]],F:F,dataset_shampoo[[#This Row],[Year]]-1,G:G,"&gt;"&amp;dataset_shampoo[[#This Row],[Month]])</f>
        <v>93933</v>
      </c>
      <c r="M835" s="1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s="9">
        <v>6979</v>
      </c>
      <c r="I836" s="11">
        <v>35497</v>
      </c>
      <c r="J836" s="9">
        <f>SUMIFS(H:H,D:D,dataset_shampoo[[#This Row],[Brand]],E:E,dataset_shampoo[[#This Row],[Region]],F:F,dataset_shampoo[[#This Row],[Year]],G:G,"&lt;="&amp;dataset_shampoo[[#This Row],[Month]])</f>
        <v>30443</v>
      </c>
      <c r="K836" s="27">
        <f>SUMIFS(I:I,D:D,dataset_shampoo[[#This Row],[Brand]],E:E,dataset_shampoo[[#This Row],[Region]],F:F,dataset_shampoo[[#This Row],[Year]],G:G,"&lt;="&amp;dataset_shampoo[[#This Row],[Month]])</f>
        <v>153846</v>
      </c>
      <c r="L836" s="9">
        <f>dataset_shampoo[[#This Row],[Units YTD]]+SUMIFS(H:H,D:D,dataset_shampoo[[#This Row],[Brand]],E:E,dataset_shampoo[[#This Row],[Region]],F:F,dataset_shampoo[[#This Row],[Year]]-1,G:G,"&gt;"&amp;dataset_shampoo[[#This Row],[Month]])</f>
        <v>94073</v>
      </c>
      <c r="M836" s="1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s="9">
        <v>13937</v>
      </c>
      <c r="I837" s="11">
        <v>69888</v>
      </c>
      <c r="J837" s="9">
        <f>SUMIFS(H:H,D:D,dataset_shampoo[[#This Row],[Brand]],E:E,dataset_shampoo[[#This Row],[Region]],F:F,dataset_shampoo[[#This Row],[Year]],G:G,"&lt;="&amp;dataset_shampoo[[#This Row],[Month]])</f>
        <v>44380</v>
      </c>
      <c r="K837" s="27">
        <f>SUMIFS(I:I,D:D,dataset_shampoo[[#This Row],[Brand]],E:E,dataset_shampoo[[#This Row],[Region]],F:F,dataset_shampoo[[#This Row],[Year]],G:G,"&lt;="&amp;dataset_shampoo[[#This Row],[Month]])</f>
        <v>223734</v>
      </c>
      <c r="L837" s="9">
        <f>dataset_shampoo[[#This Row],[Units YTD]]+SUMIFS(H:H,D:D,dataset_shampoo[[#This Row],[Brand]],E:E,dataset_shampoo[[#This Row],[Region]],F:F,dataset_shampoo[[#This Row],[Year]]-1,G:G,"&gt;"&amp;dataset_shampoo[[#This Row],[Month]])</f>
        <v>98994</v>
      </c>
      <c r="M837" s="1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s="9">
        <v>15183</v>
      </c>
      <c r="I838" s="11">
        <v>75838</v>
      </c>
      <c r="J838" s="9">
        <f>SUMIFS(H:H,D:D,dataset_shampoo[[#This Row],[Brand]],E:E,dataset_shampoo[[#This Row],[Region]],F:F,dataset_shampoo[[#This Row],[Year]],G:G,"&lt;="&amp;dataset_shampoo[[#This Row],[Month]])</f>
        <v>59563</v>
      </c>
      <c r="K838" s="27">
        <f>SUMIFS(I:I,D:D,dataset_shampoo[[#This Row],[Brand]],E:E,dataset_shampoo[[#This Row],[Region]],F:F,dataset_shampoo[[#This Row],[Year]],G:G,"&lt;="&amp;dataset_shampoo[[#This Row],[Month]])</f>
        <v>299572</v>
      </c>
      <c r="L838" s="9">
        <f>dataset_shampoo[[#This Row],[Units YTD]]+SUMIFS(H:H,D:D,dataset_shampoo[[#This Row],[Brand]],E:E,dataset_shampoo[[#This Row],[Region]],F:F,dataset_shampoo[[#This Row],[Year]]-1,G:G,"&gt;"&amp;dataset_shampoo[[#This Row],[Month]])</f>
        <v>106351</v>
      </c>
      <c r="M838" s="1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s="9">
        <v>9618</v>
      </c>
      <c r="I839" s="11">
        <v>48524</v>
      </c>
      <c r="J839" s="9">
        <f>SUMIFS(H:H,D:D,dataset_shampoo[[#This Row],[Brand]],E:E,dataset_shampoo[[#This Row],[Region]],F:F,dataset_shampoo[[#This Row],[Year]],G:G,"&lt;="&amp;dataset_shampoo[[#This Row],[Month]])</f>
        <v>69181</v>
      </c>
      <c r="K839" s="27">
        <f>SUMIFS(I:I,D:D,dataset_shampoo[[#This Row],[Brand]],E:E,dataset_shampoo[[#This Row],[Region]],F:F,dataset_shampoo[[#This Row],[Year]],G:G,"&lt;="&amp;dataset_shampoo[[#This Row],[Month]])</f>
        <v>348096</v>
      </c>
      <c r="L839" s="9">
        <f>dataset_shampoo[[#This Row],[Units YTD]]+SUMIFS(H:H,D:D,dataset_shampoo[[#This Row],[Brand]],E:E,dataset_shampoo[[#This Row],[Region]],F:F,dataset_shampoo[[#This Row],[Year]]-1,G:G,"&gt;"&amp;dataset_shampoo[[#This Row],[Month]])</f>
        <v>108605</v>
      </c>
      <c r="M839" s="1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s="9">
        <v>13342</v>
      </c>
      <c r="I840" s="11">
        <v>67886</v>
      </c>
      <c r="J840" s="9">
        <f>SUMIFS(H:H,D:D,dataset_shampoo[[#This Row],[Brand]],E:E,dataset_shampoo[[#This Row],[Region]],F:F,dataset_shampoo[[#This Row],[Year]],G:G,"&lt;="&amp;dataset_shampoo[[#This Row],[Month]])</f>
        <v>82523</v>
      </c>
      <c r="K840" s="27">
        <f>SUMIFS(I:I,D:D,dataset_shampoo[[#This Row],[Brand]],E:E,dataset_shampoo[[#This Row],[Region]],F:F,dataset_shampoo[[#This Row],[Year]],G:G,"&lt;="&amp;dataset_shampoo[[#This Row],[Month]])</f>
        <v>415982</v>
      </c>
      <c r="L840" s="9">
        <f>dataset_shampoo[[#This Row],[Units YTD]]+SUMIFS(H:H,D:D,dataset_shampoo[[#This Row],[Brand]],E:E,dataset_shampoo[[#This Row],[Region]],F:F,dataset_shampoo[[#This Row],[Year]]-1,G:G,"&gt;"&amp;dataset_shampoo[[#This Row],[Month]])</f>
        <v>113260</v>
      </c>
      <c r="M840" s="1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s="9">
        <v>9604</v>
      </c>
      <c r="I841" s="11">
        <v>48804</v>
      </c>
      <c r="J841" s="9">
        <f>SUMIFS(H:H,D:D,dataset_shampoo[[#This Row],[Brand]],E:E,dataset_shampoo[[#This Row],[Region]],F:F,dataset_shampoo[[#This Row],[Year]],G:G,"&lt;="&amp;dataset_shampoo[[#This Row],[Month]])</f>
        <v>92127</v>
      </c>
      <c r="K841" s="27">
        <f>SUMIFS(I:I,D:D,dataset_shampoo[[#This Row],[Brand]],E:E,dataset_shampoo[[#This Row],[Region]],F:F,dataset_shampoo[[#This Row],[Year]],G:G,"&lt;="&amp;dataset_shampoo[[#This Row],[Month]])</f>
        <v>464786</v>
      </c>
      <c r="L841" s="9">
        <f>dataset_shampoo[[#This Row],[Units YTD]]+SUMIFS(H:H,D:D,dataset_shampoo[[#This Row],[Brand]],E:E,dataset_shampoo[[#This Row],[Region]],F:F,dataset_shampoo[[#This Row],[Year]]-1,G:G,"&gt;"&amp;dataset_shampoo[[#This Row],[Month]])</f>
        <v>114933</v>
      </c>
      <c r="M841" s="1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s="9">
        <v>7805</v>
      </c>
      <c r="I842" s="11">
        <v>39655</v>
      </c>
      <c r="J842" s="9">
        <f>SUMIFS(H:H,D:D,dataset_shampoo[[#This Row],[Brand]],E:E,dataset_shampoo[[#This Row],[Region]],F:F,dataset_shampoo[[#This Row],[Year]],G:G,"&lt;="&amp;dataset_shampoo[[#This Row],[Month]])</f>
        <v>99932</v>
      </c>
      <c r="K842" s="27">
        <f>SUMIFS(I:I,D:D,dataset_shampoo[[#This Row],[Brand]],E:E,dataset_shampoo[[#This Row],[Region]],F:F,dataset_shampoo[[#This Row],[Year]],G:G,"&lt;="&amp;dataset_shampoo[[#This Row],[Month]])</f>
        <v>504441</v>
      </c>
      <c r="L842" s="9">
        <f>dataset_shampoo[[#This Row],[Units YTD]]+SUMIFS(H:H,D:D,dataset_shampoo[[#This Row],[Brand]],E:E,dataset_shampoo[[#This Row],[Region]],F:F,dataset_shampoo[[#This Row],[Year]]-1,G:G,"&gt;"&amp;dataset_shampoo[[#This Row],[Month]])</f>
        <v>115094</v>
      </c>
      <c r="M842" s="1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s="9">
        <v>6615</v>
      </c>
      <c r="I843" s="11">
        <v>33390</v>
      </c>
      <c r="J843" s="9">
        <f>SUMIFS(H:H,D:D,dataset_shampoo[[#This Row],[Brand]],E:E,dataset_shampoo[[#This Row],[Region]],F:F,dataset_shampoo[[#This Row],[Year]],G:G,"&lt;="&amp;dataset_shampoo[[#This Row],[Month]])</f>
        <v>106547</v>
      </c>
      <c r="K843" s="27">
        <f>SUMIFS(I:I,D:D,dataset_shampoo[[#This Row],[Brand]],E:E,dataset_shampoo[[#This Row],[Region]],F:F,dataset_shampoo[[#This Row],[Year]],G:G,"&lt;="&amp;dataset_shampoo[[#This Row],[Month]])</f>
        <v>537831</v>
      </c>
      <c r="L843" s="9">
        <f>dataset_shampoo[[#This Row],[Units YTD]]+SUMIFS(H:H,D:D,dataset_shampoo[[#This Row],[Brand]],E:E,dataset_shampoo[[#This Row],[Region]],F:F,dataset_shampoo[[#This Row],[Year]]-1,G:G,"&gt;"&amp;dataset_shampoo[[#This Row],[Month]])</f>
        <v>114779</v>
      </c>
      <c r="M843" s="1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s="9">
        <v>13741</v>
      </c>
      <c r="I844" s="11">
        <v>69013</v>
      </c>
      <c r="J844" s="9">
        <f>SUMIFS(H:H,D:D,dataset_shampoo[[#This Row],[Brand]],E:E,dataset_shampoo[[#This Row],[Region]],F:F,dataset_shampoo[[#This Row],[Year]],G:G,"&lt;="&amp;dataset_shampoo[[#This Row],[Month]])</f>
        <v>120288</v>
      </c>
      <c r="K844" s="27">
        <f>SUMIFS(I:I,D:D,dataset_shampoo[[#This Row],[Brand]],E:E,dataset_shampoo[[#This Row],[Region]],F:F,dataset_shampoo[[#This Row],[Year]],G:G,"&lt;="&amp;dataset_shampoo[[#This Row],[Month]])</f>
        <v>606844</v>
      </c>
      <c r="L844" s="9">
        <f>dataset_shampoo[[#This Row],[Units YTD]]+SUMIFS(H:H,D:D,dataset_shampoo[[#This Row],[Brand]],E:E,dataset_shampoo[[#This Row],[Region]],F:F,dataset_shampoo[[#This Row],[Year]]-1,G:G,"&gt;"&amp;dataset_shampoo[[#This Row],[Month]])</f>
        <v>120288</v>
      </c>
      <c r="M844" s="1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s="9">
        <v>11473</v>
      </c>
      <c r="I845" s="11">
        <v>57827</v>
      </c>
      <c r="J845" s="9">
        <f>SUMIFS(H:H,D:D,dataset_shampoo[[#This Row],[Brand]],E:E,dataset_shampoo[[#This Row],[Region]],F:F,dataset_shampoo[[#This Row],[Year]],G:G,"&lt;="&amp;dataset_shampoo[[#This Row],[Month]])</f>
        <v>11473</v>
      </c>
      <c r="K845" s="27">
        <f>SUMIFS(I:I,D:D,dataset_shampoo[[#This Row],[Brand]],E:E,dataset_shampoo[[#This Row],[Region]],F:F,dataset_shampoo[[#This Row],[Year]],G:G,"&lt;="&amp;dataset_shampoo[[#This Row],[Month]])</f>
        <v>57827</v>
      </c>
      <c r="L845" s="9">
        <f>dataset_shampoo[[#This Row],[Units YTD]]+SUMIFS(H:H,D:D,dataset_shampoo[[#This Row],[Brand]],E:E,dataset_shampoo[[#This Row],[Region]],F:F,dataset_shampoo[[#This Row],[Year]]-1,G:G,"&gt;"&amp;dataset_shampoo[[#This Row],[Month]])</f>
        <v>123830</v>
      </c>
      <c r="M845" s="1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s="9">
        <v>12250</v>
      </c>
      <c r="I846" s="11">
        <v>61754</v>
      </c>
      <c r="J846" s="9">
        <f>SUMIFS(H:H,D:D,dataset_shampoo[[#This Row],[Brand]],E:E,dataset_shampoo[[#This Row],[Region]],F:F,dataset_shampoo[[#This Row],[Year]],G:G,"&lt;="&amp;dataset_shampoo[[#This Row],[Month]])</f>
        <v>23723</v>
      </c>
      <c r="K846" s="27">
        <f>SUMIFS(I:I,D:D,dataset_shampoo[[#This Row],[Brand]],E:E,dataset_shampoo[[#This Row],[Region]],F:F,dataset_shampoo[[#This Row],[Year]],G:G,"&lt;="&amp;dataset_shampoo[[#This Row],[Month]])</f>
        <v>119581</v>
      </c>
      <c r="L846" s="9">
        <f>dataset_shampoo[[#This Row],[Units YTD]]+SUMIFS(H:H,D:D,dataset_shampoo[[#This Row],[Brand]],E:E,dataset_shampoo[[#This Row],[Region]],F:F,dataset_shampoo[[#This Row],[Year]]-1,G:G,"&gt;"&amp;dataset_shampoo[[#This Row],[Month]])</f>
        <v>129199</v>
      </c>
      <c r="M846" s="1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s="9">
        <v>8596</v>
      </c>
      <c r="I847" s="11">
        <v>43582</v>
      </c>
      <c r="J847" s="9">
        <f>SUMIFS(H:H,D:D,dataset_shampoo[[#This Row],[Brand]],E:E,dataset_shampoo[[#This Row],[Region]],F:F,dataset_shampoo[[#This Row],[Year]],G:G,"&lt;="&amp;dataset_shampoo[[#This Row],[Month]])</f>
        <v>32319</v>
      </c>
      <c r="K847" s="27">
        <f>SUMIFS(I:I,D:D,dataset_shampoo[[#This Row],[Brand]],E:E,dataset_shampoo[[#This Row],[Region]],F:F,dataset_shampoo[[#This Row],[Year]],G:G,"&lt;="&amp;dataset_shampoo[[#This Row],[Month]])</f>
        <v>163163</v>
      </c>
      <c r="L847" s="9">
        <f>dataset_shampoo[[#This Row],[Units YTD]]+SUMIFS(H:H,D:D,dataset_shampoo[[#This Row],[Brand]],E:E,dataset_shampoo[[#This Row],[Region]],F:F,dataset_shampoo[[#This Row],[Year]]-1,G:G,"&gt;"&amp;dataset_shampoo[[#This Row],[Month]])</f>
        <v>129143</v>
      </c>
      <c r="M847" s="1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s="9">
        <v>7917</v>
      </c>
      <c r="I848" s="11">
        <v>40257</v>
      </c>
      <c r="J848" s="9">
        <f>SUMIFS(H:H,D:D,dataset_shampoo[[#This Row],[Brand]],E:E,dataset_shampoo[[#This Row],[Region]],F:F,dataset_shampoo[[#This Row],[Year]],G:G,"&lt;="&amp;dataset_shampoo[[#This Row],[Month]])</f>
        <v>40236</v>
      </c>
      <c r="K848" s="27">
        <f>SUMIFS(I:I,D:D,dataset_shampoo[[#This Row],[Brand]],E:E,dataset_shampoo[[#This Row],[Region]],F:F,dataset_shampoo[[#This Row],[Year]],G:G,"&lt;="&amp;dataset_shampoo[[#This Row],[Month]])</f>
        <v>203420</v>
      </c>
      <c r="L848" s="9">
        <f>dataset_shampoo[[#This Row],[Units YTD]]+SUMIFS(H:H,D:D,dataset_shampoo[[#This Row],[Brand]],E:E,dataset_shampoo[[#This Row],[Region]],F:F,dataset_shampoo[[#This Row],[Year]]-1,G:G,"&gt;"&amp;dataset_shampoo[[#This Row],[Month]])</f>
        <v>130081</v>
      </c>
      <c r="M848" s="1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s="9">
        <v>7063</v>
      </c>
      <c r="I849" s="11">
        <v>35714</v>
      </c>
      <c r="J849" s="9">
        <f>SUMIFS(H:H,D:D,dataset_shampoo[[#This Row],[Brand]],E:E,dataset_shampoo[[#This Row],[Region]],F:F,dataset_shampoo[[#This Row],[Year]],G:G,"&lt;="&amp;dataset_shampoo[[#This Row],[Month]])</f>
        <v>47299</v>
      </c>
      <c r="K849" s="27">
        <f>SUMIFS(I:I,D:D,dataset_shampoo[[#This Row],[Brand]],E:E,dataset_shampoo[[#This Row],[Region]],F:F,dataset_shampoo[[#This Row],[Year]],G:G,"&lt;="&amp;dataset_shampoo[[#This Row],[Month]])</f>
        <v>239134</v>
      </c>
      <c r="L849" s="9">
        <f>dataset_shampoo[[#This Row],[Units YTD]]+SUMIFS(H:H,D:D,dataset_shampoo[[#This Row],[Brand]],E:E,dataset_shampoo[[#This Row],[Region]],F:F,dataset_shampoo[[#This Row],[Year]]-1,G:G,"&gt;"&amp;dataset_shampoo[[#This Row],[Month]])</f>
        <v>123207</v>
      </c>
      <c r="M849" s="1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s="9">
        <v>11739</v>
      </c>
      <c r="I850" s="11">
        <v>59031</v>
      </c>
      <c r="J850" s="9">
        <f>SUMIFS(H:H,D:D,dataset_shampoo[[#This Row],[Brand]],E:E,dataset_shampoo[[#This Row],[Region]],F:F,dataset_shampoo[[#This Row],[Year]],G:G,"&lt;="&amp;dataset_shampoo[[#This Row],[Month]])</f>
        <v>59038</v>
      </c>
      <c r="K850" s="27">
        <f>SUMIFS(I:I,D:D,dataset_shampoo[[#This Row],[Brand]],E:E,dataset_shampoo[[#This Row],[Region]],F:F,dataset_shampoo[[#This Row],[Year]],G:G,"&lt;="&amp;dataset_shampoo[[#This Row],[Month]])</f>
        <v>298165</v>
      </c>
      <c r="L850" s="9">
        <f>dataset_shampoo[[#This Row],[Units YTD]]+SUMIFS(H:H,D:D,dataset_shampoo[[#This Row],[Brand]],E:E,dataset_shampoo[[#This Row],[Region]],F:F,dataset_shampoo[[#This Row],[Year]]-1,G:G,"&gt;"&amp;dataset_shampoo[[#This Row],[Month]])</f>
        <v>119763</v>
      </c>
      <c r="M850" s="1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s="9">
        <v>11837</v>
      </c>
      <c r="I851" s="11">
        <v>59493</v>
      </c>
      <c r="J851" s="9">
        <f>SUMIFS(H:H,D:D,dataset_shampoo[[#This Row],[Brand]],E:E,dataset_shampoo[[#This Row],[Region]],F:F,dataset_shampoo[[#This Row],[Year]],G:G,"&lt;="&amp;dataset_shampoo[[#This Row],[Month]])</f>
        <v>70875</v>
      </c>
      <c r="K851" s="27">
        <f>SUMIFS(I:I,D:D,dataset_shampoo[[#This Row],[Brand]],E:E,dataset_shampoo[[#This Row],[Region]],F:F,dataset_shampoo[[#This Row],[Year]],G:G,"&lt;="&amp;dataset_shampoo[[#This Row],[Month]])</f>
        <v>357658</v>
      </c>
      <c r="L851" s="9">
        <f>dataset_shampoo[[#This Row],[Units YTD]]+SUMIFS(H:H,D:D,dataset_shampoo[[#This Row],[Brand]],E:E,dataset_shampoo[[#This Row],[Region]],F:F,dataset_shampoo[[#This Row],[Year]]-1,G:G,"&gt;"&amp;dataset_shampoo[[#This Row],[Month]])</f>
        <v>121982</v>
      </c>
      <c r="M851" s="1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s="9">
        <v>6440</v>
      </c>
      <c r="I852" s="11">
        <v>32585</v>
      </c>
      <c r="J852" s="9">
        <f>SUMIFS(H:H,D:D,dataset_shampoo[[#This Row],[Brand]],E:E,dataset_shampoo[[#This Row],[Region]],F:F,dataset_shampoo[[#This Row],[Year]],G:G,"&lt;="&amp;dataset_shampoo[[#This Row],[Month]])</f>
        <v>77315</v>
      </c>
      <c r="K852" s="27">
        <f>SUMIFS(I:I,D:D,dataset_shampoo[[#This Row],[Brand]],E:E,dataset_shampoo[[#This Row],[Region]],F:F,dataset_shampoo[[#This Row],[Year]],G:G,"&lt;="&amp;dataset_shampoo[[#This Row],[Month]])</f>
        <v>390243</v>
      </c>
      <c r="L852" s="9">
        <f>dataset_shampoo[[#This Row],[Units YTD]]+SUMIFS(H:H,D:D,dataset_shampoo[[#This Row],[Brand]],E:E,dataset_shampoo[[#This Row],[Region]],F:F,dataset_shampoo[[#This Row],[Year]]-1,G:G,"&gt;"&amp;dataset_shampoo[[#This Row],[Month]])</f>
        <v>115080</v>
      </c>
      <c r="M852" s="1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s="9">
        <v>7665</v>
      </c>
      <c r="I853" s="11">
        <v>38689</v>
      </c>
      <c r="J853" s="9">
        <f>SUMIFS(H:H,D:D,dataset_shampoo[[#This Row],[Brand]],E:E,dataset_shampoo[[#This Row],[Region]],F:F,dataset_shampoo[[#This Row],[Year]],G:G,"&lt;="&amp;dataset_shampoo[[#This Row],[Month]])</f>
        <v>84980</v>
      </c>
      <c r="K853" s="27">
        <f>SUMIFS(I:I,D:D,dataset_shampoo[[#This Row],[Brand]],E:E,dataset_shampoo[[#This Row],[Region]],F:F,dataset_shampoo[[#This Row],[Year]],G:G,"&lt;="&amp;dataset_shampoo[[#This Row],[Month]])</f>
        <v>428932</v>
      </c>
      <c r="L853" s="9">
        <f>dataset_shampoo[[#This Row],[Units YTD]]+SUMIFS(H:H,D:D,dataset_shampoo[[#This Row],[Brand]],E:E,dataset_shampoo[[#This Row],[Region]],F:F,dataset_shampoo[[#This Row],[Year]]-1,G:G,"&gt;"&amp;dataset_shampoo[[#This Row],[Month]])</f>
        <v>113141</v>
      </c>
      <c r="M853" s="1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s="9">
        <v>9954</v>
      </c>
      <c r="I854" s="11">
        <v>50442</v>
      </c>
      <c r="J854" s="9">
        <f>SUMIFS(H:H,D:D,dataset_shampoo[[#This Row],[Brand]],E:E,dataset_shampoo[[#This Row],[Region]],F:F,dataset_shampoo[[#This Row],[Year]],G:G,"&lt;="&amp;dataset_shampoo[[#This Row],[Month]])</f>
        <v>94934</v>
      </c>
      <c r="K854" s="27">
        <f>SUMIFS(I:I,D:D,dataset_shampoo[[#This Row],[Brand]],E:E,dataset_shampoo[[#This Row],[Region]],F:F,dataset_shampoo[[#This Row],[Year]],G:G,"&lt;="&amp;dataset_shampoo[[#This Row],[Month]])</f>
        <v>479374</v>
      </c>
      <c r="L854" s="9">
        <f>dataset_shampoo[[#This Row],[Units YTD]]+SUMIFS(H:H,D:D,dataset_shampoo[[#This Row],[Brand]],E:E,dataset_shampoo[[#This Row],[Region]],F:F,dataset_shampoo[[#This Row],[Year]]-1,G:G,"&gt;"&amp;dataset_shampoo[[#This Row],[Month]])</f>
        <v>115290</v>
      </c>
      <c r="M854" s="1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s="9">
        <v>7763</v>
      </c>
      <c r="I855" s="11">
        <v>39354</v>
      </c>
      <c r="J855" s="9">
        <f>SUMIFS(H:H,D:D,dataset_shampoo[[#This Row],[Brand]],E:E,dataset_shampoo[[#This Row],[Region]],F:F,dataset_shampoo[[#This Row],[Year]],G:G,"&lt;="&amp;dataset_shampoo[[#This Row],[Month]])</f>
        <v>102697</v>
      </c>
      <c r="K855" s="27">
        <f>SUMIFS(I:I,D:D,dataset_shampoo[[#This Row],[Brand]],E:E,dataset_shampoo[[#This Row],[Region]],F:F,dataset_shampoo[[#This Row],[Year]],G:G,"&lt;="&amp;dataset_shampoo[[#This Row],[Month]])</f>
        <v>518728</v>
      </c>
      <c r="L855" s="9">
        <f>dataset_shampoo[[#This Row],[Units YTD]]+SUMIFS(H:H,D:D,dataset_shampoo[[#This Row],[Brand]],E:E,dataset_shampoo[[#This Row],[Region]],F:F,dataset_shampoo[[#This Row],[Year]]-1,G:G,"&gt;"&amp;dataset_shampoo[[#This Row],[Month]])</f>
        <v>116438</v>
      </c>
      <c r="M855" s="1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s="9">
        <v>8505</v>
      </c>
      <c r="I856" s="11">
        <v>43344</v>
      </c>
      <c r="J856" s="9">
        <f>SUMIFS(H:H,D:D,dataset_shampoo[[#This Row],[Brand]],E:E,dataset_shampoo[[#This Row],[Region]],F:F,dataset_shampoo[[#This Row],[Year]],G:G,"&lt;="&amp;dataset_shampoo[[#This Row],[Month]])</f>
        <v>111202</v>
      </c>
      <c r="K856" s="27">
        <f>SUMIFS(I:I,D:D,dataset_shampoo[[#This Row],[Brand]],E:E,dataset_shampoo[[#This Row],[Region]],F:F,dataset_shampoo[[#This Row],[Year]],G:G,"&lt;="&amp;dataset_shampoo[[#This Row],[Month]])</f>
        <v>562072</v>
      </c>
      <c r="L856" s="9">
        <f>dataset_shampoo[[#This Row],[Units YTD]]+SUMIFS(H:H,D:D,dataset_shampoo[[#This Row],[Brand]],E:E,dataset_shampoo[[#This Row],[Region]],F:F,dataset_shampoo[[#This Row],[Year]]-1,G:G,"&gt;"&amp;dataset_shampoo[[#This Row],[Month]])</f>
        <v>111202</v>
      </c>
      <c r="M856" s="1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s="9">
        <v>7210</v>
      </c>
      <c r="I857" s="11">
        <v>37429</v>
      </c>
      <c r="J857" s="9">
        <f>SUMIFS(H:H,D:D,dataset_shampoo[[#This Row],[Brand]],E:E,dataset_shampoo[[#This Row],[Region]],F:F,dataset_shampoo[[#This Row],[Year]],G:G,"&lt;="&amp;dataset_shampoo[[#This Row],[Month]])</f>
        <v>7210</v>
      </c>
      <c r="K857" s="27">
        <f>SUMIFS(I:I,D:D,dataset_shampoo[[#This Row],[Brand]],E:E,dataset_shampoo[[#This Row],[Region]],F:F,dataset_shampoo[[#This Row],[Year]],G:G,"&lt;="&amp;dataset_shampoo[[#This Row],[Month]])</f>
        <v>37429</v>
      </c>
      <c r="L857" s="9">
        <f>dataset_shampoo[[#This Row],[Units YTD]]+SUMIFS(H:H,D:D,dataset_shampoo[[#This Row],[Brand]],E:E,dataset_shampoo[[#This Row],[Region]],F:F,dataset_shampoo[[#This Row],[Year]]-1,G:G,"&gt;"&amp;dataset_shampoo[[#This Row],[Month]])</f>
        <v>106939</v>
      </c>
      <c r="M857" s="1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s="9">
        <v>7063</v>
      </c>
      <c r="I858" s="11">
        <v>36645</v>
      </c>
      <c r="J858" s="9">
        <f>SUMIFS(H:H,D:D,dataset_shampoo[[#This Row],[Brand]],E:E,dataset_shampoo[[#This Row],[Region]],F:F,dataset_shampoo[[#This Row],[Year]],G:G,"&lt;="&amp;dataset_shampoo[[#This Row],[Month]])</f>
        <v>14273</v>
      </c>
      <c r="K858" s="27">
        <f>SUMIFS(I:I,D:D,dataset_shampoo[[#This Row],[Brand]],E:E,dataset_shampoo[[#This Row],[Region]],F:F,dataset_shampoo[[#This Row],[Year]],G:G,"&lt;="&amp;dataset_shampoo[[#This Row],[Month]])</f>
        <v>74074</v>
      </c>
      <c r="L858" s="9">
        <f>dataset_shampoo[[#This Row],[Units YTD]]+SUMIFS(H:H,D:D,dataset_shampoo[[#This Row],[Brand]],E:E,dataset_shampoo[[#This Row],[Region]],F:F,dataset_shampoo[[#This Row],[Year]]-1,G:G,"&gt;"&amp;dataset_shampoo[[#This Row],[Month]])</f>
        <v>101752</v>
      </c>
      <c r="M858" s="1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s="9">
        <v>7273</v>
      </c>
      <c r="I859" s="11">
        <v>37786</v>
      </c>
      <c r="J859" s="9">
        <f>SUMIFS(H:H,D:D,dataset_shampoo[[#This Row],[Brand]],E:E,dataset_shampoo[[#This Row],[Region]],F:F,dataset_shampoo[[#This Row],[Year]],G:G,"&lt;="&amp;dataset_shampoo[[#This Row],[Month]])</f>
        <v>21546</v>
      </c>
      <c r="K859" s="27">
        <f>SUMIFS(I:I,D:D,dataset_shampoo[[#This Row],[Brand]],E:E,dataset_shampoo[[#This Row],[Region]],F:F,dataset_shampoo[[#This Row],[Year]],G:G,"&lt;="&amp;dataset_shampoo[[#This Row],[Month]])</f>
        <v>111860</v>
      </c>
      <c r="L859" s="9">
        <f>dataset_shampoo[[#This Row],[Units YTD]]+SUMIFS(H:H,D:D,dataset_shampoo[[#This Row],[Brand]],E:E,dataset_shampoo[[#This Row],[Region]],F:F,dataset_shampoo[[#This Row],[Year]]-1,G:G,"&gt;"&amp;dataset_shampoo[[#This Row],[Month]])</f>
        <v>100429</v>
      </c>
      <c r="M859" s="1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s="9">
        <v>8953</v>
      </c>
      <c r="I860" s="11">
        <v>46354</v>
      </c>
      <c r="J860" s="9">
        <f>SUMIFS(H:H,D:D,dataset_shampoo[[#This Row],[Brand]],E:E,dataset_shampoo[[#This Row],[Region]],F:F,dataset_shampoo[[#This Row],[Year]],G:G,"&lt;="&amp;dataset_shampoo[[#This Row],[Month]])</f>
        <v>30499</v>
      </c>
      <c r="K860" s="27">
        <f>SUMIFS(I:I,D:D,dataset_shampoo[[#This Row],[Brand]],E:E,dataset_shampoo[[#This Row],[Region]],F:F,dataset_shampoo[[#This Row],[Year]],G:G,"&lt;="&amp;dataset_shampoo[[#This Row],[Month]])</f>
        <v>158214</v>
      </c>
      <c r="L860" s="9">
        <f>dataset_shampoo[[#This Row],[Units YTD]]+SUMIFS(H:H,D:D,dataset_shampoo[[#This Row],[Brand]],E:E,dataset_shampoo[[#This Row],[Region]],F:F,dataset_shampoo[[#This Row],[Year]]-1,G:G,"&gt;"&amp;dataset_shampoo[[#This Row],[Month]])</f>
        <v>101465</v>
      </c>
      <c r="M860" s="1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s="9">
        <v>9590</v>
      </c>
      <c r="I861" s="11">
        <v>49791</v>
      </c>
      <c r="J861" s="9">
        <f>SUMIFS(H:H,D:D,dataset_shampoo[[#This Row],[Brand]],E:E,dataset_shampoo[[#This Row],[Region]],F:F,dataset_shampoo[[#This Row],[Year]],G:G,"&lt;="&amp;dataset_shampoo[[#This Row],[Month]])</f>
        <v>40089</v>
      </c>
      <c r="K861" s="27">
        <f>SUMIFS(I:I,D:D,dataset_shampoo[[#This Row],[Brand]],E:E,dataset_shampoo[[#This Row],[Region]],F:F,dataset_shampoo[[#This Row],[Year]],G:G,"&lt;="&amp;dataset_shampoo[[#This Row],[Month]])</f>
        <v>208005</v>
      </c>
      <c r="L861" s="9">
        <f>dataset_shampoo[[#This Row],[Units YTD]]+SUMIFS(H:H,D:D,dataset_shampoo[[#This Row],[Brand]],E:E,dataset_shampoo[[#This Row],[Region]],F:F,dataset_shampoo[[#This Row],[Year]]-1,G:G,"&gt;"&amp;dataset_shampoo[[#This Row],[Month]])</f>
        <v>103992</v>
      </c>
      <c r="M861" s="1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s="9">
        <v>8799</v>
      </c>
      <c r="I862" s="11">
        <v>45612</v>
      </c>
      <c r="J862" s="9">
        <f>SUMIFS(H:H,D:D,dataset_shampoo[[#This Row],[Brand]],E:E,dataset_shampoo[[#This Row],[Region]],F:F,dataset_shampoo[[#This Row],[Year]],G:G,"&lt;="&amp;dataset_shampoo[[#This Row],[Month]])</f>
        <v>48888</v>
      </c>
      <c r="K862" s="27">
        <f>SUMIFS(I:I,D:D,dataset_shampoo[[#This Row],[Brand]],E:E,dataset_shampoo[[#This Row],[Region]],F:F,dataset_shampoo[[#This Row],[Year]],G:G,"&lt;="&amp;dataset_shampoo[[#This Row],[Month]])</f>
        <v>253617</v>
      </c>
      <c r="L862" s="9">
        <f>dataset_shampoo[[#This Row],[Units YTD]]+SUMIFS(H:H,D:D,dataset_shampoo[[#This Row],[Brand]],E:E,dataset_shampoo[[#This Row],[Region]],F:F,dataset_shampoo[[#This Row],[Year]]-1,G:G,"&gt;"&amp;dataset_shampoo[[#This Row],[Month]])</f>
        <v>101052</v>
      </c>
      <c r="M862" s="1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s="9">
        <v>8897</v>
      </c>
      <c r="I863" s="11">
        <v>45906</v>
      </c>
      <c r="J863" s="9">
        <f>SUMIFS(H:H,D:D,dataset_shampoo[[#This Row],[Brand]],E:E,dataset_shampoo[[#This Row],[Region]],F:F,dataset_shampoo[[#This Row],[Year]],G:G,"&lt;="&amp;dataset_shampoo[[#This Row],[Month]])</f>
        <v>57785</v>
      </c>
      <c r="K863" s="27">
        <f>SUMIFS(I:I,D:D,dataset_shampoo[[#This Row],[Brand]],E:E,dataset_shampoo[[#This Row],[Region]],F:F,dataset_shampoo[[#This Row],[Year]],G:G,"&lt;="&amp;dataset_shampoo[[#This Row],[Month]])</f>
        <v>299523</v>
      </c>
      <c r="L863" s="9">
        <f>dataset_shampoo[[#This Row],[Units YTD]]+SUMIFS(H:H,D:D,dataset_shampoo[[#This Row],[Brand]],E:E,dataset_shampoo[[#This Row],[Region]],F:F,dataset_shampoo[[#This Row],[Year]]-1,G:G,"&gt;"&amp;dataset_shampoo[[#This Row],[Month]])</f>
        <v>98112</v>
      </c>
      <c r="M863" s="1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s="9">
        <v>7707</v>
      </c>
      <c r="I864" s="11">
        <v>39886</v>
      </c>
      <c r="J864" s="9">
        <f>SUMIFS(H:H,D:D,dataset_shampoo[[#This Row],[Brand]],E:E,dataset_shampoo[[#This Row],[Region]],F:F,dataset_shampoo[[#This Row],[Year]],G:G,"&lt;="&amp;dataset_shampoo[[#This Row],[Month]])</f>
        <v>65492</v>
      </c>
      <c r="K864" s="27">
        <f>SUMIFS(I:I,D:D,dataset_shampoo[[#This Row],[Brand]],E:E,dataset_shampoo[[#This Row],[Region]],F:F,dataset_shampoo[[#This Row],[Year]],G:G,"&lt;="&amp;dataset_shampoo[[#This Row],[Month]])</f>
        <v>339409</v>
      </c>
      <c r="L864" s="9">
        <f>dataset_shampoo[[#This Row],[Units YTD]]+SUMIFS(H:H,D:D,dataset_shampoo[[#This Row],[Brand]],E:E,dataset_shampoo[[#This Row],[Region]],F:F,dataset_shampoo[[#This Row],[Year]]-1,G:G,"&gt;"&amp;dataset_shampoo[[#This Row],[Month]])</f>
        <v>99379</v>
      </c>
      <c r="M864" s="1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s="9">
        <v>8274</v>
      </c>
      <c r="I865" s="11">
        <v>42868</v>
      </c>
      <c r="J865" s="9">
        <f>SUMIFS(H:H,D:D,dataset_shampoo[[#This Row],[Brand]],E:E,dataset_shampoo[[#This Row],[Region]],F:F,dataset_shampoo[[#This Row],[Year]],G:G,"&lt;="&amp;dataset_shampoo[[#This Row],[Month]])</f>
        <v>73766</v>
      </c>
      <c r="K865" s="27">
        <f>SUMIFS(I:I,D:D,dataset_shampoo[[#This Row],[Brand]],E:E,dataset_shampoo[[#This Row],[Region]],F:F,dataset_shampoo[[#This Row],[Year]],G:G,"&lt;="&amp;dataset_shampoo[[#This Row],[Month]])</f>
        <v>382277</v>
      </c>
      <c r="L865" s="9">
        <f>dataset_shampoo[[#This Row],[Units YTD]]+SUMIFS(H:H,D:D,dataset_shampoo[[#This Row],[Brand]],E:E,dataset_shampoo[[#This Row],[Region]],F:F,dataset_shampoo[[#This Row],[Year]]-1,G:G,"&gt;"&amp;dataset_shampoo[[#This Row],[Month]])</f>
        <v>99988</v>
      </c>
      <c r="M865" s="1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s="9">
        <v>9296</v>
      </c>
      <c r="I866" s="11">
        <v>48041</v>
      </c>
      <c r="J866" s="9">
        <f>SUMIFS(H:H,D:D,dataset_shampoo[[#This Row],[Brand]],E:E,dataset_shampoo[[#This Row],[Region]],F:F,dataset_shampoo[[#This Row],[Year]],G:G,"&lt;="&amp;dataset_shampoo[[#This Row],[Month]])</f>
        <v>83062</v>
      </c>
      <c r="K866" s="27">
        <f>SUMIFS(I:I,D:D,dataset_shampoo[[#This Row],[Brand]],E:E,dataset_shampoo[[#This Row],[Region]],F:F,dataset_shampoo[[#This Row],[Year]],G:G,"&lt;="&amp;dataset_shampoo[[#This Row],[Month]])</f>
        <v>430318</v>
      </c>
      <c r="L866" s="9">
        <f>dataset_shampoo[[#This Row],[Units YTD]]+SUMIFS(H:H,D:D,dataset_shampoo[[#This Row],[Brand]],E:E,dataset_shampoo[[#This Row],[Region]],F:F,dataset_shampoo[[#This Row],[Year]]-1,G:G,"&gt;"&amp;dataset_shampoo[[#This Row],[Month]])</f>
        <v>99330</v>
      </c>
      <c r="M866" s="1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s="9">
        <v>7336</v>
      </c>
      <c r="I867" s="11">
        <v>37933</v>
      </c>
      <c r="J867" s="9">
        <f>SUMIFS(H:H,D:D,dataset_shampoo[[#This Row],[Brand]],E:E,dataset_shampoo[[#This Row],[Region]],F:F,dataset_shampoo[[#This Row],[Year]],G:G,"&lt;="&amp;dataset_shampoo[[#This Row],[Month]])</f>
        <v>90398</v>
      </c>
      <c r="K867" s="27">
        <f>SUMIFS(I:I,D:D,dataset_shampoo[[#This Row],[Brand]],E:E,dataset_shampoo[[#This Row],[Region]],F:F,dataset_shampoo[[#This Row],[Year]],G:G,"&lt;="&amp;dataset_shampoo[[#This Row],[Month]])</f>
        <v>468251</v>
      </c>
      <c r="L867" s="9">
        <f>dataset_shampoo[[#This Row],[Units YTD]]+SUMIFS(H:H,D:D,dataset_shampoo[[#This Row],[Brand]],E:E,dataset_shampoo[[#This Row],[Region]],F:F,dataset_shampoo[[#This Row],[Year]]-1,G:G,"&gt;"&amp;dataset_shampoo[[#This Row],[Month]])</f>
        <v>98903</v>
      </c>
      <c r="M867" s="1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s="9">
        <v>9296</v>
      </c>
      <c r="I868" s="11">
        <v>48265</v>
      </c>
      <c r="J868" s="9">
        <f>SUMIFS(H:H,D:D,dataset_shampoo[[#This Row],[Brand]],E:E,dataset_shampoo[[#This Row],[Region]],F:F,dataset_shampoo[[#This Row],[Year]],G:G,"&lt;="&amp;dataset_shampoo[[#This Row],[Month]])</f>
        <v>99694</v>
      </c>
      <c r="K868" s="27">
        <f>SUMIFS(I:I,D:D,dataset_shampoo[[#This Row],[Brand]],E:E,dataset_shampoo[[#This Row],[Region]],F:F,dataset_shampoo[[#This Row],[Year]],G:G,"&lt;="&amp;dataset_shampoo[[#This Row],[Month]])</f>
        <v>516516</v>
      </c>
      <c r="L868" s="9">
        <f>dataset_shampoo[[#This Row],[Units YTD]]+SUMIFS(H:H,D:D,dataset_shampoo[[#This Row],[Brand]],E:E,dataset_shampoo[[#This Row],[Region]],F:F,dataset_shampoo[[#This Row],[Year]]-1,G:G,"&gt;"&amp;dataset_shampoo[[#This Row],[Month]])</f>
        <v>99694</v>
      </c>
      <c r="M868" s="1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s="9">
        <v>7854</v>
      </c>
      <c r="I869" s="11">
        <v>40705</v>
      </c>
      <c r="J869" s="9">
        <f>SUMIFS(H:H,D:D,dataset_shampoo[[#This Row],[Brand]],E:E,dataset_shampoo[[#This Row],[Region]],F:F,dataset_shampoo[[#This Row],[Year]],G:G,"&lt;="&amp;dataset_shampoo[[#This Row],[Month]])</f>
        <v>7854</v>
      </c>
      <c r="K869" s="27">
        <f>SUMIFS(I:I,D:D,dataset_shampoo[[#This Row],[Brand]],E:E,dataset_shampoo[[#This Row],[Region]],F:F,dataset_shampoo[[#This Row],[Year]],G:G,"&lt;="&amp;dataset_shampoo[[#This Row],[Month]])</f>
        <v>40705</v>
      </c>
      <c r="L869" s="9">
        <f>dataset_shampoo[[#This Row],[Units YTD]]+SUMIFS(H:H,D:D,dataset_shampoo[[#This Row],[Brand]],E:E,dataset_shampoo[[#This Row],[Region]],F:F,dataset_shampoo[[#This Row],[Year]]-1,G:G,"&gt;"&amp;dataset_shampoo[[#This Row],[Month]])</f>
        <v>100338</v>
      </c>
      <c r="M869" s="1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s="9">
        <v>7224</v>
      </c>
      <c r="I870" s="11">
        <v>37282</v>
      </c>
      <c r="J870" s="9">
        <f>SUMIFS(H:H,D:D,dataset_shampoo[[#This Row],[Brand]],E:E,dataset_shampoo[[#This Row],[Region]],F:F,dataset_shampoo[[#This Row],[Year]],G:G,"&lt;="&amp;dataset_shampoo[[#This Row],[Month]])</f>
        <v>15078</v>
      </c>
      <c r="K870" s="27">
        <f>SUMIFS(I:I,D:D,dataset_shampoo[[#This Row],[Brand]],E:E,dataset_shampoo[[#This Row],[Region]],F:F,dataset_shampoo[[#This Row],[Year]],G:G,"&lt;="&amp;dataset_shampoo[[#This Row],[Month]])</f>
        <v>77987</v>
      </c>
      <c r="L870" s="9">
        <f>dataset_shampoo[[#This Row],[Units YTD]]+SUMIFS(H:H,D:D,dataset_shampoo[[#This Row],[Brand]],E:E,dataset_shampoo[[#This Row],[Region]],F:F,dataset_shampoo[[#This Row],[Year]]-1,G:G,"&gt;"&amp;dataset_shampoo[[#This Row],[Month]])</f>
        <v>100499</v>
      </c>
      <c r="M870" s="1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s="9">
        <v>8120</v>
      </c>
      <c r="I871" s="11">
        <v>42021</v>
      </c>
      <c r="J871" s="9">
        <f>SUMIFS(H:H,D:D,dataset_shampoo[[#This Row],[Brand]],E:E,dataset_shampoo[[#This Row],[Region]],F:F,dataset_shampoo[[#This Row],[Year]],G:G,"&lt;="&amp;dataset_shampoo[[#This Row],[Month]])</f>
        <v>23198</v>
      </c>
      <c r="K871" s="27">
        <f>SUMIFS(I:I,D:D,dataset_shampoo[[#This Row],[Brand]],E:E,dataset_shampoo[[#This Row],[Region]],F:F,dataset_shampoo[[#This Row],[Year]],G:G,"&lt;="&amp;dataset_shampoo[[#This Row],[Month]])</f>
        <v>120008</v>
      </c>
      <c r="L871" s="9">
        <f>dataset_shampoo[[#This Row],[Units YTD]]+SUMIFS(H:H,D:D,dataset_shampoo[[#This Row],[Brand]],E:E,dataset_shampoo[[#This Row],[Region]],F:F,dataset_shampoo[[#This Row],[Year]]-1,G:G,"&gt;"&amp;dataset_shampoo[[#This Row],[Month]])</f>
        <v>101346</v>
      </c>
      <c r="M871" s="1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s="9">
        <v>6090</v>
      </c>
      <c r="I872" s="11">
        <v>31430</v>
      </c>
      <c r="J872" s="9">
        <f>SUMIFS(H:H,D:D,dataset_shampoo[[#This Row],[Brand]],E:E,dataset_shampoo[[#This Row],[Region]],F:F,dataset_shampoo[[#This Row],[Year]],G:G,"&lt;="&amp;dataset_shampoo[[#This Row],[Month]])</f>
        <v>29288</v>
      </c>
      <c r="K872" s="27">
        <f>SUMIFS(I:I,D:D,dataset_shampoo[[#This Row],[Brand]],E:E,dataset_shampoo[[#This Row],[Region]],F:F,dataset_shampoo[[#This Row],[Year]],G:G,"&lt;="&amp;dataset_shampoo[[#This Row],[Month]])</f>
        <v>151438</v>
      </c>
      <c r="L872" s="9">
        <f>dataset_shampoo[[#This Row],[Units YTD]]+SUMIFS(H:H,D:D,dataset_shampoo[[#This Row],[Brand]],E:E,dataset_shampoo[[#This Row],[Region]],F:F,dataset_shampoo[[#This Row],[Year]]-1,G:G,"&gt;"&amp;dataset_shampoo[[#This Row],[Month]])</f>
        <v>98483</v>
      </c>
      <c r="M872" s="1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s="9">
        <v>6671</v>
      </c>
      <c r="I873" s="11">
        <v>34433</v>
      </c>
      <c r="J873" s="9">
        <f>SUMIFS(H:H,D:D,dataset_shampoo[[#This Row],[Brand]],E:E,dataset_shampoo[[#This Row],[Region]],F:F,dataset_shampoo[[#This Row],[Year]],G:G,"&lt;="&amp;dataset_shampoo[[#This Row],[Month]])</f>
        <v>35959</v>
      </c>
      <c r="K873" s="27">
        <f>SUMIFS(I:I,D:D,dataset_shampoo[[#This Row],[Brand]],E:E,dataset_shampoo[[#This Row],[Region]],F:F,dataset_shampoo[[#This Row],[Year]],G:G,"&lt;="&amp;dataset_shampoo[[#This Row],[Month]])</f>
        <v>185871</v>
      </c>
      <c r="L873" s="9">
        <f>dataset_shampoo[[#This Row],[Units YTD]]+SUMIFS(H:H,D:D,dataset_shampoo[[#This Row],[Brand]],E:E,dataset_shampoo[[#This Row],[Region]],F:F,dataset_shampoo[[#This Row],[Year]]-1,G:G,"&gt;"&amp;dataset_shampoo[[#This Row],[Month]])</f>
        <v>95564</v>
      </c>
      <c r="M873" s="1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s="9">
        <v>6664</v>
      </c>
      <c r="I874" s="11">
        <v>34244</v>
      </c>
      <c r="J874" s="9">
        <f>SUMIFS(H:H,D:D,dataset_shampoo[[#This Row],[Brand]],E:E,dataset_shampoo[[#This Row],[Region]],F:F,dataset_shampoo[[#This Row],[Year]],G:G,"&lt;="&amp;dataset_shampoo[[#This Row],[Month]])</f>
        <v>42623</v>
      </c>
      <c r="K874" s="27">
        <f>SUMIFS(I:I,D:D,dataset_shampoo[[#This Row],[Brand]],E:E,dataset_shampoo[[#This Row],[Region]],F:F,dataset_shampoo[[#This Row],[Year]],G:G,"&lt;="&amp;dataset_shampoo[[#This Row],[Month]])</f>
        <v>220115</v>
      </c>
      <c r="L874" s="9">
        <f>dataset_shampoo[[#This Row],[Units YTD]]+SUMIFS(H:H,D:D,dataset_shampoo[[#This Row],[Brand]],E:E,dataset_shampoo[[#This Row],[Region]],F:F,dataset_shampoo[[#This Row],[Year]]-1,G:G,"&gt;"&amp;dataset_shampoo[[#This Row],[Month]])</f>
        <v>93429</v>
      </c>
      <c r="M874" s="1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s="9">
        <v>7308</v>
      </c>
      <c r="I875" s="11">
        <v>37422</v>
      </c>
      <c r="J875" s="9">
        <f>SUMIFS(H:H,D:D,dataset_shampoo[[#This Row],[Brand]],E:E,dataset_shampoo[[#This Row],[Region]],F:F,dataset_shampoo[[#This Row],[Year]],G:G,"&lt;="&amp;dataset_shampoo[[#This Row],[Month]])</f>
        <v>49931</v>
      </c>
      <c r="K875" s="27">
        <f>SUMIFS(I:I,D:D,dataset_shampoo[[#This Row],[Brand]],E:E,dataset_shampoo[[#This Row],[Region]],F:F,dataset_shampoo[[#This Row],[Year]],G:G,"&lt;="&amp;dataset_shampoo[[#This Row],[Month]])</f>
        <v>257537</v>
      </c>
      <c r="L875" s="9">
        <f>dataset_shampoo[[#This Row],[Units YTD]]+SUMIFS(H:H,D:D,dataset_shampoo[[#This Row],[Brand]],E:E,dataset_shampoo[[#This Row],[Region]],F:F,dataset_shampoo[[#This Row],[Year]]-1,G:G,"&gt;"&amp;dataset_shampoo[[#This Row],[Month]])</f>
        <v>91840</v>
      </c>
      <c r="M875" s="1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s="9">
        <v>7343</v>
      </c>
      <c r="I876" s="11">
        <v>37541</v>
      </c>
      <c r="J876" s="9">
        <f>SUMIFS(H:H,D:D,dataset_shampoo[[#This Row],[Brand]],E:E,dataset_shampoo[[#This Row],[Region]],F:F,dataset_shampoo[[#This Row],[Year]],G:G,"&lt;="&amp;dataset_shampoo[[#This Row],[Month]])</f>
        <v>57274</v>
      </c>
      <c r="K876" s="27">
        <f>SUMIFS(I:I,D:D,dataset_shampoo[[#This Row],[Brand]],E:E,dataset_shampoo[[#This Row],[Region]],F:F,dataset_shampoo[[#This Row],[Year]],G:G,"&lt;="&amp;dataset_shampoo[[#This Row],[Month]])</f>
        <v>295078</v>
      </c>
      <c r="L876" s="9">
        <f>dataset_shampoo[[#This Row],[Units YTD]]+SUMIFS(H:H,D:D,dataset_shampoo[[#This Row],[Brand]],E:E,dataset_shampoo[[#This Row],[Region]],F:F,dataset_shampoo[[#This Row],[Year]]-1,G:G,"&gt;"&amp;dataset_shampoo[[#This Row],[Month]])</f>
        <v>91476</v>
      </c>
      <c r="M876" s="1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s="9">
        <v>5957</v>
      </c>
      <c r="I877" s="11">
        <v>30604</v>
      </c>
      <c r="J877" s="9">
        <f>SUMIFS(H:H,D:D,dataset_shampoo[[#This Row],[Brand]],E:E,dataset_shampoo[[#This Row],[Region]],F:F,dataset_shampoo[[#This Row],[Year]],G:G,"&lt;="&amp;dataset_shampoo[[#This Row],[Month]])</f>
        <v>63231</v>
      </c>
      <c r="K877" s="27">
        <f>SUMIFS(I:I,D:D,dataset_shampoo[[#This Row],[Brand]],E:E,dataset_shampoo[[#This Row],[Region]],F:F,dataset_shampoo[[#This Row],[Year]],G:G,"&lt;="&amp;dataset_shampoo[[#This Row],[Month]])</f>
        <v>325682</v>
      </c>
      <c r="L877" s="9">
        <f>dataset_shampoo[[#This Row],[Units YTD]]+SUMIFS(H:H,D:D,dataset_shampoo[[#This Row],[Brand]],E:E,dataset_shampoo[[#This Row],[Region]],F:F,dataset_shampoo[[#This Row],[Year]]-1,G:G,"&gt;"&amp;dataset_shampoo[[#This Row],[Month]])</f>
        <v>89159</v>
      </c>
      <c r="M877" s="1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s="9">
        <v>7119</v>
      </c>
      <c r="I878" s="11">
        <v>36631</v>
      </c>
      <c r="J878" s="9">
        <f>SUMIFS(H:H,D:D,dataset_shampoo[[#This Row],[Brand]],E:E,dataset_shampoo[[#This Row],[Region]],F:F,dataset_shampoo[[#This Row],[Year]],G:G,"&lt;="&amp;dataset_shampoo[[#This Row],[Month]])</f>
        <v>70350</v>
      </c>
      <c r="K878" s="27">
        <f>SUMIFS(I:I,D:D,dataset_shampoo[[#This Row],[Brand]],E:E,dataset_shampoo[[#This Row],[Region]],F:F,dataset_shampoo[[#This Row],[Year]],G:G,"&lt;="&amp;dataset_shampoo[[#This Row],[Month]])</f>
        <v>362313</v>
      </c>
      <c r="L878" s="9">
        <f>dataset_shampoo[[#This Row],[Units YTD]]+SUMIFS(H:H,D:D,dataset_shampoo[[#This Row],[Brand]],E:E,dataset_shampoo[[#This Row],[Region]],F:F,dataset_shampoo[[#This Row],[Year]]-1,G:G,"&gt;"&amp;dataset_shampoo[[#This Row],[Month]])</f>
        <v>86982</v>
      </c>
      <c r="M878" s="1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s="9">
        <v>7364</v>
      </c>
      <c r="I879" s="11">
        <v>37513</v>
      </c>
      <c r="J879" s="9">
        <f>SUMIFS(H:H,D:D,dataset_shampoo[[#This Row],[Brand]],E:E,dataset_shampoo[[#This Row],[Region]],F:F,dataset_shampoo[[#This Row],[Year]],G:G,"&lt;="&amp;dataset_shampoo[[#This Row],[Month]])</f>
        <v>77714</v>
      </c>
      <c r="K879" s="27">
        <f>SUMIFS(I:I,D:D,dataset_shampoo[[#This Row],[Brand]],E:E,dataset_shampoo[[#This Row],[Region]],F:F,dataset_shampoo[[#This Row],[Year]],G:G,"&lt;="&amp;dataset_shampoo[[#This Row],[Month]])</f>
        <v>399826</v>
      </c>
      <c r="L879" s="9">
        <f>dataset_shampoo[[#This Row],[Units YTD]]+SUMIFS(H:H,D:D,dataset_shampoo[[#This Row],[Brand]],E:E,dataset_shampoo[[#This Row],[Region]],F:F,dataset_shampoo[[#This Row],[Year]]-1,G:G,"&gt;"&amp;dataset_shampoo[[#This Row],[Month]])</f>
        <v>87010</v>
      </c>
      <c r="M879" s="1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s="9">
        <v>6629</v>
      </c>
      <c r="I880" s="11">
        <v>36239</v>
      </c>
      <c r="J880" s="9">
        <f>SUMIFS(H:H,D:D,dataset_shampoo[[#This Row],[Brand]],E:E,dataset_shampoo[[#This Row],[Region]],F:F,dataset_shampoo[[#This Row],[Year]],G:G,"&lt;="&amp;dataset_shampoo[[#This Row],[Month]])</f>
        <v>84343</v>
      </c>
      <c r="K880" s="27">
        <f>SUMIFS(I:I,D:D,dataset_shampoo[[#This Row],[Brand]],E:E,dataset_shampoo[[#This Row],[Region]],F:F,dataset_shampoo[[#This Row],[Year]],G:G,"&lt;="&amp;dataset_shampoo[[#This Row],[Month]])</f>
        <v>436065</v>
      </c>
      <c r="L880" s="9">
        <f>dataset_shampoo[[#This Row],[Units YTD]]+SUMIFS(H:H,D:D,dataset_shampoo[[#This Row],[Brand]],E:E,dataset_shampoo[[#This Row],[Region]],F:F,dataset_shampoo[[#This Row],[Year]]-1,G:G,"&gt;"&amp;dataset_shampoo[[#This Row],[Month]])</f>
        <v>84343</v>
      </c>
      <c r="M880" s="1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s="9">
        <v>6111</v>
      </c>
      <c r="I881" s="11">
        <v>36456</v>
      </c>
      <c r="J881" s="9">
        <f>SUMIFS(H:H,D:D,dataset_shampoo[[#This Row],[Brand]],E:E,dataset_shampoo[[#This Row],[Region]],F:F,dataset_shampoo[[#This Row],[Year]],G:G,"&lt;="&amp;dataset_shampoo[[#This Row],[Month]])</f>
        <v>6111</v>
      </c>
      <c r="K881" s="27">
        <f>SUMIFS(I:I,D:D,dataset_shampoo[[#This Row],[Brand]],E:E,dataset_shampoo[[#This Row],[Region]],F:F,dataset_shampoo[[#This Row],[Year]],G:G,"&lt;="&amp;dataset_shampoo[[#This Row],[Month]])</f>
        <v>36456</v>
      </c>
      <c r="L881" s="9">
        <f>dataset_shampoo[[#This Row],[Units YTD]]+SUMIFS(H:H,D:D,dataset_shampoo[[#This Row],[Brand]],E:E,dataset_shampoo[[#This Row],[Region]],F:F,dataset_shampoo[[#This Row],[Year]]-1,G:G,"&gt;"&amp;dataset_shampoo[[#This Row],[Month]])</f>
        <v>82600</v>
      </c>
      <c r="M881" s="1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s="9">
        <v>6685</v>
      </c>
      <c r="I882" s="11">
        <v>40012</v>
      </c>
      <c r="J882" s="9">
        <f>SUMIFS(H:H,D:D,dataset_shampoo[[#This Row],[Brand]],E:E,dataset_shampoo[[#This Row],[Region]],F:F,dataset_shampoo[[#This Row],[Year]],G:G,"&lt;="&amp;dataset_shampoo[[#This Row],[Month]])</f>
        <v>12796</v>
      </c>
      <c r="K882" s="27">
        <f>SUMIFS(I:I,D:D,dataset_shampoo[[#This Row],[Brand]],E:E,dataset_shampoo[[#This Row],[Region]],F:F,dataset_shampoo[[#This Row],[Year]],G:G,"&lt;="&amp;dataset_shampoo[[#This Row],[Month]])</f>
        <v>76468</v>
      </c>
      <c r="L882" s="9">
        <f>dataset_shampoo[[#This Row],[Units YTD]]+SUMIFS(H:H,D:D,dataset_shampoo[[#This Row],[Brand]],E:E,dataset_shampoo[[#This Row],[Region]],F:F,dataset_shampoo[[#This Row],[Year]]-1,G:G,"&gt;"&amp;dataset_shampoo[[#This Row],[Month]])</f>
        <v>82061</v>
      </c>
      <c r="M882" s="1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s="9">
        <v>6937</v>
      </c>
      <c r="I883" s="11">
        <v>41531</v>
      </c>
      <c r="J883" s="9">
        <f>SUMIFS(H:H,D:D,dataset_shampoo[[#This Row],[Brand]],E:E,dataset_shampoo[[#This Row],[Region]],F:F,dataset_shampoo[[#This Row],[Year]],G:G,"&lt;="&amp;dataset_shampoo[[#This Row],[Month]])</f>
        <v>19733</v>
      </c>
      <c r="K883" s="27">
        <f>SUMIFS(I:I,D:D,dataset_shampoo[[#This Row],[Brand]],E:E,dataset_shampoo[[#This Row],[Region]],F:F,dataset_shampoo[[#This Row],[Year]],G:G,"&lt;="&amp;dataset_shampoo[[#This Row],[Month]])</f>
        <v>117999</v>
      </c>
      <c r="L883" s="9">
        <f>dataset_shampoo[[#This Row],[Units YTD]]+SUMIFS(H:H,D:D,dataset_shampoo[[#This Row],[Brand]],E:E,dataset_shampoo[[#This Row],[Region]],F:F,dataset_shampoo[[#This Row],[Year]]-1,G:G,"&gt;"&amp;dataset_shampoo[[#This Row],[Month]])</f>
        <v>80878</v>
      </c>
      <c r="M883" s="1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s="9">
        <v>4893</v>
      </c>
      <c r="I884" s="11">
        <v>25025</v>
      </c>
      <c r="J884" s="9">
        <f>SUMIFS(H:H,D:D,dataset_shampoo[[#This Row],[Brand]],E:E,dataset_shampoo[[#This Row],[Region]],F:F,dataset_shampoo[[#This Row],[Year]],G:G,"&lt;="&amp;dataset_shampoo[[#This Row],[Month]])</f>
        <v>4893</v>
      </c>
      <c r="K884" s="27">
        <f>SUMIFS(I:I,D:D,dataset_shampoo[[#This Row],[Brand]],E:E,dataset_shampoo[[#This Row],[Region]],F:F,dataset_shampoo[[#This Row],[Year]],G:G,"&lt;="&amp;dataset_shampoo[[#This Row],[Month]])</f>
        <v>25025</v>
      </c>
      <c r="L884" s="9">
        <f>dataset_shampoo[[#This Row],[Units YTD]]+SUMIFS(H:H,D:D,dataset_shampoo[[#This Row],[Brand]],E:E,dataset_shampoo[[#This Row],[Region]],F:F,dataset_shampoo[[#This Row],[Year]]-1,G:G,"&gt;"&amp;dataset_shampoo[[#This Row],[Month]])</f>
        <v>4893</v>
      </c>
      <c r="M884" s="1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s="9">
        <v>4585</v>
      </c>
      <c r="I885" s="11">
        <v>23541</v>
      </c>
      <c r="J885" s="9">
        <f>SUMIFS(H:H,D:D,dataset_shampoo[[#This Row],[Brand]],E:E,dataset_shampoo[[#This Row],[Region]],F:F,dataset_shampoo[[#This Row],[Year]],G:G,"&lt;="&amp;dataset_shampoo[[#This Row],[Month]])</f>
        <v>9478</v>
      </c>
      <c r="K885" s="27">
        <f>SUMIFS(I:I,D:D,dataset_shampoo[[#This Row],[Brand]],E:E,dataset_shampoo[[#This Row],[Region]],F:F,dataset_shampoo[[#This Row],[Year]],G:G,"&lt;="&amp;dataset_shampoo[[#This Row],[Month]])</f>
        <v>48566</v>
      </c>
      <c r="L885" s="9">
        <f>dataset_shampoo[[#This Row],[Units YTD]]+SUMIFS(H:H,D:D,dataset_shampoo[[#This Row],[Brand]],E:E,dataset_shampoo[[#This Row],[Region]],F:F,dataset_shampoo[[#This Row],[Year]]-1,G:G,"&gt;"&amp;dataset_shampoo[[#This Row],[Month]])</f>
        <v>9478</v>
      </c>
      <c r="M885" s="1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s="9">
        <v>6685</v>
      </c>
      <c r="I886" s="11">
        <v>34139</v>
      </c>
      <c r="J886" s="9">
        <f>SUMIFS(H:H,D:D,dataset_shampoo[[#This Row],[Brand]],E:E,dataset_shampoo[[#This Row],[Region]],F:F,dataset_shampoo[[#This Row],[Year]],G:G,"&lt;="&amp;dataset_shampoo[[#This Row],[Month]])</f>
        <v>16163</v>
      </c>
      <c r="K886" s="27">
        <f>SUMIFS(I:I,D:D,dataset_shampoo[[#This Row],[Brand]],E:E,dataset_shampoo[[#This Row],[Region]],F:F,dataset_shampoo[[#This Row],[Year]],G:G,"&lt;="&amp;dataset_shampoo[[#This Row],[Month]])</f>
        <v>82705</v>
      </c>
      <c r="L886" s="9">
        <f>dataset_shampoo[[#This Row],[Units YTD]]+SUMIFS(H:H,D:D,dataset_shampoo[[#This Row],[Brand]],E:E,dataset_shampoo[[#This Row],[Region]],F:F,dataset_shampoo[[#This Row],[Year]]-1,G:G,"&gt;"&amp;dataset_shampoo[[#This Row],[Month]])</f>
        <v>16163</v>
      </c>
      <c r="M886" s="1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s="9">
        <v>5705</v>
      </c>
      <c r="I887" s="11">
        <v>28959</v>
      </c>
      <c r="J887" s="9">
        <f>SUMIFS(H:H,D:D,dataset_shampoo[[#This Row],[Brand]],E:E,dataset_shampoo[[#This Row],[Region]],F:F,dataset_shampoo[[#This Row],[Year]],G:G,"&lt;="&amp;dataset_shampoo[[#This Row],[Month]])</f>
        <v>21868</v>
      </c>
      <c r="K887" s="27">
        <f>SUMIFS(I:I,D:D,dataset_shampoo[[#This Row],[Brand]],E:E,dataset_shampoo[[#This Row],[Region]],F:F,dataset_shampoo[[#This Row],[Year]],G:G,"&lt;="&amp;dataset_shampoo[[#This Row],[Month]])</f>
        <v>111664</v>
      </c>
      <c r="L887" s="9">
        <f>dataset_shampoo[[#This Row],[Units YTD]]+SUMIFS(H:H,D:D,dataset_shampoo[[#This Row],[Brand]],E:E,dataset_shampoo[[#This Row],[Region]],F:F,dataset_shampoo[[#This Row],[Year]]-1,G:G,"&gt;"&amp;dataset_shampoo[[#This Row],[Month]])</f>
        <v>21868</v>
      </c>
      <c r="M887" s="1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s="9">
        <v>5418</v>
      </c>
      <c r="I888" s="11">
        <v>27405</v>
      </c>
      <c r="J888" s="9">
        <f>SUMIFS(H:H,D:D,dataset_shampoo[[#This Row],[Brand]],E:E,dataset_shampoo[[#This Row],[Region]],F:F,dataset_shampoo[[#This Row],[Year]],G:G,"&lt;="&amp;dataset_shampoo[[#This Row],[Month]])</f>
        <v>27286</v>
      </c>
      <c r="K888" s="27">
        <f>SUMIFS(I:I,D:D,dataset_shampoo[[#This Row],[Brand]],E:E,dataset_shampoo[[#This Row],[Region]],F:F,dataset_shampoo[[#This Row],[Year]],G:G,"&lt;="&amp;dataset_shampoo[[#This Row],[Month]])</f>
        <v>139069</v>
      </c>
      <c r="L888" s="9">
        <f>dataset_shampoo[[#This Row],[Units YTD]]+SUMIFS(H:H,D:D,dataset_shampoo[[#This Row],[Brand]],E:E,dataset_shampoo[[#This Row],[Region]],F:F,dataset_shampoo[[#This Row],[Year]]-1,G:G,"&gt;"&amp;dataset_shampoo[[#This Row],[Month]])</f>
        <v>27286</v>
      </c>
      <c r="M888" s="1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s="9">
        <v>4795</v>
      </c>
      <c r="I889" s="11">
        <v>24150</v>
      </c>
      <c r="J889" s="9">
        <f>SUMIFS(H:H,D:D,dataset_shampoo[[#This Row],[Brand]],E:E,dataset_shampoo[[#This Row],[Region]],F:F,dataset_shampoo[[#This Row],[Year]],G:G,"&lt;="&amp;dataset_shampoo[[#This Row],[Month]])</f>
        <v>32081</v>
      </c>
      <c r="K889" s="27">
        <f>SUMIFS(I:I,D:D,dataset_shampoo[[#This Row],[Brand]],E:E,dataset_shampoo[[#This Row],[Region]],F:F,dataset_shampoo[[#This Row],[Year]],G:G,"&lt;="&amp;dataset_shampoo[[#This Row],[Month]])</f>
        <v>163219</v>
      </c>
      <c r="L889" s="9">
        <f>dataset_shampoo[[#This Row],[Units YTD]]+SUMIFS(H:H,D:D,dataset_shampoo[[#This Row],[Brand]],E:E,dataset_shampoo[[#This Row],[Region]],F:F,dataset_shampoo[[#This Row],[Year]]-1,G:G,"&gt;"&amp;dataset_shampoo[[#This Row],[Month]])</f>
        <v>32081</v>
      </c>
      <c r="M889" s="1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s="9">
        <v>5019</v>
      </c>
      <c r="I890" s="11">
        <v>25207</v>
      </c>
      <c r="J890" s="9">
        <f>SUMIFS(H:H,D:D,dataset_shampoo[[#This Row],[Brand]],E:E,dataset_shampoo[[#This Row],[Region]],F:F,dataset_shampoo[[#This Row],[Year]],G:G,"&lt;="&amp;dataset_shampoo[[#This Row],[Month]])</f>
        <v>37100</v>
      </c>
      <c r="K890" s="27">
        <f>SUMIFS(I:I,D:D,dataset_shampoo[[#This Row],[Brand]],E:E,dataset_shampoo[[#This Row],[Region]],F:F,dataset_shampoo[[#This Row],[Year]],G:G,"&lt;="&amp;dataset_shampoo[[#This Row],[Month]])</f>
        <v>188426</v>
      </c>
      <c r="L890" s="9">
        <f>dataset_shampoo[[#This Row],[Units YTD]]+SUMIFS(H:H,D:D,dataset_shampoo[[#This Row],[Brand]],E:E,dataset_shampoo[[#This Row],[Region]],F:F,dataset_shampoo[[#This Row],[Year]]-1,G:G,"&gt;"&amp;dataset_shampoo[[#This Row],[Month]])</f>
        <v>37100</v>
      </c>
      <c r="M890" s="1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s="9">
        <v>4067</v>
      </c>
      <c r="I891" s="11">
        <v>20552</v>
      </c>
      <c r="J891" s="9">
        <f>SUMIFS(H:H,D:D,dataset_shampoo[[#This Row],[Brand]],E:E,dataset_shampoo[[#This Row],[Region]],F:F,dataset_shampoo[[#This Row],[Year]],G:G,"&lt;="&amp;dataset_shampoo[[#This Row],[Month]])</f>
        <v>41167</v>
      </c>
      <c r="K891" s="27">
        <f>SUMIFS(I:I,D:D,dataset_shampoo[[#This Row],[Brand]],E:E,dataset_shampoo[[#This Row],[Region]],F:F,dataset_shampoo[[#This Row],[Year]],G:G,"&lt;="&amp;dataset_shampoo[[#This Row],[Month]])</f>
        <v>208978</v>
      </c>
      <c r="L891" s="9">
        <f>dataset_shampoo[[#This Row],[Units YTD]]+SUMIFS(H:H,D:D,dataset_shampoo[[#This Row],[Brand]],E:E,dataset_shampoo[[#This Row],[Region]],F:F,dataset_shampoo[[#This Row],[Year]]-1,G:G,"&gt;"&amp;dataset_shampoo[[#This Row],[Month]])</f>
        <v>41167</v>
      </c>
      <c r="M891" s="1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s="9">
        <v>5810</v>
      </c>
      <c r="I892" s="11">
        <v>29680</v>
      </c>
      <c r="J892" s="9">
        <f>SUMIFS(H:H,D:D,dataset_shampoo[[#This Row],[Brand]],E:E,dataset_shampoo[[#This Row],[Region]],F:F,dataset_shampoo[[#This Row],[Year]],G:G,"&lt;="&amp;dataset_shampoo[[#This Row],[Month]])</f>
        <v>46977</v>
      </c>
      <c r="K892" s="27">
        <f>SUMIFS(I:I,D:D,dataset_shampoo[[#This Row],[Brand]],E:E,dataset_shampoo[[#This Row],[Region]],F:F,dataset_shampoo[[#This Row],[Year]],G:G,"&lt;="&amp;dataset_shampoo[[#This Row],[Month]])</f>
        <v>238658</v>
      </c>
      <c r="L892" s="9">
        <f>dataset_shampoo[[#This Row],[Units YTD]]+SUMIFS(H:H,D:D,dataset_shampoo[[#This Row],[Brand]],E:E,dataset_shampoo[[#This Row],[Region]],F:F,dataset_shampoo[[#This Row],[Year]]-1,G:G,"&gt;"&amp;dataset_shampoo[[#This Row],[Month]])</f>
        <v>46977</v>
      </c>
      <c r="M892" s="1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s="9">
        <v>6258</v>
      </c>
      <c r="I893" s="11">
        <v>31675</v>
      </c>
      <c r="J893" s="9">
        <f>SUMIFS(H:H,D:D,dataset_shampoo[[#This Row],[Brand]],E:E,dataset_shampoo[[#This Row],[Region]],F:F,dataset_shampoo[[#This Row],[Year]],G:G,"&lt;="&amp;dataset_shampoo[[#This Row],[Month]])</f>
        <v>53235</v>
      </c>
      <c r="K893" s="27">
        <f>SUMIFS(I:I,D:D,dataset_shampoo[[#This Row],[Brand]],E:E,dataset_shampoo[[#This Row],[Region]],F:F,dataset_shampoo[[#This Row],[Year]],G:G,"&lt;="&amp;dataset_shampoo[[#This Row],[Month]])</f>
        <v>270333</v>
      </c>
      <c r="L893" s="9">
        <f>dataset_shampoo[[#This Row],[Units YTD]]+SUMIFS(H:H,D:D,dataset_shampoo[[#This Row],[Brand]],E:E,dataset_shampoo[[#This Row],[Region]],F:F,dataset_shampoo[[#This Row],[Year]]-1,G:G,"&gt;"&amp;dataset_shampoo[[#This Row],[Month]])</f>
        <v>53235</v>
      </c>
      <c r="M893" s="1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s="9">
        <v>4515</v>
      </c>
      <c r="I894" s="11">
        <v>23114</v>
      </c>
      <c r="J894" s="9">
        <f>SUMIFS(H:H,D:D,dataset_shampoo[[#This Row],[Brand]],E:E,dataset_shampoo[[#This Row],[Region]],F:F,dataset_shampoo[[#This Row],[Year]],G:G,"&lt;="&amp;dataset_shampoo[[#This Row],[Month]])</f>
        <v>57750</v>
      </c>
      <c r="K894" s="27">
        <f>SUMIFS(I:I,D:D,dataset_shampoo[[#This Row],[Brand]],E:E,dataset_shampoo[[#This Row],[Region]],F:F,dataset_shampoo[[#This Row],[Year]],G:G,"&lt;="&amp;dataset_shampoo[[#This Row],[Month]])</f>
        <v>293447</v>
      </c>
      <c r="L894" s="9">
        <f>dataset_shampoo[[#This Row],[Units YTD]]+SUMIFS(H:H,D:D,dataset_shampoo[[#This Row],[Brand]],E:E,dataset_shampoo[[#This Row],[Region]],F:F,dataset_shampoo[[#This Row],[Year]]-1,G:G,"&gt;"&amp;dataset_shampoo[[#This Row],[Month]])</f>
        <v>57750</v>
      </c>
      <c r="M894" s="1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s="9">
        <v>4851</v>
      </c>
      <c r="I895" s="11">
        <v>24682</v>
      </c>
      <c r="J895" s="9">
        <f>SUMIFS(H:H,D:D,dataset_shampoo[[#This Row],[Brand]],E:E,dataset_shampoo[[#This Row],[Region]],F:F,dataset_shampoo[[#This Row],[Year]],G:G,"&lt;="&amp;dataset_shampoo[[#This Row],[Month]])</f>
        <v>62601</v>
      </c>
      <c r="K895" s="27">
        <f>SUMIFS(I:I,D:D,dataset_shampoo[[#This Row],[Brand]],E:E,dataset_shampoo[[#This Row],[Region]],F:F,dataset_shampoo[[#This Row],[Year]],G:G,"&lt;="&amp;dataset_shampoo[[#This Row],[Month]])</f>
        <v>318129</v>
      </c>
      <c r="L895" s="9">
        <f>dataset_shampoo[[#This Row],[Units YTD]]+SUMIFS(H:H,D:D,dataset_shampoo[[#This Row],[Brand]],E:E,dataset_shampoo[[#This Row],[Region]],F:F,dataset_shampoo[[#This Row],[Year]]-1,G:G,"&gt;"&amp;dataset_shampoo[[#This Row],[Month]])</f>
        <v>62601</v>
      </c>
      <c r="M895" s="1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s="9">
        <v>5957</v>
      </c>
      <c r="I896" s="11">
        <v>30289</v>
      </c>
      <c r="J896" s="9">
        <f>SUMIFS(H:H,D:D,dataset_shampoo[[#This Row],[Brand]],E:E,dataset_shampoo[[#This Row],[Region]],F:F,dataset_shampoo[[#This Row],[Year]],G:G,"&lt;="&amp;dataset_shampoo[[#This Row],[Month]])</f>
        <v>5957</v>
      </c>
      <c r="K896" s="27">
        <f>SUMIFS(I:I,D:D,dataset_shampoo[[#This Row],[Brand]],E:E,dataset_shampoo[[#This Row],[Region]],F:F,dataset_shampoo[[#This Row],[Year]],G:G,"&lt;="&amp;dataset_shampoo[[#This Row],[Month]])</f>
        <v>30289</v>
      </c>
      <c r="L896" s="9">
        <f>dataset_shampoo[[#This Row],[Units YTD]]+SUMIFS(H:H,D:D,dataset_shampoo[[#This Row],[Brand]],E:E,dataset_shampoo[[#This Row],[Region]],F:F,dataset_shampoo[[#This Row],[Year]]-1,G:G,"&gt;"&amp;dataset_shampoo[[#This Row],[Month]])</f>
        <v>63665</v>
      </c>
      <c r="M896" s="1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s="9">
        <v>7084</v>
      </c>
      <c r="I897" s="11">
        <v>36274</v>
      </c>
      <c r="J897" s="9">
        <f>SUMIFS(H:H,D:D,dataset_shampoo[[#This Row],[Brand]],E:E,dataset_shampoo[[#This Row],[Region]],F:F,dataset_shampoo[[#This Row],[Year]],G:G,"&lt;="&amp;dataset_shampoo[[#This Row],[Month]])</f>
        <v>13041</v>
      </c>
      <c r="K897" s="27">
        <f>SUMIFS(I:I,D:D,dataset_shampoo[[#This Row],[Brand]],E:E,dataset_shampoo[[#This Row],[Region]],F:F,dataset_shampoo[[#This Row],[Year]],G:G,"&lt;="&amp;dataset_shampoo[[#This Row],[Month]])</f>
        <v>66563</v>
      </c>
      <c r="L897" s="9">
        <f>dataset_shampoo[[#This Row],[Units YTD]]+SUMIFS(H:H,D:D,dataset_shampoo[[#This Row],[Brand]],E:E,dataset_shampoo[[#This Row],[Region]],F:F,dataset_shampoo[[#This Row],[Year]]-1,G:G,"&gt;"&amp;dataset_shampoo[[#This Row],[Month]])</f>
        <v>66164</v>
      </c>
      <c r="M897" s="1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s="9">
        <v>7126</v>
      </c>
      <c r="I898" s="11">
        <v>36120</v>
      </c>
      <c r="J898" s="9">
        <f>SUMIFS(H:H,D:D,dataset_shampoo[[#This Row],[Brand]],E:E,dataset_shampoo[[#This Row],[Region]],F:F,dataset_shampoo[[#This Row],[Year]],G:G,"&lt;="&amp;dataset_shampoo[[#This Row],[Month]])</f>
        <v>20167</v>
      </c>
      <c r="K898" s="27">
        <f>SUMIFS(I:I,D:D,dataset_shampoo[[#This Row],[Brand]],E:E,dataset_shampoo[[#This Row],[Region]],F:F,dataset_shampoo[[#This Row],[Year]],G:G,"&lt;="&amp;dataset_shampoo[[#This Row],[Month]])</f>
        <v>102683</v>
      </c>
      <c r="L898" s="9">
        <f>dataset_shampoo[[#This Row],[Units YTD]]+SUMIFS(H:H,D:D,dataset_shampoo[[#This Row],[Brand]],E:E,dataset_shampoo[[#This Row],[Region]],F:F,dataset_shampoo[[#This Row],[Year]]-1,G:G,"&gt;"&amp;dataset_shampoo[[#This Row],[Month]])</f>
        <v>66605</v>
      </c>
      <c r="M898" s="1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s="9">
        <v>5656</v>
      </c>
      <c r="I899" s="11">
        <v>28756</v>
      </c>
      <c r="J899" s="9">
        <f>SUMIFS(H:H,D:D,dataset_shampoo[[#This Row],[Brand]],E:E,dataset_shampoo[[#This Row],[Region]],F:F,dataset_shampoo[[#This Row],[Year]],G:G,"&lt;="&amp;dataset_shampoo[[#This Row],[Month]])</f>
        <v>25823</v>
      </c>
      <c r="K899" s="27">
        <f>SUMIFS(I:I,D:D,dataset_shampoo[[#This Row],[Brand]],E:E,dataset_shampoo[[#This Row],[Region]],F:F,dataset_shampoo[[#This Row],[Year]],G:G,"&lt;="&amp;dataset_shampoo[[#This Row],[Month]])</f>
        <v>131439</v>
      </c>
      <c r="L899" s="9">
        <f>dataset_shampoo[[#This Row],[Units YTD]]+SUMIFS(H:H,D:D,dataset_shampoo[[#This Row],[Brand]],E:E,dataset_shampoo[[#This Row],[Region]],F:F,dataset_shampoo[[#This Row],[Year]]-1,G:G,"&gt;"&amp;dataset_shampoo[[#This Row],[Month]])</f>
        <v>66556</v>
      </c>
      <c r="M899" s="1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s="9">
        <v>9373</v>
      </c>
      <c r="I900" s="11">
        <v>47341</v>
      </c>
      <c r="J900" s="9">
        <f>SUMIFS(H:H,D:D,dataset_shampoo[[#This Row],[Brand]],E:E,dataset_shampoo[[#This Row],[Region]],F:F,dataset_shampoo[[#This Row],[Year]],G:G,"&lt;="&amp;dataset_shampoo[[#This Row],[Month]])</f>
        <v>35196</v>
      </c>
      <c r="K900" s="27">
        <f>SUMIFS(I:I,D:D,dataset_shampoo[[#This Row],[Brand]],E:E,dataset_shampoo[[#This Row],[Region]],F:F,dataset_shampoo[[#This Row],[Year]],G:G,"&lt;="&amp;dataset_shampoo[[#This Row],[Month]])</f>
        <v>178780</v>
      </c>
      <c r="L900" s="9">
        <f>dataset_shampoo[[#This Row],[Units YTD]]+SUMIFS(H:H,D:D,dataset_shampoo[[#This Row],[Brand]],E:E,dataset_shampoo[[#This Row],[Region]],F:F,dataset_shampoo[[#This Row],[Year]]-1,G:G,"&gt;"&amp;dataset_shampoo[[#This Row],[Month]])</f>
        <v>70511</v>
      </c>
      <c r="M900" s="1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s="9">
        <v>6825</v>
      </c>
      <c r="I901" s="11">
        <v>34314</v>
      </c>
      <c r="J901" s="9">
        <f>SUMIFS(H:H,D:D,dataset_shampoo[[#This Row],[Brand]],E:E,dataset_shampoo[[#This Row],[Region]],F:F,dataset_shampoo[[#This Row],[Year]],G:G,"&lt;="&amp;dataset_shampoo[[#This Row],[Month]])</f>
        <v>42021</v>
      </c>
      <c r="K901" s="27">
        <f>SUMIFS(I:I,D:D,dataset_shampoo[[#This Row],[Brand]],E:E,dataset_shampoo[[#This Row],[Region]],F:F,dataset_shampoo[[#This Row],[Year]],G:G,"&lt;="&amp;dataset_shampoo[[#This Row],[Month]])</f>
        <v>213094</v>
      </c>
      <c r="L901" s="9">
        <f>dataset_shampoo[[#This Row],[Units YTD]]+SUMIFS(H:H,D:D,dataset_shampoo[[#This Row],[Brand]],E:E,dataset_shampoo[[#This Row],[Region]],F:F,dataset_shampoo[[#This Row],[Year]]-1,G:G,"&gt;"&amp;dataset_shampoo[[#This Row],[Month]])</f>
        <v>72541</v>
      </c>
      <c r="M901" s="1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s="9">
        <v>5957</v>
      </c>
      <c r="I902" s="11">
        <v>30121</v>
      </c>
      <c r="J902" s="9">
        <f>SUMIFS(H:H,D:D,dataset_shampoo[[#This Row],[Brand]],E:E,dataset_shampoo[[#This Row],[Region]],F:F,dataset_shampoo[[#This Row],[Year]],G:G,"&lt;="&amp;dataset_shampoo[[#This Row],[Month]])</f>
        <v>47978</v>
      </c>
      <c r="K902" s="27">
        <f>SUMIFS(I:I,D:D,dataset_shampoo[[#This Row],[Brand]],E:E,dataset_shampoo[[#This Row],[Region]],F:F,dataset_shampoo[[#This Row],[Year]],G:G,"&lt;="&amp;dataset_shampoo[[#This Row],[Month]])</f>
        <v>243215</v>
      </c>
      <c r="L902" s="9">
        <f>dataset_shampoo[[#This Row],[Units YTD]]+SUMIFS(H:H,D:D,dataset_shampoo[[#This Row],[Brand]],E:E,dataset_shampoo[[#This Row],[Region]],F:F,dataset_shampoo[[#This Row],[Year]]-1,G:G,"&gt;"&amp;dataset_shampoo[[#This Row],[Month]])</f>
        <v>73479</v>
      </c>
      <c r="M902" s="1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s="9">
        <v>5460</v>
      </c>
      <c r="I903" s="11">
        <v>27762</v>
      </c>
      <c r="J903" s="9">
        <f>SUMIFS(H:H,D:D,dataset_shampoo[[#This Row],[Brand]],E:E,dataset_shampoo[[#This Row],[Region]],F:F,dataset_shampoo[[#This Row],[Year]],G:G,"&lt;="&amp;dataset_shampoo[[#This Row],[Month]])</f>
        <v>53438</v>
      </c>
      <c r="K903" s="27">
        <f>SUMIFS(I:I,D:D,dataset_shampoo[[#This Row],[Brand]],E:E,dataset_shampoo[[#This Row],[Region]],F:F,dataset_shampoo[[#This Row],[Year]],G:G,"&lt;="&amp;dataset_shampoo[[#This Row],[Month]])</f>
        <v>270977</v>
      </c>
      <c r="L903" s="9">
        <f>dataset_shampoo[[#This Row],[Units YTD]]+SUMIFS(H:H,D:D,dataset_shampoo[[#This Row],[Brand]],E:E,dataset_shampoo[[#This Row],[Region]],F:F,dataset_shampoo[[#This Row],[Year]]-1,G:G,"&gt;"&amp;dataset_shampoo[[#This Row],[Month]])</f>
        <v>74872</v>
      </c>
      <c r="M903" s="1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s="9">
        <v>5026</v>
      </c>
      <c r="I904" s="11">
        <v>25683</v>
      </c>
      <c r="J904" s="9">
        <f>SUMIFS(H:H,D:D,dataset_shampoo[[#This Row],[Brand]],E:E,dataset_shampoo[[#This Row],[Region]],F:F,dataset_shampoo[[#This Row],[Year]],G:G,"&lt;="&amp;dataset_shampoo[[#This Row],[Month]])</f>
        <v>58464</v>
      </c>
      <c r="K904" s="27">
        <f>SUMIFS(I:I,D:D,dataset_shampoo[[#This Row],[Brand]],E:E,dataset_shampoo[[#This Row],[Region]],F:F,dataset_shampoo[[#This Row],[Year]],G:G,"&lt;="&amp;dataset_shampoo[[#This Row],[Month]])</f>
        <v>296660</v>
      </c>
      <c r="L904" s="9">
        <f>dataset_shampoo[[#This Row],[Units YTD]]+SUMIFS(H:H,D:D,dataset_shampoo[[#This Row],[Brand]],E:E,dataset_shampoo[[#This Row],[Region]],F:F,dataset_shampoo[[#This Row],[Year]]-1,G:G,"&gt;"&amp;dataset_shampoo[[#This Row],[Month]])</f>
        <v>74088</v>
      </c>
      <c r="M904" s="1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s="9">
        <v>7581</v>
      </c>
      <c r="I905" s="11">
        <v>38647</v>
      </c>
      <c r="J905" s="9">
        <f>SUMIFS(H:H,D:D,dataset_shampoo[[#This Row],[Brand]],E:E,dataset_shampoo[[#This Row],[Region]],F:F,dataset_shampoo[[#This Row],[Year]],G:G,"&lt;="&amp;dataset_shampoo[[#This Row],[Month]])</f>
        <v>66045</v>
      </c>
      <c r="K905" s="27">
        <f>SUMIFS(I:I,D:D,dataset_shampoo[[#This Row],[Brand]],E:E,dataset_shampoo[[#This Row],[Region]],F:F,dataset_shampoo[[#This Row],[Year]],G:G,"&lt;="&amp;dataset_shampoo[[#This Row],[Month]])</f>
        <v>335307</v>
      </c>
      <c r="L905" s="9">
        <f>dataset_shampoo[[#This Row],[Units YTD]]+SUMIFS(H:H,D:D,dataset_shampoo[[#This Row],[Brand]],E:E,dataset_shampoo[[#This Row],[Region]],F:F,dataset_shampoo[[#This Row],[Year]]-1,G:G,"&gt;"&amp;dataset_shampoo[[#This Row],[Month]])</f>
        <v>75411</v>
      </c>
      <c r="M905" s="1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s="9">
        <v>7021</v>
      </c>
      <c r="I906" s="11">
        <v>36043</v>
      </c>
      <c r="J906" s="9">
        <f>SUMIFS(H:H,D:D,dataset_shampoo[[#This Row],[Brand]],E:E,dataset_shampoo[[#This Row],[Region]],F:F,dataset_shampoo[[#This Row],[Year]],G:G,"&lt;="&amp;dataset_shampoo[[#This Row],[Month]])</f>
        <v>73066</v>
      </c>
      <c r="K906" s="27">
        <f>SUMIFS(I:I,D:D,dataset_shampoo[[#This Row],[Brand]],E:E,dataset_shampoo[[#This Row],[Region]],F:F,dataset_shampoo[[#This Row],[Year]],G:G,"&lt;="&amp;dataset_shampoo[[#This Row],[Month]])</f>
        <v>371350</v>
      </c>
      <c r="L906" s="9">
        <f>dataset_shampoo[[#This Row],[Units YTD]]+SUMIFS(H:H,D:D,dataset_shampoo[[#This Row],[Brand]],E:E,dataset_shampoo[[#This Row],[Region]],F:F,dataset_shampoo[[#This Row],[Year]]-1,G:G,"&gt;"&amp;dataset_shampoo[[#This Row],[Month]])</f>
        <v>77917</v>
      </c>
      <c r="M906" s="1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s="9">
        <v>6097</v>
      </c>
      <c r="I907" s="11">
        <v>31073</v>
      </c>
      <c r="J907" s="9">
        <f>SUMIFS(H:H,D:D,dataset_shampoo[[#This Row],[Brand]],E:E,dataset_shampoo[[#This Row],[Region]],F:F,dataset_shampoo[[#This Row],[Year]],G:G,"&lt;="&amp;dataset_shampoo[[#This Row],[Month]])</f>
        <v>79163</v>
      </c>
      <c r="K907" s="27">
        <f>SUMIFS(I:I,D:D,dataset_shampoo[[#This Row],[Brand]],E:E,dataset_shampoo[[#This Row],[Region]],F:F,dataset_shampoo[[#This Row],[Year]],G:G,"&lt;="&amp;dataset_shampoo[[#This Row],[Month]])</f>
        <v>402423</v>
      </c>
      <c r="L907" s="9">
        <f>dataset_shampoo[[#This Row],[Units YTD]]+SUMIFS(H:H,D:D,dataset_shampoo[[#This Row],[Brand]],E:E,dataset_shampoo[[#This Row],[Region]],F:F,dataset_shampoo[[#This Row],[Year]]-1,G:G,"&gt;"&amp;dataset_shampoo[[#This Row],[Month]])</f>
        <v>79163</v>
      </c>
      <c r="M907" s="1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s="9">
        <v>6321</v>
      </c>
      <c r="I908" s="11">
        <v>32186</v>
      </c>
      <c r="J908" s="9">
        <f>SUMIFS(H:H,D:D,dataset_shampoo[[#This Row],[Brand]],E:E,dataset_shampoo[[#This Row],[Region]],F:F,dataset_shampoo[[#This Row],[Year]],G:G,"&lt;="&amp;dataset_shampoo[[#This Row],[Month]])</f>
        <v>6321</v>
      </c>
      <c r="K908" s="27">
        <f>SUMIFS(I:I,D:D,dataset_shampoo[[#This Row],[Brand]],E:E,dataset_shampoo[[#This Row],[Region]],F:F,dataset_shampoo[[#This Row],[Year]],G:G,"&lt;="&amp;dataset_shampoo[[#This Row],[Month]])</f>
        <v>32186</v>
      </c>
      <c r="L908" s="9">
        <f>dataset_shampoo[[#This Row],[Units YTD]]+SUMIFS(H:H,D:D,dataset_shampoo[[#This Row],[Brand]],E:E,dataset_shampoo[[#This Row],[Region]],F:F,dataset_shampoo[[#This Row],[Year]]-1,G:G,"&gt;"&amp;dataset_shampoo[[#This Row],[Month]])</f>
        <v>79527</v>
      </c>
      <c r="M908" s="1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s="9">
        <v>5600</v>
      </c>
      <c r="I909" s="11">
        <v>28665</v>
      </c>
      <c r="J909" s="9">
        <f>SUMIFS(H:H,D:D,dataset_shampoo[[#This Row],[Brand]],E:E,dataset_shampoo[[#This Row],[Region]],F:F,dataset_shampoo[[#This Row],[Year]],G:G,"&lt;="&amp;dataset_shampoo[[#This Row],[Month]])</f>
        <v>11921</v>
      </c>
      <c r="K909" s="27">
        <f>SUMIFS(I:I,D:D,dataset_shampoo[[#This Row],[Brand]],E:E,dataset_shampoo[[#This Row],[Region]],F:F,dataset_shampoo[[#This Row],[Year]],G:G,"&lt;="&amp;dataset_shampoo[[#This Row],[Month]])</f>
        <v>60851</v>
      </c>
      <c r="L909" s="9">
        <f>dataset_shampoo[[#This Row],[Units YTD]]+SUMIFS(H:H,D:D,dataset_shampoo[[#This Row],[Brand]],E:E,dataset_shampoo[[#This Row],[Region]],F:F,dataset_shampoo[[#This Row],[Year]]-1,G:G,"&gt;"&amp;dataset_shampoo[[#This Row],[Month]])</f>
        <v>78043</v>
      </c>
      <c r="M909" s="1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s="9">
        <v>8673</v>
      </c>
      <c r="I910" s="11">
        <v>43771</v>
      </c>
      <c r="J910" s="9">
        <f>SUMIFS(H:H,D:D,dataset_shampoo[[#This Row],[Brand]],E:E,dataset_shampoo[[#This Row],[Region]],F:F,dataset_shampoo[[#This Row],[Year]],G:G,"&lt;="&amp;dataset_shampoo[[#This Row],[Month]])</f>
        <v>20594</v>
      </c>
      <c r="K910" s="27">
        <f>SUMIFS(I:I,D:D,dataset_shampoo[[#This Row],[Brand]],E:E,dataset_shampoo[[#This Row],[Region]],F:F,dataset_shampoo[[#This Row],[Year]],G:G,"&lt;="&amp;dataset_shampoo[[#This Row],[Month]])</f>
        <v>104622</v>
      </c>
      <c r="L910" s="9">
        <f>dataset_shampoo[[#This Row],[Units YTD]]+SUMIFS(H:H,D:D,dataset_shampoo[[#This Row],[Brand]],E:E,dataset_shampoo[[#This Row],[Region]],F:F,dataset_shampoo[[#This Row],[Year]]-1,G:G,"&gt;"&amp;dataset_shampoo[[#This Row],[Month]])</f>
        <v>79590</v>
      </c>
      <c r="M910" s="1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s="9">
        <v>5635</v>
      </c>
      <c r="I911" s="11">
        <v>28707</v>
      </c>
      <c r="J911" s="9">
        <f>SUMIFS(H:H,D:D,dataset_shampoo[[#This Row],[Brand]],E:E,dataset_shampoo[[#This Row],[Region]],F:F,dataset_shampoo[[#This Row],[Year]],G:G,"&lt;="&amp;dataset_shampoo[[#This Row],[Month]])</f>
        <v>26229</v>
      </c>
      <c r="K911" s="27">
        <f>SUMIFS(I:I,D:D,dataset_shampoo[[#This Row],[Brand]],E:E,dataset_shampoo[[#This Row],[Region]],F:F,dataset_shampoo[[#This Row],[Year]],G:G,"&lt;="&amp;dataset_shampoo[[#This Row],[Month]])</f>
        <v>133329</v>
      </c>
      <c r="L911" s="9">
        <f>dataset_shampoo[[#This Row],[Units YTD]]+SUMIFS(H:H,D:D,dataset_shampoo[[#This Row],[Brand]],E:E,dataset_shampoo[[#This Row],[Region]],F:F,dataset_shampoo[[#This Row],[Year]]-1,G:G,"&gt;"&amp;dataset_shampoo[[#This Row],[Month]])</f>
        <v>79569</v>
      </c>
      <c r="M911" s="1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s="9">
        <v>4865</v>
      </c>
      <c r="I912" s="11">
        <v>24633</v>
      </c>
      <c r="J912" s="9">
        <f>SUMIFS(H:H,D:D,dataset_shampoo[[#This Row],[Brand]],E:E,dataset_shampoo[[#This Row],[Region]],F:F,dataset_shampoo[[#This Row],[Year]],G:G,"&lt;="&amp;dataset_shampoo[[#This Row],[Month]])</f>
        <v>31094</v>
      </c>
      <c r="K912" s="27">
        <f>SUMIFS(I:I,D:D,dataset_shampoo[[#This Row],[Brand]],E:E,dataset_shampoo[[#This Row],[Region]],F:F,dataset_shampoo[[#This Row],[Year]],G:G,"&lt;="&amp;dataset_shampoo[[#This Row],[Month]])</f>
        <v>157962</v>
      </c>
      <c r="L912" s="9">
        <f>dataset_shampoo[[#This Row],[Units YTD]]+SUMIFS(H:H,D:D,dataset_shampoo[[#This Row],[Brand]],E:E,dataset_shampoo[[#This Row],[Region]],F:F,dataset_shampoo[[#This Row],[Year]]-1,G:G,"&gt;"&amp;dataset_shampoo[[#This Row],[Month]])</f>
        <v>75061</v>
      </c>
      <c r="M912" s="1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s="9">
        <v>5313</v>
      </c>
      <c r="I913" s="11">
        <v>26901</v>
      </c>
      <c r="J913" s="9">
        <f>SUMIFS(H:H,D:D,dataset_shampoo[[#This Row],[Brand]],E:E,dataset_shampoo[[#This Row],[Region]],F:F,dataset_shampoo[[#This Row],[Year]],G:G,"&lt;="&amp;dataset_shampoo[[#This Row],[Month]])</f>
        <v>36407</v>
      </c>
      <c r="K913" s="27">
        <f>SUMIFS(I:I,D:D,dataset_shampoo[[#This Row],[Brand]],E:E,dataset_shampoo[[#This Row],[Region]],F:F,dataset_shampoo[[#This Row],[Year]],G:G,"&lt;="&amp;dataset_shampoo[[#This Row],[Month]])</f>
        <v>184863</v>
      </c>
      <c r="L913" s="9">
        <f>dataset_shampoo[[#This Row],[Units YTD]]+SUMIFS(H:H,D:D,dataset_shampoo[[#This Row],[Brand]],E:E,dataset_shampoo[[#This Row],[Region]],F:F,dataset_shampoo[[#This Row],[Year]]-1,G:G,"&gt;"&amp;dataset_shampoo[[#This Row],[Month]])</f>
        <v>73549</v>
      </c>
      <c r="M913" s="1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s="9">
        <v>4809</v>
      </c>
      <c r="I914" s="11">
        <v>24234</v>
      </c>
      <c r="J914" s="9">
        <f>SUMIFS(H:H,D:D,dataset_shampoo[[#This Row],[Brand]],E:E,dataset_shampoo[[#This Row],[Region]],F:F,dataset_shampoo[[#This Row],[Year]],G:G,"&lt;="&amp;dataset_shampoo[[#This Row],[Month]])</f>
        <v>41216</v>
      </c>
      <c r="K914" s="27">
        <f>SUMIFS(I:I,D:D,dataset_shampoo[[#This Row],[Brand]],E:E,dataset_shampoo[[#This Row],[Region]],F:F,dataset_shampoo[[#This Row],[Year]],G:G,"&lt;="&amp;dataset_shampoo[[#This Row],[Month]])</f>
        <v>209097</v>
      </c>
      <c r="L914" s="9">
        <f>dataset_shampoo[[#This Row],[Units YTD]]+SUMIFS(H:H,D:D,dataset_shampoo[[#This Row],[Brand]],E:E,dataset_shampoo[[#This Row],[Region]],F:F,dataset_shampoo[[#This Row],[Year]]-1,G:G,"&gt;"&amp;dataset_shampoo[[#This Row],[Month]])</f>
        <v>72401</v>
      </c>
      <c r="M914" s="1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s="9">
        <v>4403</v>
      </c>
      <c r="I915" s="11">
        <v>22302</v>
      </c>
      <c r="J915" s="9">
        <f>SUMIFS(H:H,D:D,dataset_shampoo[[#This Row],[Brand]],E:E,dataset_shampoo[[#This Row],[Region]],F:F,dataset_shampoo[[#This Row],[Year]],G:G,"&lt;="&amp;dataset_shampoo[[#This Row],[Month]])</f>
        <v>45619</v>
      </c>
      <c r="K915" s="27">
        <f>SUMIFS(I:I,D:D,dataset_shampoo[[#This Row],[Brand]],E:E,dataset_shampoo[[#This Row],[Region]],F:F,dataset_shampoo[[#This Row],[Year]],G:G,"&lt;="&amp;dataset_shampoo[[#This Row],[Month]])</f>
        <v>231399</v>
      </c>
      <c r="L915" s="9">
        <f>dataset_shampoo[[#This Row],[Units YTD]]+SUMIFS(H:H,D:D,dataset_shampoo[[#This Row],[Brand]],E:E,dataset_shampoo[[#This Row],[Region]],F:F,dataset_shampoo[[#This Row],[Year]]-1,G:G,"&gt;"&amp;dataset_shampoo[[#This Row],[Month]])</f>
        <v>71344</v>
      </c>
      <c r="M915" s="1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s="9">
        <v>5537</v>
      </c>
      <c r="I916" s="11">
        <v>28098</v>
      </c>
      <c r="J916" s="9">
        <f>SUMIFS(H:H,D:D,dataset_shampoo[[#This Row],[Brand]],E:E,dataset_shampoo[[#This Row],[Region]],F:F,dataset_shampoo[[#This Row],[Year]],G:G,"&lt;="&amp;dataset_shampoo[[#This Row],[Month]])</f>
        <v>51156</v>
      </c>
      <c r="K916" s="27">
        <f>SUMIFS(I:I,D:D,dataset_shampoo[[#This Row],[Brand]],E:E,dataset_shampoo[[#This Row],[Region]],F:F,dataset_shampoo[[#This Row],[Year]],G:G,"&lt;="&amp;dataset_shampoo[[#This Row],[Month]])</f>
        <v>259497</v>
      </c>
      <c r="L916" s="9">
        <f>dataset_shampoo[[#This Row],[Units YTD]]+SUMIFS(H:H,D:D,dataset_shampoo[[#This Row],[Brand]],E:E,dataset_shampoo[[#This Row],[Region]],F:F,dataset_shampoo[[#This Row],[Year]]-1,G:G,"&gt;"&amp;dataset_shampoo[[#This Row],[Month]])</f>
        <v>71855</v>
      </c>
      <c r="M916" s="1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s="9">
        <v>6125</v>
      </c>
      <c r="I917" s="11">
        <v>31122</v>
      </c>
      <c r="J917" s="9">
        <f>SUMIFS(H:H,D:D,dataset_shampoo[[#This Row],[Brand]],E:E,dataset_shampoo[[#This Row],[Region]],F:F,dataset_shampoo[[#This Row],[Year]],G:G,"&lt;="&amp;dataset_shampoo[[#This Row],[Month]])</f>
        <v>57281</v>
      </c>
      <c r="K917" s="27">
        <f>SUMIFS(I:I,D:D,dataset_shampoo[[#This Row],[Brand]],E:E,dataset_shampoo[[#This Row],[Region]],F:F,dataset_shampoo[[#This Row],[Year]],G:G,"&lt;="&amp;dataset_shampoo[[#This Row],[Month]])</f>
        <v>290619</v>
      </c>
      <c r="L917" s="9">
        <f>dataset_shampoo[[#This Row],[Units YTD]]+SUMIFS(H:H,D:D,dataset_shampoo[[#This Row],[Brand]],E:E,dataset_shampoo[[#This Row],[Region]],F:F,dataset_shampoo[[#This Row],[Year]]-1,G:G,"&gt;"&amp;dataset_shampoo[[#This Row],[Month]])</f>
        <v>70399</v>
      </c>
      <c r="M917" s="1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s="9">
        <v>4914</v>
      </c>
      <c r="I918" s="11">
        <v>24850</v>
      </c>
      <c r="J918" s="9">
        <f>SUMIFS(H:H,D:D,dataset_shampoo[[#This Row],[Brand]],E:E,dataset_shampoo[[#This Row],[Region]],F:F,dataset_shampoo[[#This Row],[Year]],G:G,"&lt;="&amp;dataset_shampoo[[#This Row],[Month]])</f>
        <v>62195</v>
      </c>
      <c r="K918" s="27">
        <f>SUMIFS(I:I,D:D,dataset_shampoo[[#This Row],[Brand]],E:E,dataset_shampoo[[#This Row],[Region]],F:F,dataset_shampoo[[#This Row],[Year]],G:G,"&lt;="&amp;dataset_shampoo[[#This Row],[Month]])</f>
        <v>315469</v>
      </c>
      <c r="L918" s="9">
        <f>dataset_shampoo[[#This Row],[Units YTD]]+SUMIFS(H:H,D:D,dataset_shampoo[[#This Row],[Brand]],E:E,dataset_shampoo[[#This Row],[Region]],F:F,dataset_shampoo[[#This Row],[Year]]-1,G:G,"&gt;"&amp;dataset_shampoo[[#This Row],[Month]])</f>
        <v>68292</v>
      </c>
      <c r="M918" s="1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s="9">
        <v>5236</v>
      </c>
      <c r="I919" s="11">
        <v>26964</v>
      </c>
      <c r="J919" s="9">
        <f>SUMIFS(H:H,D:D,dataset_shampoo[[#This Row],[Brand]],E:E,dataset_shampoo[[#This Row],[Region]],F:F,dataset_shampoo[[#This Row],[Year]],G:G,"&lt;="&amp;dataset_shampoo[[#This Row],[Month]])</f>
        <v>67431</v>
      </c>
      <c r="K919" s="27">
        <f>SUMIFS(I:I,D:D,dataset_shampoo[[#This Row],[Brand]],E:E,dataset_shampoo[[#This Row],[Region]],F:F,dataset_shampoo[[#This Row],[Year]],G:G,"&lt;="&amp;dataset_shampoo[[#This Row],[Month]])</f>
        <v>342433</v>
      </c>
      <c r="L919" s="9">
        <f>dataset_shampoo[[#This Row],[Units YTD]]+SUMIFS(H:H,D:D,dataset_shampoo[[#This Row],[Brand]],E:E,dataset_shampoo[[#This Row],[Region]],F:F,dataset_shampoo[[#This Row],[Year]]-1,G:G,"&gt;"&amp;dataset_shampoo[[#This Row],[Month]])</f>
        <v>67431</v>
      </c>
      <c r="M919" s="1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s="9">
        <v>6447</v>
      </c>
      <c r="I920" s="11">
        <v>34048</v>
      </c>
      <c r="J920" s="9">
        <f>SUMIFS(H:H,D:D,dataset_shampoo[[#This Row],[Brand]],E:E,dataset_shampoo[[#This Row],[Region]],F:F,dataset_shampoo[[#This Row],[Year]],G:G,"&lt;="&amp;dataset_shampoo[[#This Row],[Month]])</f>
        <v>6447</v>
      </c>
      <c r="K920" s="27">
        <f>SUMIFS(I:I,D:D,dataset_shampoo[[#This Row],[Brand]],E:E,dataset_shampoo[[#This Row],[Region]],F:F,dataset_shampoo[[#This Row],[Year]],G:G,"&lt;="&amp;dataset_shampoo[[#This Row],[Month]])</f>
        <v>34048</v>
      </c>
      <c r="L920" s="9">
        <f>dataset_shampoo[[#This Row],[Units YTD]]+SUMIFS(H:H,D:D,dataset_shampoo[[#This Row],[Brand]],E:E,dataset_shampoo[[#This Row],[Region]],F:F,dataset_shampoo[[#This Row],[Year]]-1,G:G,"&gt;"&amp;dataset_shampoo[[#This Row],[Month]])</f>
        <v>67557</v>
      </c>
      <c r="M920" s="1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s="9">
        <v>4578</v>
      </c>
      <c r="I921" s="11">
        <v>24269</v>
      </c>
      <c r="J921" s="9">
        <f>SUMIFS(H:H,D:D,dataset_shampoo[[#This Row],[Brand]],E:E,dataset_shampoo[[#This Row],[Region]],F:F,dataset_shampoo[[#This Row],[Year]],G:G,"&lt;="&amp;dataset_shampoo[[#This Row],[Month]])</f>
        <v>11025</v>
      </c>
      <c r="K921" s="27">
        <f>SUMIFS(I:I,D:D,dataset_shampoo[[#This Row],[Brand]],E:E,dataset_shampoo[[#This Row],[Region]],F:F,dataset_shampoo[[#This Row],[Year]],G:G,"&lt;="&amp;dataset_shampoo[[#This Row],[Month]])</f>
        <v>58317</v>
      </c>
      <c r="L921" s="9">
        <f>dataset_shampoo[[#This Row],[Units YTD]]+SUMIFS(H:H,D:D,dataset_shampoo[[#This Row],[Brand]],E:E,dataset_shampoo[[#This Row],[Region]],F:F,dataset_shampoo[[#This Row],[Year]]-1,G:G,"&gt;"&amp;dataset_shampoo[[#This Row],[Month]])</f>
        <v>66535</v>
      </c>
      <c r="M921" s="1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s="9">
        <v>5474</v>
      </c>
      <c r="I922" s="11">
        <v>28875</v>
      </c>
      <c r="J922" s="9">
        <f>SUMIFS(H:H,D:D,dataset_shampoo[[#This Row],[Brand]],E:E,dataset_shampoo[[#This Row],[Region]],F:F,dataset_shampoo[[#This Row],[Year]],G:G,"&lt;="&amp;dataset_shampoo[[#This Row],[Month]])</f>
        <v>16499</v>
      </c>
      <c r="K922" s="27">
        <f>SUMIFS(I:I,D:D,dataset_shampoo[[#This Row],[Brand]],E:E,dataset_shampoo[[#This Row],[Region]],F:F,dataset_shampoo[[#This Row],[Year]],G:G,"&lt;="&amp;dataset_shampoo[[#This Row],[Month]])</f>
        <v>87192</v>
      </c>
      <c r="L922" s="9">
        <f>dataset_shampoo[[#This Row],[Units YTD]]+SUMIFS(H:H,D:D,dataset_shampoo[[#This Row],[Brand]],E:E,dataset_shampoo[[#This Row],[Region]],F:F,dataset_shampoo[[#This Row],[Year]]-1,G:G,"&gt;"&amp;dataset_shampoo[[#This Row],[Month]])</f>
        <v>63336</v>
      </c>
      <c r="M922" s="1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s="9">
        <v>5320</v>
      </c>
      <c r="I923" s="11">
        <v>27923</v>
      </c>
      <c r="J923" s="9">
        <f>SUMIFS(H:H,D:D,dataset_shampoo[[#This Row],[Brand]],E:E,dataset_shampoo[[#This Row],[Region]],F:F,dataset_shampoo[[#This Row],[Year]],G:G,"&lt;="&amp;dataset_shampoo[[#This Row],[Month]])</f>
        <v>21819</v>
      </c>
      <c r="K923" s="27">
        <f>SUMIFS(I:I,D:D,dataset_shampoo[[#This Row],[Brand]],E:E,dataset_shampoo[[#This Row],[Region]],F:F,dataset_shampoo[[#This Row],[Year]],G:G,"&lt;="&amp;dataset_shampoo[[#This Row],[Month]])</f>
        <v>115115</v>
      </c>
      <c r="L923" s="9">
        <f>dataset_shampoo[[#This Row],[Units YTD]]+SUMIFS(H:H,D:D,dataset_shampoo[[#This Row],[Brand]],E:E,dataset_shampoo[[#This Row],[Region]],F:F,dataset_shampoo[[#This Row],[Year]]-1,G:G,"&gt;"&amp;dataset_shampoo[[#This Row],[Month]])</f>
        <v>63021</v>
      </c>
      <c r="M923" s="1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s="9">
        <v>4445</v>
      </c>
      <c r="I924" s="11">
        <v>23436</v>
      </c>
      <c r="J924" s="9">
        <f>SUMIFS(H:H,D:D,dataset_shampoo[[#This Row],[Brand]],E:E,dataset_shampoo[[#This Row],[Region]],F:F,dataset_shampoo[[#This Row],[Year]],G:G,"&lt;="&amp;dataset_shampoo[[#This Row],[Month]])</f>
        <v>26264</v>
      </c>
      <c r="K924" s="27">
        <f>SUMIFS(I:I,D:D,dataset_shampoo[[#This Row],[Brand]],E:E,dataset_shampoo[[#This Row],[Region]],F:F,dataset_shampoo[[#This Row],[Year]],G:G,"&lt;="&amp;dataset_shampoo[[#This Row],[Month]])</f>
        <v>138551</v>
      </c>
      <c r="L924" s="9">
        <f>dataset_shampoo[[#This Row],[Units YTD]]+SUMIFS(H:H,D:D,dataset_shampoo[[#This Row],[Brand]],E:E,dataset_shampoo[[#This Row],[Region]],F:F,dataset_shampoo[[#This Row],[Year]]-1,G:G,"&gt;"&amp;dataset_shampoo[[#This Row],[Month]])</f>
        <v>62601</v>
      </c>
      <c r="M924" s="1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s="9">
        <v>5901</v>
      </c>
      <c r="I925" s="11">
        <v>31234</v>
      </c>
      <c r="J925" s="9">
        <f>SUMIFS(H:H,D:D,dataset_shampoo[[#This Row],[Brand]],E:E,dataset_shampoo[[#This Row],[Region]],F:F,dataset_shampoo[[#This Row],[Year]],G:G,"&lt;="&amp;dataset_shampoo[[#This Row],[Month]])</f>
        <v>32165</v>
      </c>
      <c r="K925" s="27">
        <f>SUMIFS(I:I,D:D,dataset_shampoo[[#This Row],[Brand]],E:E,dataset_shampoo[[#This Row],[Region]],F:F,dataset_shampoo[[#This Row],[Year]],G:G,"&lt;="&amp;dataset_shampoo[[#This Row],[Month]])</f>
        <v>169785</v>
      </c>
      <c r="L925" s="9">
        <f>dataset_shampoo[[#This Row],[Units YTD]]+SUMIFS(H:H,D:D,dataset_shampoo[[#This Row],[Brand]],E:E,dataset_shampoo[[#This Row],[Region]],F:F,dataset_shampoo[[#This Row],[Year]]-1,G:G,"&gt;"&amp;dataset_shampoo[[#This Row],[Month]])</f>
        <v>63189</v>
      </c>
      <c r="M925" s="1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s="9">
        <v>5404</v>
      </c>
      <c r="I926" s="11">
        <v>28406</v>
      </c>
      <c r="J926" s="9">
        <f>SUMIFS(H:H,D:D,dataset_shampoo[[#This Row],[Brand]],E:E,dataset_shampoo[[#This Row],[Region]],F:F,dataset_shampoo[[#This Row],[Year]],G:G,"&lt;="&amp;dataset_shampoo[[#This Row],[Month]])</f>
        <v>37569</v>
      </c>
      <c r="K926" s="27">
        <f>SUMIFS(I:I,D:D,dataset_shampoo[[#This Row],[Brand]],E:E,dataset_shampoo[[#This Row],[Region]],F:F,dataset_shampoo[[#This Row],[Year]],G:G,"&lt;="&amp;dataset_shampoo[[#This Row],[Month]])</f>
        <v>198191</v>
      </c>
      <c r="L926" s="9">
        <f>dataset_shampoo[[#This Row],[Units YTD]]+SUMIFS(H:H,D:D,dataset_shampoo[[#This Row],[Brand]],E:E,dataset_shampoo[[#This Row],[Region]],F:F,dataset_shampoo[[#This Row],[Year]]-1,G:G,"&gt;"&amp;dataset_shampoo[[#This Row],[Month]])</f>
        <v>63784</v>
      </c>
      <c r="M926" s="1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s="9">
        <v>3262</v>
      </c>
      <c r="I927" s="11">
        <v>17171</v>
      </c>
      <c r="J927" s="9">
        <f>SUMIFS(H:H,D:D,dataset_shampoo[[#This Row],[Brand]],E:E,dataset_shampoo[[#This Row],[Region]],F:F,dataset_shampoo[[#This Row],[Year]],G:G,"&lt;="&amp;dataset_shampoo[[#This Row],[Month]])</f>
        <v>40831</v>
      </c>
      <c r="K927" s="27">
        <f>SUMIFS(I:I,D:D,dataset_shampoo[[#This Row],[Brand]],E:E,dataset_shampoo[[#This Row],[Region]],F:F,dataset_shampoo[[#This Row],[Year]],G:G,"&lt;="&amp;dataset_shampoo[[#This Row],[Month]])</f>
        <v>215362</v>
      </c>
      <c r="L927" s="9">
        <f>dataset_shampoo[[#This Row],[Units YTD]]+SUMIFS(H:H,D:D,dataset_shampoo[[#This Row],[Brand]],E:E,dataset_shampoo[[#This Row],[Region]],F:F,dataset_shampoo[[#This Row],[Year]]-1,G:G,"&gt;"&amp;dataset_shampoo[[#This Row],[Month]])</f>
        <v>62643</v>
      </c>
      <c r="M927" s="1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s="9">
        <v>4522</v>
      </c>
      <c r="I928" s="11">
        <v>23856</v>
      </c>
      <c r="J928" s="9">
        <f>SUMIFS(H:H,D:D,dataset_shampoo[[#This Row],[Brand]],E:E,dataset_shampoo[[#This Row],[Region]],F:F,dataset_shampoo[[#This Row],[Year]],G:G,"&lt;="&amp;dataset_shampoo[[#This Row],[Month]])</f>
        <v>45353</v>
      </c>
      <c r="K928" s="27">
        <f>SUMIFS(I:I,D:D,dataset_shampoo[[#This Row],[Brand]],E:E,dataset_shampoo[[#This Row],[Region]],F:F,dataset_shampoo[[#This Row],[Year]],G:G,"&lt;="&amp;dataset_shampoo[[#This Row],[Month]])</f>
        <v>239218</v>
      </c>
      <c r="L928" s="9">
        <f>dataset_shampoo[[#This Row],[Units YTD]]+SUMIFS(H:H,D:D,dataset_shampoo[[#This Row],[Brand]],E:E,dataset_shampoo[[#This Row],[Region]],F:F,dataset_shampoo[[#This Row],[Year]]-1,G:G,"&gt;"&amp;dataset_shampoo[[#This Row],[Month]])</f>
        <v>61628</v>
      </c>
      <c r="M928" s="1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s="9">
        <v>6006</v>
      </c>
      <c r="I929" s="11">
        <v>31528</v>
      </c>
      <c r="J929" s="9">
        <f>SUMIFS(H:H,D:D,dataset_shampoo[[#This Row],[Brand]],E:E,dataset_shampoo[[#This Row],[Region]],F:F,dataset_shampoo[[#This Row],[Year]],G:G,"&lt;="&amp;dataset_shampoo[[#This Row],[Month]])</f>
        <v>51359</v>
      </c>
      <c r="K929" s="27">
        <f>SUMIFS(I:I,D:D,dataset_shampoo[[#This Row],[Brand]],E:E,dataset_shampoo[[#This Row],[Region]],F:F,dataset_shampoo[[#This Row],[Year]],G:G,"&lt;="&amp;dataset_shampoo[[#This Row],[Month]])</f>
        <v>270746</v>
      </c>
      <c r="L929" s="9">
        <f>dataset_shampoo[[#This Row],[Units YTD]]+SUMIFS(H:H,D:D,dataset_shampoo[[#This Row],[Brand]],E:E,dataset_shampoo[[#This Row],[Region]],F:F,dataset_shampoo[[#This Row],[Year]]-1,G:G,"&gt;"&amp;dataset_shampoo[[#This Row],[Month]])</f>
        <v>61509</v>
      </c>
      <c r="M929" s="1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s="9">
        <v>5677</v>
      </c>
      <c r="I930" s="11">
        <v>29806</v>
      </c>
      <c r="J930" s="9">
        <f>SUMIFS(H:H,D:D,dataset_shampoo[[#This Row],[Brand]],E:E,dataset_shampoo[[#This Row],[Region]],F:F,dataset_shampoo[[#This Row],[Year]],G:G,"&lt;="&amp;dataset_shampoo[[#This Row],[Month]])</f>
        <v>57036</v>
      </c>
      <c r="K930" s="27">
        <f>SUMIFS(I:I,D:D,dataset_shampoo[[#This Row],[Brand]],E:E,dataset_shampoo[[#This Row],[Region]],F:F,dataset_shampoo[[#This Row],[Year]],G:G,"&lt;="&amp;dataset_shampoo[[#This Row],[Month]])</f>
        <v>300552</v>
      </c>
      <c r="L930" s="9">
        <f>dataset_shampoo[[#This Row],[Units YTD]]+SUMIFS(H:H,D:D,dataset_shampoo[[#This Row],[Brand]],E:E,dataset_shampoo[[#This Row],[Region]],F:F,dataset_shampoo[[#This Row],[Year]]-1,G:G,"&gt;"&amp;dataset_shampoo[[#This Row],[Month]])</f>
        <v>62272</v>
      </c>
      <c r="M930" s="1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s="9">
        <v>5439</v>
      </c>
      <c r="I931" s="11">
        <v>28588</v>
      </c>
      <c r="J931" s="9">
        <f>SUMIFS(H:H,D:D,dataset_shampoo[[#This Row],[Brand]],E:E,dataset_shampoo[[#This Row],[Region]],F:F,dataset_shampoo[[#This Row],[Year]],G:G,"&lt;="&amp;dataset_shampoo[[#This Row],[Month]])</f>
        <v>62475</v>
      </c>
      <c r="K931" s="27">
        <f>SUMIFS(I:I,D:D,dataset_shampoo[[#This Row],[Brand]],E:E,dataset_shampoo[[#This Row],[Region]],F:F,dataset_shampoo[[#This Row],[Year]],G:G,"&lt;="&amp;dataset_shampoo[[#This Row],[Month]])</f>
        <v>329140</v>
      </c>
      <c r="L931" s="9">
        <f>dataset_shampoo[[#This Row],[Units YTD]]+SUMIFS(H:H,D:D,dataset_shampoo[[#This Row],[Brand]],E:E,dataset_shampoo[[#This Row],[Region]],F:F,dataset_shampoo[[#This Row],[Year]]-1,G:G,"&gt;"&amp;dataset_shampoo[[#This Row],[Month]])</f>
        <v>62475</v>
      </c>
      <c r="M931" s="1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s="9">
        <v>5691</v>
      </c>
      <c r="I932" s="11">
        <v>30058</v>
      </c>
      <c r="J932" s="9">
        <f>SUMIFS(H:H,D:D,dataset_shampoo[[#This Row],[Brand]],E:E,dataset_shampoo[[#This Row],[Region]],F:F,dataset_shampoo[[#This Row],[Year]],G:G,"&lt;="&amp;dataset_shampoo[[#This Row],[Month]])</f>
        <v>5691</v>
      </c>
      <c r="K932" s="27">
        <f>SUMIFS(I:I,D:D,dataset_shampoo[[#This Row],[Brand]],E:E,dataset_shampoo[[#This Row],[Region]],F:F,dataset_shampoo[[#This Row],[Year]],G:G,"&lt;="&amp;dataset_shampoo[[#This Row],[Month]])</f>
        <v>30058</v>
      </c>
      <c r="L932" s="9">
        <f>dataset_shampoo[[#This Row],[Units YTD]]+SUMIFS(H:H,D:D,dataset_shampoo[[#This Row],[Brand]],E:E,dataset_shampoo[[#This Row],[Region]],F:F,dataset_shampoo[[#This Row],[Year]]-1,G:G,"&gt;"&amp;dataset_shampoo[[#This Row],[Month]])</f>
        <v>61719</v>
      </c>
      <c r="M932" s="1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s="9">
        <v>4956</v>
      </c>
      <c r="I933" s="11">
        <v>25900</v>
      </c>
      <c r="J933" s="9">
        <f>SUMIFS(H:H,D:D,dataset_shampoo[[#This Row],[Brand]],E:E,dataset_shampoo[[#This Row],[Region]],F:F,dataset_shampoo[[#This Row],[Year]],G:G,"&lt;="&amp;dataset_shampoo[[#This Row],[Month]])</f>
        <v>10647</v>
      </c>
      <c r="K933" s="27">
        <f>SUMIFS(I:I,D:D,dataset_shampoo[[#This Row],[Brand]],E:E,dataset_shampoo[[#This Row],[Region]],F:F,dataset_shampoo[[#This Row],[Year]],G:G,"&lt;="&amp;dataset_shampoo[[#This Row],[Month]])</f>
        <v>55958</v>
      </c>
      <c r="L933" s="9">
        <f>dataset_shampoo[[#This Row],[Units YTD]]+SUMIFS(H:H,D:D,dataset_shampoo[[#This Row],[Brand]],E:E,dataset_shampoo[[#This Row],[Region]],F:F,dataset_shampoo[[#This Row],[Year]]-1,G:G,"&gt;"&amp;dataset_shampoo[[#This Row],[Month]])</f>
        <v>62097</v>
      </c>
      <c r="M933" s="1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s="9">
        <v>5614</v>
      </c>
      <c r="I934" s="11">
        <v>29449</v>
      </c>
      <c r="J934" s="9">
        <f>SUMIFS(H:H,D:D,dataset_shampoo[[#This Row],[Brand]],E:E,dataset_shampoo[[#This Row],[Region]],F:F,dataset_shampoo[[#This Row],[Year]],G:G,"&lt;="&amp;dataset_shampoo[[#This Row],[Month]])</f>
        <v>16261</v>
      </c>
      <c r="K934" s="27">
        <f>SUMIFS(I:I,D:D,dataset_shampoo[[#This Row],[Brand]],E:E,dataset_shampoo[[#This Row],[Region]],F:F,dataset_shampoo[[#This Row],[Year]],G:G,"&lt;="&amp;dataset_shampoo[[#This Row],[Month]])</f>
        <v>85407</v>
      </c>
      <c r="L934" s="9">
        <f>dataset_shampoo[[#This Row],[Units YTD]]+SUMIFS(H:H,D:D,dataset_shampoo[[#This Row],[Brand]],E:E,dataset_shampoo[[#This Row],[Region]],F:F,dataset_shampoo[[#This Row],[Year]]-1,G:G,"&gt;"&amp;dataset_shampoo[[#This Row],[Month]])</f>
        <v>62237</v>
      </c>
      <c r="M934" s="1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s="9">
        <v>3962</v>
      </c>
      <c r="I935" s="11">
        <v>20755</v>
      </c>
      <c r="J935" s="9">
        <f>SUMIFS(H:H,D:D,dataset_shampoo[[#This Row],[Brand]],E:E,dataset_shampoo[[#This Row],[Region]],F:F,dataset_shampoo[[#This Row],[Year]],G:G,"&lt;="&amp;dataset_shampoo[[#This Row],[Month]])</f>
        <v>20223</v>
      </c>
      <c r="K935" s="27">
        <f>SUMIFS(I:I,D:D,dataset_shampoo[[#This Row],[Brand]],E:E,dataset_shampoo[[#This Row],[Region]],F:F,dataset_shampoo[[#This Row],[Year]],G:G,"&lt;="&amp;dataset_shampoo[[#This Row],[Month]])</f>
        <v>106162</v>
      </c>
      <c r="L935" s="9">
        <f>dataset_shampoo[[#This Row],[Units YTD]]+SUMIFS(H:H,D:D,dataset_shampoo[[#This Row],[Brand]],E:E,dataset_shampoo[[#This Row],[Region]],F:F,dataset_shampoo[[#This Row],[Year]]-1,G:G,"&gt;"&amp;dataset_shampoo[[#This Row],[Month]])</f>
        <v>60879</v>
      </c>
      <c r="M935" s="1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s="9">
        <v>4865</v>
      </c>
      <c r="I936" s="11">
        <v>25438</v>
      </c>
      <c r="J936" s="9">
        <f>SUMIFS(H:H,D:D,dataset_shampoo[[#This Row],[Brand]],E:E,dataset_shampoo[[#This Row],[Region]],F:F,dataset_shampoo[[#This Row],[Year]],G:G,"&lt;="&amp;dataset_shampoo[[#This Row],[Month]])</f>
        <v>25088</v>
      </c>
      <c r="K936" s="27">
        <f>SUMIFS(I:I,D:D,dataset_shampoo[[#This Row],[Brand]],E:E,dataset_shampoo[[#This Row],[Region]],F:F,dataset_shampoo[[#This Row],[Year]],G:G,"&lt;="&amp;dataset_shampoo[[#This Row],[Month]])</f>
        <v>131600</v>
      </c>
      <c r="L936" s="9">
        <f>dataset_shampoo[[#This Row],[Units YTD]]+SUMIFS(H:H,D:D,dataset_shampoo[[#This Row],[Brand]],E:E,dataset_shampoo[[#This Row],[Region]],F:F,dataset_shampoo[[#This Row],[Year]]-1,G:G,"&gt;"&amp;dataset_shampoo[[#This Row],[Month]])</f>
        <v>61299</v>
      </c>
      <c r="M936" s="1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s="9">
        <v>4354</v>
      </c>
      <c r="I937" s="11">
        <v>22701</v>
      </c>
      <c r="J937" s="9">
        <f>SUMIFS(H:H,D:D,dataset_shampoo[[#This Row],[Brand]],E:E,dataset_shampoo[[#This Row],[Region]],F:F,dataset_shampoo[[#This Row],[Year]],G:G,"&lt;="&amp;dataset_shampoo[[#This Row],[Month]])</f>
        <v>29442</v>
      </c>
      <c r="K937" s="27">
        <f>SUMIFS(I:I,D:D,dataset_shampoo[[#This Row],[Brand]],E:E,dataset_shampoo[[#This Row],[Region]],F:F,dataset_shampoo[[#This Row],[Year]],G:G,"&lt;="&amp;dataset_shampoo[[#This Row],[Month]])</f>
        <v>154301</v>
      </c>
      <c r="L937" s="9">
        <f>dataset_shampoo[[#This Row],[Units YTD]]+SUMIFS(H:H,D:D,dataset_shampoo[[#This Row],[Brand]],E:E,dataset_shampoo[[#This Row],[Region]],F:F,dataset_shampoo[[#This Row],[Year]]-1,G:G,"&gt;"&amp;dataset_shampoo[[#This Row],[Month]])</f>
        <v>59752</v>
      </c>
      <c r="M937" s="1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s="9">
        <v>4963</v>
      </c>
      <c r="I938" s="11">
        <v>25837</v>
      </c>
      <c r="J938" s="9">
        <f>SUMIFS(H:H,D:D,dataset_shampoo[[#This Row],[Brand]],E:E,dataset_shampoo[[#This Row],[Region]],F:F,dataset_shampoo[[#This Row],[Year]],G:G,"&lt;="&amp;dataset_shampoo[[#This Row],[Month]])</f>
        <v>34405</v>
      </c>
      <c r="K938" s="27">
        <f>SUMIFS(I:I,D:D,dataset_shampoo[[#This Row],[Brand]],E:E,dataset_shampoo[[#This Row],[Region]],F:F,dataset_shampoo[[#This Row],[Year]],G:G,"&lt;="&amp;dataset_shampoo[[#This Row],[Month]])</f>
        <v>180138</v>
      </c>
      <c r="L938" s="9">
        <f>dataset_shampoo[[#This Row],[Units YTD]]+SUMIFS(H:H,D:D,dataset_shampoo[[#This Row],[Brand]],E:E,dataset_shampoo[[#This Row],[Region]],F:F,dataset_shampoo[[#This Row],[Year]]-1,G:G,"&gt;"&amp;dataset_shampoo[[#This Row],[Month]])</f>
        <v>59311</v>
      </c>
      <c r="M938" s="1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s="9">
        <v>3255</v>
      </c>
      <c r="I939" s="11">
        <v>16842</v>
      </c>
      <c r="J939" s="9">
        <f>SUMIFS(H:H,D:D,dataset_shampoo[[#This Row],[Brand]],E:E,dataset_shampoo[[#This Row],[Region]],F:F,dataset_shampoo[[#This Row],[Year]],G:G,"&lt;="&amp;dataset_shampoo[[#This Row],[Month]])</f>
        <v>37660</v>
      </c>
      <c r="K939" s="27">
        <f>SUMIFS(I:I,D:D,dataset_shampoo[[#This Row],[Brand]],E:E,dataset_shampoo[[#This Row],[Region]],F:F,dataset_shampoo[[#This Row],[Year]],G:G,"&lt;="&amp;dataset_shampoo[[#This Row],[Month]])</f>
        <v>196980</v>
      </c>
      <c r="L939" s="9">
        <f>dataset_shampoo[[#This Row],[Units YTD]]+SUMIFS(H:H,D:D,dataset_shampoo[[#This Row],[Brand]],E:E,dataset_shampoo[[#This Row],[Region]],F:F,dataset_shampoo[[#This Row],[Year]]-1,G:G,"&gt;"&amp;dataset_shampoo[[#This Row],[Month]])</f>
        <v>59304</v>
      </c>
      <c r="M939" s="1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s="9">
        <v>4347</v>
      </c>
      <c r="I940" s="11">
        <v>22631</v>
      </c>
      <c r="J940" s="9">
        <f>SUMIFS(H:H,D:D,dataset_shampoo[[#This Row],[Brand]],E:E,dataset_shampoo[[#This Row],[Region]],F:F,dataset_shampoo[[#This Row],[Year]],G:G,"&lt;="&amp;dataset_shampoo[[#This Row],[Month]])</f>
        <v>42007</v>
      </c>
      <c r="K940" s="27">
        <f>SUMIFS(I:I,D:D,dataset_shampoo[[#This Row],[Brand]],E:E,dataset_shampoo[[#This Row],[Region]],F:F,dataset_shampoo[[#This Row],[Year]],G:G,"&lt;="&amp;dataset_shampoo[[#This Row],[Month]])</f>
        <v>219611</v>
      </c>
      <c r="L940" s="9">
        <f>dataset_shampoo[[#This Row],[Units YTD]]+SUMIFS(H:H,D:D,dataset_shampoo[[#This Row],[Brand]],E:E,dataset_shampoo[[#This Row],[Region]],F:F,dataset_shampoo[[#This Row],[Year]]-1,G:G,"&gt;"&amp;dataset_shampoo[[#This Row],[Month]])</f>
        <v>59129</v>
      </c>
      <c r="M940" s="1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s="9">
        <v>4312</v>
      </c>
      <c r="I941" s="11">
        <v>22260</v>
      </c>
      <c r="J941" s="9">
        <f>SUMIFS(H:H,D:D,dataset_shampoo[[#This Row],[Brand]],E:E,dataset_shampoo[[#This Row],[Region]],F:F,dataset_shampoo[[#This Row],[Year]],G:G,"&lt;="&amp;dataset_shampoo[[#This Row],[Month]])</f>
        <v>46319</v>
      </c>
      <c r="K941" s="27">
        <f>SUMIFS(I:I,D:D,dataset_shampoo[[#This Row],[Brand]],E:E,dataset_shampoo[[#This Row],[Region]],F:F,dataset_shampoo[[#This Row],[Year]],G:G,"&lt;="&amp;dataset_shampoo[[#This Row],[Month]])</f>
        <v>241871</v>
      </c>
      <c r="L941" s="9">
        <f>dataset_shampoo[[#This Row],[Units YTD]]+SUMIFS(H:H,D:D,dataset_shampoo[[#This Row],[Brand]],E:E,dataset_shampoo[[#This Row],[Region]],F:F,dataset_shampoo[[#This Row],[Year]]-1,G:G,"&gt;"&amp;dataset_shampoo[[#This Row],[Month]])</f>
        <v>57435</v>
      </c>
      <c r="M941" s="1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s="9">
        <v>4634</v>
      </c>
      <c r="I942" s="11">
        <v>24129</v>
      </c>
      <c r="J942" s="9">
        <f>SUMIFS(H:H,D:D,dataset_shampoo[[#This Row],[Brand]],E:E,dataset_shampoo[[#This Row],[Region]],F:F,dataset_shampoo[[#This Row],[Year]],G:G,"&lt;="&amp;dataset_shampoo[[#This Row],[Month]])</f>
        <v>50953</v>
      </c>
      <c r="K942" s="27">
        <f>SUMIFS(I:I,D:D,dataset_shampoo[[#This Row],[Brand]],E:E,dataset_shampoo[[#This Row],[Region]],F:F,dataset_shampoo[[#This Row],[Year]],G:G,"&lt;="&amp;dataset_shampoo[[#This Row],[Month]])</f>
        <v>266000</v>
      </c>
      <c r="L942" s="9">
        <f>dataset_shampoo[[#This Row],[Units YTD]]+SUMIFS(H:H,D:D,dataset_shampoo[[#This Row],[Brand]],E:E,dataset_shampoo[[#This Row],[Region]],F:F,dataset_shampoo[[#This Row],[Year]]-1,G:G,"&gt;"&amp;dataset_shampoo[[#This Row],[Month]])</f>
        <v>56392</v>
      </c>
      <c r="M942" s="1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s="9">
        <v>4823</v>
      </c>
      <c r="I943" s="11">
        <v>26453</v>
      </c>
      <c r="J943" s="9">
        <f>SUMIFS(H:H,D:D,dataset_shampoo[[#This Row],[Brand]],E:E,dataset_shampoo[[#This Row],[Region]],F:F,dataset_shampoo[[#This Row],[Year]],G:G,"&lt;="&amp;dataset_shampoo[[#This Row],[Month]])</f>
        <v>55776</v>
      </c>
      <c r="K943" s="27">
        <f>SUMIFS(I:I,D:D,dataset_shampoo[[#This Row],[Brand]],E:E,dataset_shampoo[[#This Row],[Region]],F:F,dataset_shampoo[[#This Row],[Year]],G:G,"&lt;="&amp;dataset_shampoo[[#This Row],[Month]])</f>
        <v>292453</v>
      </c>
      <c r="L943" s="9">
        <f>dataset_shampoo[[#This Row],[Units YTD]]+SUMIFS(H:H,D:D,dataset_shampoo[[#This Row],[Brand]],E:E,dataset_shampoo[[#This Row],[Region]],F:F,dataset_shampoo[[#This Row],[Year]]-1,G:G,"&gt;"&amp;dataset_shampoo[[#This Row],[Month]])</f>
        <v>55776</v>
      </c>
      <c r="M943" s="1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s="9">
        <v>4655</v>
      </c>
      <c r="I944" s="11">
        <v>27867</v>
      </c>
      <c r="J944" s="9">
        <f>SUMIFS(H:H,D:D,dataset_shampoo[[#This Row],[Brand]],E:E,dataset_shampoo[[#This Row],[Region]],F:F,dataset_shampoo[[#This Row],[Year]],G:G,"&lt;="&amp;dataset_shampoo[[#This Row],[Month]])</f>
        <v>4655</v>
      </c>
      <c r="K944" s="27">
        <f>SUMIFS(I:I,D:D,dataset_shampoo[[#This Row],[Brand]],E:E,dataset_shampoo[[#This Row],[Region]],F:F,dataset_shampoo[[#This Row],[Year]],G:G,"&lt;="&amp;dataset_shampoo[[#This Row],[Month]])</f>
        <v>27867</v>
      </c>
      <c r="L944" s="9">
        <f>dataset_shampoo[[#This Row],[Units YTD]]+SUMIFS(H:H,D:D,dataset_shampoo[[#This Row],[Brand]],E:E,dataset_shampoo[[#This Row],[Region]],F:F,dataset_shampoo[[#This Row],[Year]]-1,G:G,"&gt;"&amp;dataset_shampoo[[#This Row],[Month]])</f>
        <v>54740</v>
      </c>
      <c r="M944" s="1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s="9">
        <v>4543</v>
      </c>
      <c r="I945" s="11">
        <v>27181</v>
      </c>
      <c r="J945" s="9">
        <f>SUMIFS(H:H,D:D,dataset_shampoo[[#This Row],[Brand]],E:E,dataset_shampoo[[#This Row],[Region]],F:F,dataset_shampoo[[#This Row],[Year]],G:G,"&lt;="&amp;dataset_shampoo[[#This Row],[Month]])</f>
        <v>9198</v>
      </c>
      <c r="K945" s="27">
        <f>SUMIFS(I:I,D:D,dataset_shampoo[[#This Row],[Brand]],E:E,dataset_shampoo[[#This Row],[Region]],F:F,dataset_shampoo[[#This Row],[Year]],G:G,"&lt;="&amp;dataset_shampoo[[#This Row],[Month]])</f>
        <v>55048</v>
      </c>
      <c r="L945" s="9">
        <f>dataset_shampoo[[#This Row],[Units YTD]]+SUMIFS(H:H,D:D,dataset_shampoo[[#This Row],[Brand]],E:E,dataset_shampoo[[#This Row],[Region]],F:F,dataset_shampoo[[#This Row],[Year]]-1,G:G,"&gt;"&amp;dataset_shampoo[[#This Row],[Month]])</f>
        <v>54327</v>
      </c>
      <c r="M945" s="1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s="9">
        <v>4893</v>
      </c>
      <c r="I946" s="11">
        <v>29358</v>
      </c>
      <c r="J946" s="9">
        <f>SUMIFS(H:H,D:D,dataset_shampoo[[#This Row],[Brand]],E:E,dataset_shampoo[[#This Row],[Region]],F:F,dataset_shampoo[[#This Row],[Year]],G:G,"&lt;="&amp;dataset_shampoo[[#This Row],[Month]])</f>
        <v>14091</v>
      </c>
      <c r="K946" s="27">
        <f>SUMIFS(I:I,D:D,dataset_shampoo[[#This Row],[Brand]],E:E,dataset_shampoo[[#This Row],[Region]],F:F,dataset_shampoo[[#This Row],[Year]],G:G,"&lt;="&amp;dataset_shampoo[[#This Row],[Month]])</f>
        <v>84406</v>
      </c>
      <c r="L946" s="9">
        <f>dataset_shampoo[[#This Row],[Units YTD]]+SUMIFS(H:H,D:D,dataset_shampoo[[#This Row],[Brand]],E:E,dataset_shampoo[[#This Row],[Region]],F:F,dataset_shampoo[[#This Row],[Year]]-1,G:G,"&gt;"&amp;dataset_shampoo[[#This Row],[Month]])</f>
        <v>53606</v>
      </c>
      <c r="M946" s="1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s="9">
        <v>32739</v>
      </c>
      <c r="I947" s="11">
        <v>132146</v>
      </c>
      <c r="J947" s="9">
        <f>SUMIFS(H:H,D:D,dataset_shampoo[[#This Row],[Brand]],E:E,dataset_shampoo[[#This Row],[Region]],F:F,dataset_shampoo[[#This Row],[Year]],G:G,"&lt;="&amp;dataset_shampoo[[#This Row],[Month]])</f>
        <v>32739</v>
      </c>
      <c r="K947" s="27">
        <f>SUMIFS(I:I,D:D,dataset_shampoo[[#This Row],[Brand]],E:E,dataset_shampoo[[#This Row],[Region]],F:F,dataset_shampoo[[#This Row],[Year]],G:G,"&lt;="&amp;dataset_shampoo[[#This Row],[Month]])</f>
        <v>132146</v>
      </c>
      <c r="L947" s="9">
        <f>dataset_shampoo[[#This Row],[Units YTD]]+SUMIFS(H:H,D:D,dataset_shampoo[[#This Row],[Brand]],E:E,dataset_shampoo[[#This Row],[Region]],F:F,dataset_shampoo[[#This Row],[Year]]-1,G:G,"&gt;"&amp;dataset_shampoo[[#This Row],[Month]])</f>
        <v>32739</v>
      </c>
      <c r="M947" s="1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s="9">
        <v>25830</v>
      </c>
      <c r="I948" s="11">
        <v>107646</v>
      </c>
      <c r="J948" s="9">
        <f>SUMIFS(H:H,D:D,dataset_shampoo[[#This Row],[Brand]],E:E,dataset_shampoo[[#This Row],[Region]],F:F,dataset_shampoo[[#This Row],[Year]],G:G,"&lt;="&amp;dataset_shampoo[[#This Row],[Month]])</f>
        <v>58569</v>
      </c>
      <c r="K948" s="27">
        <f>SUMIFS(I:I,D:D,dataset_shampoo[[#This Row],[Brand]],E:E,dataset_shampoo[[#This Row],[Region]],F:F,dataset_shampoo[[#This Row],[Year]],G:G,"&lt;="&amp;dataset_shampoo[[#This Row],[Month]])</f>
        <v>239792</v>
      </c>
      <c r="L948" s="9">
        <f>dataset_shampoo[[#This Row],[Units YTD]]+SUMIFS(H:H,D:D,dataset_shampoo[[#This Row],[Brand]],E:E,dataset_shampoo[[#This Row],[Region]],F:F,dataset_shampoo[[#This Row],[Year]]-1,G:G,"&gt;"&amp;dataset_shampoo[[#This Row],[Month]])</f>
        <v>58569</v>
      </c>
      <c r="M948" s="1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s="9">
        <v>34951</v>
      </c>
      <c r="I949" s="11">
        <v>147623</v>
      </c>
      <c r="J949" s="9">
        <f>SUMIFS(H:H,D:D,dataset_shampoo[[#This Row],[Brand]],E:E,dataset_shampoo[[#This Row],[Region]],F:F,dataset_shampoo[[#This Row],[Year]],G:G,"&lt;="&amp;dataset_shampoo[[#This Row],[Month]])</f>
        <v>93520</v>
      </c>
      <c r="K949" s="27">
        <f>SUMIFS(I:I,D:D,dataset_shampoo[[#This Row],[Brand]],E:E,dataset_shampoo[[#This Row],[Region]],F:F,dataset_shampoo[[#This Row],[Year]],G:G,"&lt;="&amp;dataset_shampoo[[#This Row],[Month]])</f>
        <v>387415</v>
      </c>
      <c r="L949" s="9">
        <f>dataset_shampoo[[#This Row],[Units YTD]]+SUMIFS(H:H,D:D,dataset_shampoo[[#This Row],[Brand]],E:E,dataset_shampoo[[#This Row],[Region]],F:F,dataset_shampoo[[#This Row],[Year]]-1,G:G,"&gt;"&amp;dataset_shampoo[[#This Row],[Month]])</f>
        <v>93520</v>
      </c>
      <c r="M949" s="1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s="9">
        <v>30387</v>
      </c>
      <c r="I950" s="11">
        <v>129605</v>
      </c>
      <c r="J950" s="9">
        <f>SUMIFS(H:H,D:D,dataset_shampoo[[#This Row],[Brand]],E:E,dataset_shampoo[[#This Row],[Region]],F:F,dataset_shampoo[[#This Row],[Year]],G:G,"&lt;="&amp;dataset_shampoo[[#This Row],[Month]])</f>
        <v>123907</v>
      </c>
      <c r="K950" s="27">
        <f>SUMIFS(I:I,D:D,dataset_shampoo[[#This Row],[Brand]],E:E,dataset_shampoo[[#This Row],[Region]],F:F,dataset_shampoo[[#This Row],[Year]],G:G,"&lt;="&amp;dataset_shampoo[[#This Row],[Month]])</f>
        <v>517020</v>
      </c>
      <c r="L950" s="9">
        <f>dataset_shampoo[[#This Row],[Units YTD]]+SUMIFS(H:H,D:D,dataset_shampoo[[#This Row],[Brand]],E:E,dataset_shampoo[[#This Row],[Region]],F:F,dataset_shampoo[[#This Row],[Year]]-1,G:G,"&gt;"&amp;dataset_shampoo[[#This Row],[Month]])</f>
        <v>123907</v>
      </c>
      <c r="M950" s="1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s="9">
        <v>37856</v>
      </c>
      <c r="I951" s="11">
        <v>162505</v>
      </c>
      <c r="J951" s="9">
        <f>SUMIFS(H:H,D:D,dataset_shampoo[[#This Row],[Brand]],E:E,dataset_shampoo[[#This Row],[Region]],F:F,dataset_shampoo[[#This Row],[Year]],G:G,"&lt;="&amp;dataset_shampoo[[#This Row],[Month]])</f>
        <v>161763</v>
      </c>
      <c r="K951" s="27">
        <f>SUMIFS(I:I,D:D,dataset_shampoo[[#This Row],[Brand]],E:E,dataset_shampoo[[#This Row],[Region]],F:F,dataset_shampoo[[#This Row],[Year]],G:G,"&lt;="&amp;dataset_shampoo[[#This Row],[Month]])</f>
        <v>679525</v>
      </c>
      <c r="L951" s="9">
        <f>dataset_shampoo[[#This Row],[Units YTD]]+SUMIFS(H:H,D:D,dataset_shampoo[[#This Row],[Brand]],E:E,dataset_shampoo[[#This Row],[Region]],F:F,dataset_shampoo[[#This Row],[Year]]-1,G:G,"&gt;"&amp;dataset_shampoo[[#This Row],[Month]])</f>
        <v>161763</v>
      </c>
      <c r="M951" s="1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s="9">
        <v>37716</v>
      </c>
      <c r="I952" s="11">
        <v>166747</v>
      </c>
      <c r="J952" s="9">
        <f>SUMIFS(H:H,D:D,dataset_shampoo[[#This Row],[Brand]],E:E,dataset_shampoo[[#This Row],[Region]],F:F,dataset_shampoo[[#This Row],[Year]],G:G,"&lt;="&amp;dataset_shampoo[[#This Row],[Month]])</f>
        <v>199479</v>
      </c>
      <c r="K952" s="27">
        <f>SUMIFS(I:I,D:D,dataset_shampoo[[#This Row],[Brand]],E:E,dataset_shampoo[[#This Row],[Region]],F:F,dataset_shampoo[[#This Row],[Year]],G:G,"&lt;="&amp;dataset_shampoo[[#This Row],[Month]])</f>
        <v>846272</v>
      </c>
      <c r="L952" s="9">
        <f>dataset_shampoo[[#This Row],[Units YTD]]+SUMIFS(H:H,D:D,dataset_shampoo[[#This Row],[Brand]],E:E,dataset_shampoo[[#This Row],[Region]],F:F,dataset_shampoo[[#This Row],[Year]]-1,G:G,"&gt;"&amp;dataset_shampoo[[#This Row],[Month]])</f>
        <v>199479</v>
      </c>
      <c r="M952" s="1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s="9">
        <v>39816</v>
      </c>
      <c r="I953" s="11">
        <v>171220</v>
      </c>
      <c r="J953" s="9">
        <f>SUMIFS(H:H,D:D,dataset_shampoo[[#This Row],[Brand]],E:E,dataset_shampoo[[#This Row],[Region]],F:F,dataset_shampoo[[#This Row],[Year]],G:G,"&lt;="&amp;dataset_shampoo[[#This Row],[Month]])</f>
        <v>239295</v>
      </c>
      <c r="K953" s="27">
        <f>SUMIFS(I:I,D:D,dataset_shampoo[[#This Row],[Brand]],E:E,dataset_shampoo[[#This Row],[Region]],F:F,dataset_shampoo[[#This Row],[Year]],G:G,"&lt;="&amp;dataset_shampoo[[#This Row],[Month]])</f>
        <v>1017492</v>
      </c>
      <c r="L953" s="9">
        <f>dataset_shampoo[[#This Row],[Units YTD]]+SUMIFS(H:H,D:D,dataset_shampoo[[#This Row],[Brand]],E:E,dataset_shampoo[[#This Row],[Region]],F:F,dataset_shampoo[[#This Row],[Year]]-1,G:G,"&gt;"&amp;dataset_shampoo[[#This Row],[Month]])</f>
        <v>239295</v>
      </c>
      <c r="M953" s="1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s="9">
        <v>29974</v>
      </c>
      <c r="I954" s="11">
        <v>131005</v>
      </c>
      <c r="J954" s="9">
        <f>SUMIFS(H:H,D:D,dataset_shampoo[[#This Row],[Brand]],E:E,dataset_shampoo[[#This Row],[Region]],F:F,dataset_shampoo[[#This Row],[Year]],G:G,"&lt;="&amp;dataset_shampoo[[#This Row],[Month]])</f>
        <v>269269</v>
      </c>
      <c r="K954" s="27">
        <f>SUMIFS(I:I,D:D,dataset_shampoo[[#This Row],[Brand]],E:E,dataset_shampoo[[#This Row],[Region]],F:F,dataset_shampoo[[#This Row],[Year]],G:G,"&lt;="&amp;dataset_shampoo[[#This Row],[Month]])</f>
        <v>1148497</v>
      </c>
      <c r="L954" s="9">
        <f>dataset_shampoo[[#This Row],[Units YTD]]+SUMIFS(H:H,D:D,dataset_shampoo[[#This Row],[Brand]],E:E,dataset_shampoo[[#This Row],[Region]],F:F,dataset_shampoo[[#This Row],[Year]]-1,G:G,"&gt;"&amp;dataset_shampoo[[#This Row],[Month]])</f>
        <v>269269</v>
      </c>
      <c r="M954" s="1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s="9">
        <v>22701</v>
      </c>
      <c r="I955" s="11">
        <v>110222</v>
      </c>
      <c r="J955" s="9">
        <f>SUMIFS(H:H,D:D,dataset_shampoo[[#This Row],[Brand]],E:E,dataset_shampoo[[#This Row],[Region]],F:F,dataset_shampoo[[#This Row],[Year]],G:G,"&lt;="&amp;dataset_shampoo[[#This Row],[Month]])</f>
        <v>291970</v>
      </c>
      <c r="K955" s="27">
        <f>SUMIFS(I:I,D:D,dataset_shampoo[[#This Row],[Brand]],E:E,dataset_shampoo[[#This Row],[Region]],F:F,dataset_shampoo[[#This Row],[Year]],G:G,"&lt;="&amp;dataset_shampoo[[#This Row],[Month]])</f>
        <v>1258719</v>
      </c>
      <c r="L955" s="9">
        <f>dataset_shampoo[[#This Row],[Units YTD]]+SUMIFS(H:H,D:D,dataset_shampoo[[#This Row],[Brand]],E:E,dataset_shampoo[[#This Row],[Region]],F:F,dataset_shampoo[[#This Row],[Year]]-1,G:G,"&gt;"&amp;dataset_shampoo[[#This Row],[Month]])</f>
        <v>291970</v>
      </c>
      <c r="M955" s="1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s="9">
        <v>23226</v>
      </c>
      <c r="I956" s="11">
        <v>122332</v>
      </c>
      <c r="J956" s="9">
        <f>SUMIFS(H:H,D:D,dataset_shampoo[[#This Row],[Brand]],E:E,dataset_shampoo[[#This Row],[Region]],F:F,dataset_shampoo[[#This Row],[Year]],G:G,"&lt;="&amp;dataset_shampoo[[#This Row],[Month]])</f>
        <v>315196</v>
      </c>
      <c r="K956" s="27">
        <f>SUMIFS(I:I,D:D,dataset_shampoo[[#This Row],[Brand]],E:E,dataset_shampoo[[#This Row],[Region]],F:F,dataset_shampoo[[#This Row],[Year]],G:G,"&lt;="&amp;dataset_shampoo[[#This Row],[Month]])</f>
        <v>1381051</v>
      </c>
      <c r="L956" s="9">
        <f>dataset_shampoo[[#This Row],[Units YTD]]+SUMIFS(H:H,D:D,dataset_shampoo[[#This Row],[Brand]],E:E,dataset_shampoo[[#This Row],[Region]],F:F,dataset_shampoo[[#This Row],[Year]]-1,G:G,"&gt;"&amp;dataset_shampoo[[#This Row],[Month]])</f>
        <v>315196</v>
      </c>
      <c r="M956" s="1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s="9">
        <v>21217</v>
      </c>
      <c r="I957" s="11">
        <v>120351</v>
      </c>
      <c r="J957" s="9">
        <f>SUMIFS(H:H,D:D,dataset_shampoo[[#This Row],[Brand]],E:E,dataset_shampoo[[#This Row],[Region]],F:F,dataset_shampoo[[#This Row],[Year]],G:G,"&lt;="&amp;dataset_shampoo[[#This Row],[Month]])</f>
        <v>336413</v>
      </c>
      <c r="K957" s="27">
        <f>SUMIFS(I:I,D:D,dataset_shampoo[[#This Row],[Brand]],E:E,dataset_shampoo[[#This Row],[Region]],F:F,dataset_shampoo[[#This Row],[Year]],G:G,"&lt;="&amp;dataset_shampoo[[#This Row],[Month]])</f>
        <v>1501402</v>
      </c>
      <c r="L957" s="9">
        <f>dataset_shampoo[[#This Row],[Units YTD]]+SUMIFS(H:H,D:D,dataset_shampoo[[#This Row],[Brand]],E:E,dataset_shampoo[[#This Row],[Region]],F:F,dataset_shampoo[[#This Row],[Year]]-1,G:G,"&gt;"&amp;dataset_shampoo[[#This Row],[Month]])</f>
        <v>336413</v>
      </c>
      <c r="M957" s="1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s="9">
        <v>17227</v>
      </c>
      <c r="I958" s="11">
        <v>98686</v>
      </c>
      <c r="J958" s="9">
        <f>SUMIFS(H:H,D:D,dataset_shampoo[[#This Row],[Brand]],E:E,dataset_shampoo[[#This Row],[Region]],F:F,dataset_shampoo[[#This Row],[Year]],G:G,"&lt;="&amp;dataset_shampoo[[#This Row],[Month]])</f>
        <v>353640</v>
      </c>
      <c r="K958" s="27">
        <f>SUMIFS(I:I,D:D,dataset_shampoo[[#This Row],[Brand]],E:E,dataset_shampoo[[#This Row],[Region]],F:F,dataset_shampoo[[#This Row],[Year]],G:G,"&lt;="&amp;dataset_shampoo[[#This Row],[Month]])</f>
        <v>1600088</v>
      </c>
      <c r="L958" s="9">
        <f>dataset_shampoo[[#This Row],[Units YTD]]+SUMIFS(H:H,D:D,dataset_shampoo[[#This Row],[Brand]],E:E,dataset_shampoo[[#This Row],[Region]],F:F,dataset_shampoo[[#This Row],[Year]]-1,G:G,"&gt;"&amp;dataset_shampoo[[#This Row],[Month]])</f>
        <v>353640</v>
      </c>
      <c r="M958" s="1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s="9">
        <v>21042</v>
      </c>
      <c r="I959" s="11">
        <v>125307</v>
      </c>
      <c r="J959" s="9">
        <f>SUMIFS(H:H,D:D,dataset_shampoo[[#This Row],[Brand]],E:E,dataset_shampoo[[#This Row],[Region]],F:F,dataset_shampoo[[#This Row],[Year]],G:G,"&lt;="&amp;dataset_shampoo[[#This Row],[Month]])</f>
        <v>21042</v>
      </c>
      <c r="K959" s="27">
        <f>SUMIFS(I:I,D:D,dataset_shampoo[[#This Row],[Brand]],E:E,dataset_shampoo[[#This Row],[Region]],F:F,dataset_shampoo[[#This Row],[Year]],G:G,"&lt;="&amp;dataset_shampoo[[#This Row],[Month]])</f>
        <v>125307</v>
      </c>
      <c r="L959" s="9">
        <f>dataset_shampoo[[#This Row],[Units YTD]]+SUMIFS(H:H,D:D,dataset_shampoo[[#This Row],[Brand]],E:E,dataset_shampoo[[#This Row],[Region]],F:F,dataset_shampoo[[#This Row],[Year]]-1,G:G,"&gt;"&amp;dataset_shampoo[[#This Row],[Month]])</f>
        <v>341943</v>
      </c>
      <c r="M959" s="1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s="9">
        <v>17297</v>
      </c>
      <c r="I960" s="11">
        <v>105574</v>
      </c>
      <c r="J960" s="9">
        <f>SUMIFS(H:H,D:D,dataset_shampoo[[#This Row],[Brand]],E:E,dataset_shampoo[[#This Row],[Region]],F:F,dataset_shampoo[[#This Row],[Year]],G:G,"&lt;="&amp;dataset_shampoo[[#This Row],[Month]])</f>
        <v>38339</v>
      </c>
      <c r="K960" s="27">
        <f>SUMIFS(I:I,D:D,dataset_shampoo[[#This Row],[Brand]],E:E,dataset_shampoo[[#This Row],[Region]],F:F,dataset_shampoo[[#This Row],[Year]],G:G,"&lt;="&amp;dataset_shampoo[[#This Row],[Month]])</f>
        <v>230881</v>
      </c>
      <c r="L960" s="9">
        <f>dataset_shampoo[[#This Row],[Units YTD]]+SUMIFS(H:H,D:D,dataset_shampoo[[#This Row],[Brand]],E:E,dataset_shampoo[[#This Row],[Region]],F:F,dataset_shampoo[[#This Row],[Year]]-1,G:G,"&gt;"&amp;dataset_shampoo[[#This Row],[Month]])</f>
        <v>333410</v>
      </c>
      <c r="M960" s="1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s="9">
        <v>19243</v>
      </c>
      <c r="I961" s="11">
        <v>119000</v>
      </c>
      <c r="J961" s="9">
        <f>SUMIFS(H:H,D:D,dataset_shampoo[[#This Row],[Brand]],E:E,dataset_shampoo[[#This Row],[Region]],F:F,dataset_shampoo[[#This Row],[Year]],G:G,"&lt;="&amp;dataset_shampoo[[#This Row],[Month]])</f>
        <v>57582</v>
      </c>
      <c r="K961" s="27">
        <f>SUMIFS(I:I,D:D,dataset_shampoo[[#This Row],[Brand]],E:E,dataset_shampoo[[#This Row],[Region]],F:F,dataset_shampoo[[#This Row],[Year]],G:G,"&lt;="&amp;dataset_shampoo[[#This Row],[Month]])</f>
        <v>349881</v>
      </c>
      <c r="L961" s="9">
        <f>dataset_shampoo[[#This Row],[Units YTD]]+SUMIFS(H:H,D:D,dataset_shampoo[[#This Row],[Brand]],E:E,dataset_shampoo[[#This Row],[Region]],F:F,dataset_shampoo[[#This Row],[Year]]-1,G:G,"&gt;"&amp;dataset_shampoo[[#This Row],[Month]])</f>
        <v>317702</v>
      </c>
      <c r="M961" s="1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s="9">
        <v>14826</v>
      </c>
      <c r="I962" s="11">
        <v>91959</v>
      </c>
      <c r="J962" s="9">
        <f>SUMIFS(H:H,D:D,dataset_shampoo[[#This Row],[Brand]],E:E,dataset_shampoo[[#This Row],[Region]],F:F,dataset_shampoo[[#This Row],[Year]],G:G,"&lt;="&amp;dataset_shampoo[[#This Row],[Month]])</f>
        <v>72408</v>
      </c>
      <c r="K962" s="27">
        <f>SUMIFS(I:I,D:D,dataset_shampoo[[#This Row],[Brand]],E:E,dataset_shampoo[[#This Row],[Region]],F:F,dataset_shampoo[[#This Row],[Year]],G:G,"&lt;="&amp;dataset_shampoo[[#This Row],[Month]])</f>
        <v>441840</v>
      </c>
      <c r="L962" s="9">
        <f>dataset_shampoo[[#This Row],[Units YTD]]+SUMIFS(H:H,D:D,dataset_shampoo[[#This Row],[Brand]],E:E,dataset_shampoo[[#This Row],[Region]],F:F,dataset_shampoo[[#This Row],[Year]]-1,G:G,"&gt;"&amp;dataset_shampoo[[#This Row],[Month]])</f>
        <v>302141</v>
      </c>
      <c r="M962" s="1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s="9">
        <v>16695</v>
      </c>
      <c r="I963" s="11">
        <v>103173</v>
      </c>
      <c r="J963" s="9">
        <f>SUMIFS(H:H,D:D,dataset_shampoo[[#This Row],[Brand]],E:E,dataset_shampoo[[#This Row],[Region]],F:F,dataset_shampoo[[#This Row],[Year]],G:G,"&lt;="&amp;dataset_shampoo[[#This Row],[Month]])</f>
        <v>89103</v>
      </c>
      <c r="K963" s="27">
        <f>SUMIFS(I:I,D:D,dataset_shampoo[[#This Row],[Brand]],E:E,dataset_shampoo[[#This Row],[Region]],F:F,dataset_shampoo[[#This Row],[Year]],G:G,"&lt;="&amp;dataset_shampoo[[#This Row],[Month]])</f>
        <v>545013</v>
      </c>
      <c r="L963" s="9">
        <f>dataset_shampoo[[#This Row],[Units YTD]]+SUMIFS(H:H,D:D,dataset_shampoo[[#This Row],[Brand]],E:E,dataset_shampoo[[#This Row],[Region]],F:F,dataset_shampoo[[#This Row],[Year]]-1,G:G,"&gt;"&amp;dataset_shampoo[[#This Row],[Month]])</f>
        <v>280980</v>
      </c>
      <c r="M963" s="1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s="9">
        <v>14770</v>
      </c>
      <c r="I964" s="11">
        <v>91490</v>
      </c>
      <c r="J964" s="9">
        <f>SUMIFS(H:H,D:D,dataset_shampoo[[#This Row],[Brand]],E:E,dataset_shampoo[[#This Row],[Region]],F:F,dataset_shampoo[[#This Row],[Year]],G:G,"&lt;="&amp;dataset_shampoo[[#This Row],[Month]])</f>
        <v>103873</v>
      </c>
      <c r="K964" s="27">
        <f>SUMIFS(I:I,D:D,dataset_shampoo[[#This Row],[Brand]],E:E,dataset_shampoo[[#This Row],[Region]],F:F,dataset_shampoo[[#This Row],[Year]],G:G,"&lt;="&amp;dataset_shampoo[[#This Row],[Month]])</f>
        <v>636503</v>
      </c>
      <c r="L964" s="9">
        <f>dataset_shampoo[[#This Row],[Units YTD]]+SUMIFS(H:H,D:D,dataset_shampoo[[#This Row],[Brand]],E:E,dataset_shampoo[[#This Row],[Region]],F:F,dataset_shampoo[[#This Row],[Year]]-1,G:G,"&gt;"&amp;dataset_shampoo[[#This Row],[Month]])</f>
        <v>258034</v>
      </c>
      <c r="M964" s="1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s="9">
        <v>14651</v>
      </c>
      <c r="I965" s="11">
        <v>91882</v>
      </c>
      <c r="J965" s="9">
        <f>SUMIFS(H:H,D:D,dataset_shampoo[[#This Row],[Brand]],E:E,dataset_shampoo[[#This Row],[Region]],F:F,dataset_shampoo[[#This Row],[Year]],G:G,"&lt;="&amp;dataset_shampoo[[#This Row],[Month]])</f>
        <v>118524</v>
      </c>
      <c r="K965" s="27">
        <f>SUMIFS(I:I,D:D,dataset_shampoo[[#This Row],[Brand]],E:E,dataset_shampoo[[#This Row],[Region]],F:F,dataset_shampoo[[#This Row],[Year]],G:G,"&lt;="&amp;dataset_shampoo[[#This Row],[Month]])</f>
        <v>728385</v>
      </c>
      <c r="L965" s="9">
        <f>dataset_shampoo[[#This Row],[Units YTD]]+SUMIFS(H:H,D:D,dataset_shampoo[[#This Row],[Brand]],E:E,dataset_shampoo[[#This Row],[Region]],F:F,dataset_shampoo[[#This Row],[Year]]-1,G:G,"&gt;"&amp;dataset_shampoo[[#This Row],[Month]])</f>
        <v>232869</v>
      </c>
      <c r="M965" s="1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s="9">
        <v>16541</v>
      </c>
      <c r="I966" s="11">
        <v>100436</v>
      </c>
      <c r="J966" s="9">
        <f>SUMIFS(H:H,D:D,dataset_shampoo[[#This Row],[Brand]],E:E,dataset_shampoo[[#This Row],[Region]],F:F,dataset_shampoo[[#This Row],[Year]],G:G,"&lt;="&amp;dataset_shampoo[[#This Row],[Month]])</f>
        <v>135065</v>
      </c>
      <c r="K966" s="27">
        <f>SUMIFS(I:I,D:D,dataset_shampoo[[#This Row],[Brand]],E:E,dataset_shampoo[[#This Row],[Region]],F:F,dataset_shampoo[[#This Row],[Year]],G:G,"&lt;="&amp;dataset_shampoo[[#This Row],[Month]])</f>
        <v>828821</v>
      </c>
      <c r="L966" s="9">
        <f>dataset_shampoo[[#This Row],[Units YTD]]+SUMIFS(H:H,D:D,dataset_shampoo[[#This Row],[Brand]],E:E,dataset_shampoo[[#This Row],[Region]],F:F,dataset_shampoo[[#This Row],[Year]]-1,G:G,"&gt;"&amp;dataset_shampoo[[#This Row],[Month]])</f>
        <v>219436</v>
      </c>
      <c r="M966" s="1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s="9">
        <v>17318</v>
      </c>
      <c r="I967" s="11">
        <v>107422</v>
      </c>
      <c r="J967" s="9">
        <f>SUMIFS(H:H,D:D,dataset_shampoo[[#This Row],[Brand]],E:E,dataset_shampoo[[#This Row],[Region]],F:F,dataset_shampoo[[#This Row],[Year]],G:G,"&lt;="&amp;dataset_shampoo[[#This Row],[Month]])</f>
        <v>152383</v>
      </c>
      <c r="K967" s="27">
        <f>SUMIFS(I:I,D:D,dataset_shampoo[[#This Row],[Brand]],E:E,dataset_shampoo[[#This Row],[Region]],F:F,dataset_shampoo[[#This Row],[Year]],G:G,"&lt;="&amp;dataset_shampoo[[#This Row],[Month]])</f>
        <v>936243</v>
      </c>
      <c r="L967" s="9">
        <f>dataset_shampoo[[#This Row],[Units YTD]]+SUMIFS(H:H,D:D,dataset_shampoo[[#This Row],[Brand]],E:E,dataset_shampoo[[#This Row],[Region]],F:F,dataset_shampoo[[#This Row],[Year]]-1,G:G,"&gt;"&amp;dataset_shampoo[[#This Row],[Month]])</f>
        <v>214053</v>
      </c>
      <c r="M967" s="1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s="9">
        <v>17990</v>
      </c>
      <c r="I968" s="11">
        <v>110894</v>
      </c>
      <c r="J968" s="9">
        <f>SUMIFS(H:H,D:D,dataset_shampoo[[#This Row],[Brand]],E:E,dataset_shampoo[[#This Row],[Region]],F:F,dataset_shampoo[[#This Row],[Year]],G:G,"&lt;="&amp;dataset_shampoo[[#This Row],[Month]])</f>
        <v>170373</v>
      </c>
      <c r="K968" s="27">
        <f>SUMIFS(I:I,D:D,dataset_shampoo[[#This Row],[Brand]],E:E,dataset_shampoo[[#This Row],[Region]],F:F,dataset_shampoo[[#This Row],[Year]],G:G,"&lt;="&amp;dataset_shampoo[[#This Row],[Month]])</f>
        <v>1047137</v>
      </c>
      <c r="L968" s="9">
        <f>dataset_shampoo[[#This Row],[Units YTD]]+SUMIFS(H:H,D:D,dataset_shampoo[[#This Row],[Brand]],E:E,dataset_shampoo[[#This Row],[Region]],F:F,dataset_shampoo[[#This Row],[Year]]-1,G:G,"&gt;"&amp;dataset_shampoo[[#This Row],[Month]])</f>
        <v>208817</v>
      </c>
      <c r="M968" s="1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s="9">
        <v>17192</v>
      </c>
      <c r="I969" s="11">
        <v>108661</v>
      </c>
      <c r="J969" s="9">
        <f>SUMIFS(H:H,D:D,dataset_shampoo[[#This Row],[Brand]],E:E,dataset_shampoo[[#This Row],[Region]],F:F,dataset_shampoo[[#This Row],[Year]],G:G,"&lt;="&amp;dataset_shampoo[[#This Row],[Month]])</f>
        <v>187565</v>
      </c>
      <c r="K969" s="27">
        <f>SUMIFS(I:I,D:D,dataset_shampoo[[#This Row],[Brand]],E:E,dataset_shampoo[[#This Row],[Region]],F:F,dataset_shampoo[[#This Row],[Year]],G:G,"&lt;="&amp;dataset_shampoo[[#This Row],[Month]])</f>
        <v>1155798</v>
      </c>
      <c r="L969" s="9">
        <f>dataset_shampoo[[#This Row],[Units YTD]]+SUMIFS(H:H,D:D,dataset_shampoo[[#This Row],[Brand]],E:E,dataset_shampoo[[#This Row],[Region]],F:F,dataset_shampoo[[#This Row],[Year]]-1,G:G,"&gt;"&amp;dataset_shampoo[[#This Row],[Month]])</f>
        <v>204792</v>
      </c>
      <c r="M969" s="1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s="9">
        <v>16058</v>
      </c>
      <c r="I970" s="11">
        <v>101759</v>
      </c>
      <c r="J970" s="9">
        <f>SUMIFS(H:H,D:D,dataset_shampoo[[#This Row],[Brand]],E:E,dataset_shampoo[[#This Row],[Region]],F:F,dataset_shampoo[[#This Row],[Year]],G:G,"&lt;="&amp;dataset_shampoo[[#This Row],[Month]])</f>
        <v>203623</v>
      </c>
      <c r="K970" s="27">
        <f>SUMIFS(I:I,D:D,dataset_shampoo[[#This Row],[Brand]],E:E,dataset_shampoo[[#This Row],[Region]],F:F,dataset_shampoo[[#This Row],[Year]],G:G,"&lt;="&amp;dataset_shampoo[[#This Row],[Month]])</f>
        <v>1257557</v>
      </c>
      <c r="L970" s="9">
        <f>dataset_shampoo[[#This Row],[Units YTD]]+SUMIFS(H:H,D:D,dataset_shampoo[[#This Row],[Brand]],E:E,dataset_shampoo[[#This Row],[Region]],F:F,dataset_shampoo[[#This Row],[Year]]-1,G:G,"&gt;"&amp;dataset_shampoo[[#This Row],[Month]])</f>
        <v>203623</v>
      </c>
      <c r="M970" s="1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s="9">
        <v>19250</v>
      </c>
      <c r="I971" s="11">
        <v>120232</v>
      </c>
      <c r="J971" s="9">
        <f>SUMIFS(H:H,D:D,dataset_shampoo[[#This Row],[Brand]],E:E,dataset_shampoo[[#This Row],[Region]],F:F,dataset_shampoo[[#This Row],[Year]],G:G,"&lt;="&amp;dataset_shampoo[[#This Row],[Month]])</f>
        <v>19250</v>
      </c>
      <c r="K971" s="27">
        <f>SUMIFS(I:I,D:D,dataset_shampoo[[#This Row],[Brand]],E:E,dataset_shampoo[[#This Row],[Region]],F:F,dataset_shampoo[[#This Row],[Year]],G:G,"&lt;="&amp;dataset_shampoo[[#This Row],[Month]])</f>
        <v>120232</v>
      </c>
      <c r="L971" s="9">
        <f>dataset_shampoo[[#This Row],[Units YTD]]+SUMIFS(H:H,D:D,dataset_shampoo[[#This Row],[Brand]],E:E,dataset_shampoo[[#This Row],[Region]],F:F,dataset_shampoo[[#This Row],[Year]]-1,G:G,"&gt;"&amp;dataset_shampoo[[#This Row],[Month]])</f>
        <v>201831</v>
      </c>
      <c r="M971" s="1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s="9">
        <v>15883</v>
      </c>
      <c r="I972" s="11">
        <v>98266</v>
      </c>
      <c r="J972" s="9">
        <f>SUMIFS(H:H,D:D,dataset_shampoo[[#This Row],[Brand]],E:E,dataset_shampoo[[#This Row],[Region]],F:F,dataset_shampoo[[#This Row],[Year]],G:G,"&lt;="&amp;dataset_shampoo[[#This Row],[Month]])</f>
        <v>35133</v>
      </c>
      <c r="K972" s="27">
        <f>SUMIFS(I:I,D:D,dataset_shampoo[[#This Row],[Brand]],E:E,dataset_shampoo[[#This Row],[Region]],F:F,dataset_shampoo[[#This Row],[Year]],G:G,"&lt;="&amp;dataset_shampoo[[#This Row],[Month]])</f>
        <v>218498</v>
      </c>
      <c r="L972" s="9">
        <f>dataset_shampoo[[#This Row],[Units YTD]]+SUMIFS(H:H,D:D,dataset_shampoo[[#This Row],[Brand]],E:E,dataset_shampoo[[#This Row],[Region]],F:F,dataset_shampoo[[#This Row],[Year]]-1,G:G,"&gt;"&amp;dataset_shampoo[[#This Row],[Month]])</f>
        <v>200417</v>
      </c>
      <c r="M972" s="1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s="9">
        <v>20909</v>
      </c>
      <c r="I973" s="11">
        <v>130711</v>
      </c>
      <c r="J973" s="9">
        <f>SUMIFS(H:H,D:D,dataset_shampoo[[#This Row],[Brand]],E:E,dataset_shampoo[[#This Row],[Region]],F:F,dataset_shampoo[[#This Row],[Year]],G:G,"&lt;="&amp;dataset_shampoo[[#This Row],[Month]])</f>
        <v>56042</v>
      </c>
      <c r="K973" s="27">
        <f>SUMIFS(I:I,D:D,dataset_shampoo[[#This Row],[Brand]],E:E,dataset_shampoo[[#This Row],[Region]],F:F,dataset_shampoo[[#This Row],[Year]],G:G,"&lt;="&amp;dataset_shampoo[[#This Row],[Month]])</f>
        <v>349209</v>
      </c>
      <c r="L973" s="9">
        <f>dataset_shampoo[[#This Row],[Units YTD]]+SUMIFS(H:H,D:D,dataset_shampoo[[#This Row],[Brand]],E:E,dataset_shampoo[[#This Row],[Region]],F:F,dataset_shampoo[[#This Row],[Year]]-1,G:G,"&gt;"&amp;dataset_shampoo[[#This Row],[Month]])</f>
        <v>202083</v>
      </c>
      <c r="M973" s="1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s="9">
        <v>23352</v>
      </c>
      <c r="I974" s="11">
        <v>144109</v>
      </c>
      <c r="J974" s="9">
        <f>SUMIFS(H:H,D:D,dataset_shampoo[[#This Row],[Brand]],E:E,dataset_shampoo[[#This Row],[Region]],F:F,dataset_shampoo[[#This Row],[Year]],G:G,"&lt;="&amp;dataset_shampoo[[#This Row],[Month]])</f>
        <v>79394</v>
      </c>
      <c r="K974" s="27">
        <f>SUMIFS(I:I,D:D,dataset_shampoo[[#This Row],[Brand]],E:E,dataset_shampoo[[#This Row],[Region]],F:F,dataset_shampoo[[#This Row],[Year]],G:G,"&lt;="&amp;dataset_shampoo[[#This Row],[Month]])</f>
        <v>493318</v>
      </c>
      <c r="L974" s="9">
        <f>dataset_shampoo[[#This Row],[Units YTD]]+SUMIFS(H:H,D:D,dataset_shampoo[[#This Row],[Brand]],E:E,dataset_shampoo[[#This Row],[Region]],F:F,dataset_shampoo[[#This Row],[Year]]-1,G:G,"&gt;"&amp;dataset_shampoo[[#This Row],[Month]])</f>
        <v>210609</v>
      </c>
      <c r="M974" s="1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s="9">
        <v>16212</v>
      </c>
      <c r="I975" s="11">
        <v>102200</v>
      </c>
      <c r="J975" s="9">
        <f>SUMIFS(H:H,D:D,dataset_shampoo[[#This Row],[Brand]],E:E,dataset_shampoo[[#This Row],[Region]],F:F,dataset_shampoo[[#This Row],[Year]],G:G,"&lt;="&amp;dataset_shampoo[[#This Row],[Month]])</f>
        <v>95606</v>
      </c>
      <c r="K975" s="27">
        <f>SUMIFS(I:I,D:D,dataset_shampoo[[#This Row],[Brand]],E:E,dataset_shampoo[[#This Row],[Region]],F:F,dataset_shampoo[[#This Row],[Year]],G:G,"&lt;="&amp;dataset_shampoo[[#This Row],[Month]])</f>
        <v>595518</v>
      </c>
      <c r="L975" s="9">
        <f>dataset_shampoo[[#This Row],[Units YTD]]+SUMIFS(H:H,D:D,dataset_shampoo[[#This Row],[Brand]],E:E,dataset_shampoo[[#This Row],[Region]],F:F,dataset_shampoo[[#This Row],[Year]]-1,G:G,"&gt;"&amp;dataset_shampoo[[#This Row],[Month]])</f>
        <v>210126</v>
      </c>
      <c r="M975" s="1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s="9">
        <v>17745</v>
      </c>
      <c r="I976" s="11">
        <v>109088</v>
      </c>
      <c r="J976" s="9">
        <f>SUMIFS(H:H,D:D,dataset_shampoo[[#This Row],[Brand]],E:E,dataset_shampoo[[#This Row],[Region]],F:F,dataset_shampoo[[#This Row],[Year]],G:G,"&lt;="&amp;dataset_shampoo[[#This Row],[Month]])</f>
        <v>113351</v>
      </c>
      <c r="K976" s="27">
        <f>SUMIFS(I:I,D:D,dataset_shampoo[[#This Row],[Brand]],E:E,dataset_shampoo[[#This Row],[Region]],F:F,dataset_shampoo[[#This Row],[Year]],G:G,"&lt;="&amp;dataset_shampoo[[#This Row],[Month]])</f>
        <v>704606</v>
      </c>
      <c r="L976" s="9">
        <f>dataset_shampoo[[#This Row],[Units YTD]]+SUMIFS(H:H,D:D,dataset_shampoo[[#This Row],[Brand]],E:E,dataset_shampoo[[#This Row],[Region]],F:F,dataset_shampoo[[#This Row],[Year]]-1,G:G,"&gt;"&amp;dataset_shampoo[[#This Row],[Month]])</f>
        <v>213101</v>
      </c>
      <c r="M976" s="1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s="9">
        <v>20454</v>
      </c>
      <c r="I977" s="11">
        <v>124418</v>
      </c>
      <c r="J977" s="9">
        <f>SUMIFS(H:H,D:D,dataset_shampoo[[#This Row],[Brand]],E:E,dataset_shampoo[[#This Row],[Region]],F:F,dataset_shampoo[[#This Row],[Year]],G:G,"&lt;="&amp;dataset_shampoo[[#This Row],[Month]])</f>
        <v>133805</v>
      </c>
      <c r="K977" s="27">
        <f>SUMIFS(I:I,D:D,dataset_shampoo[[#This Row],[Brand]],E:E,dataset_shampoo[[#This Row],[Region]],F:F,dataset_shampoo[[#This Row],[Year]],G:G,"&lt;="&amp;dataset_shampoo[[#This Row],[Month]])</f>
        <v>829024</v>
      </c>
      <c r="L977" s="9">
        <f>dataset_shampoo[[#This Row],[Units YTD]]+SUMIFS(H:H,D:D,dataset_shampoo[[#This Row],[Brand]],E:E,dataset_shampoo[[#This Row],[Region]],F:F,dataset_shampoo[[#This Row],[Year]]-1,G:G,"&gt;"&amp;dataset_shampoo[[#This Row],[Month]])</f>
        <v>218904</v>
      </c>
      <c r="M977" s="1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s="9">
        <v>16828</v>
      </c>
      <c r="I978" s="11">
        <v>101906</v>
      </c>
      <c r="J978" s="9">
        <f>SUMIFS(H:H,D:D,dataset_shampoo[[#This Row],[Brand]],E:E,dataset_shampoo[[#This Row],[Region]],F:F,dataset_shampoo[[#This Row],[Year]],G:G,"&lt;="&amp;dataset_shampoo[[#This Row],[Month]])</f>
        <v>150633</v>
      </c>
      <c r="K978" s="27">
        <f>SUMIFS(I:I,D:D,dataset_shampoo[[#This Row],[Brand]],E:E,dataset_shampoo[[#This Row],[Region]],F:F,dataset_shampoo[[#This Row],[Year]],G:G,"&lt;="&amp;dataset_shampoo[[#This Row],[Month]])</f>
        <v>930930</v>
      </c>
      <c r="L978" s="9">
        <f>dataset_shampoo[[#This Row],[Units YTD]]+SUMIFS(H:H,D:D,dataset_shampoo[[#This Row],[Brand]],E:E,dataset_shampoo[[#This Row],[Region]],F:F,dataset_shampoo[[#This Row],[Year]]-1,G:G,"&gt;"&amp;dataset_shampoo[[#This Row],[Month]])</f>
        <v>219191</v>
      </c>
      <c r="M978" s="1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s="9">
        <v>19971</v>
      </c>
      <c r="I979" s="11">
        <v>120757</v>
      </c>
      <c r="J979" s="9">
        <f>SUMIFS(H:H,D:D,dataset_shampoo[[#This Row],[Brand]],E:E,dataset_shampoo[[#This Row],[Region]],F:F,dataset_shampoo[[#This Row],[Year]],G:G,"&lt;="&amp;dataset_shampoo[[#This Row],[Month]])</f>
        <v>170604</v>
      </c>
      <c r="K979" s="27">
        <f>SUMIFS(I:I,D:D,dataset_shampoo[[#This Row],[Brand]],E:E,dataset_shampoo[[#This Row],[Region]],F:F,dataset_shampoo[[#This Row],[Year]],G:G,"&lt;="&amp;dataset_shampoo[[#This Row],[Month]])</f>
        <v>1051687</v>
      </c>
      <c r="L979" s="9">
        <f>dataset_shampoo[[#This Row],[Units YTD]]+SUMIFS(H:H,D:D,dataset_shampoo[[#This Row],[Brand]],E:E,dataset_shampoo[[#This Row],[Region]],F:F,dataset_shampoo[[#This Row],[Year]]-1,G:G,"&gt;"&amp;dataset_shampoo[[#This Row],[Month]])</f>
        <v>221844</v>
      </c>
      <c r="M979" s="1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s="9">
        <v>18438</v>
      </c>
      <c r="I980" s="11">
        <v>110628</v>
      </c>
      <c r="J980" s="9">
        <f>SUMIFS(H:H,D:D,dataset_shampoo[[#This Row],[Brand]],E:E,dataset_shampoo[[#This Row],[Region]],F:F,dataset_shampoo[[#This Row],[Year]],G:G,"&lt;="&amp;dataset_shampoo[[#This Row],[Month]])</f>
        <v>189042</v>
      </c>
      <c r="K980" s="27">
        <f>SUMIFS(I:I,D:D,dataset_shampoo[[#This Row],[Brand]],E:E,dataset_shampoo[[#This Row],[Region]],F:F,dataset_shampoo[[#This Row],[Year]],G:G,"&lt;="&amp;dataset_shampoo[[#This Row],[Month]])</f>
        <v>1162315</v>
      </c>
      <c r="L980" s="9">
        <f>dataset_shampoo[[#This Row],[Units YTD]]+SUMIFS(H:H,D:D,dataset_shampoo[[#This Row],[Brand]],E:E,dataset_shampoo[[#This Row],[Region]],F:F,dataset_shampoo[[#This Row],[Year]]-1,G:G,"&gt;"&amp;dataset_shampoo[[#This Row],[Month]])</f>
        <v>222292</v>
      </c>
      <c r="M980" s="1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s="9">
        <v>15358</v>
      </c>
      <c r="I981" s="11">
        <v>91777</v>
      </c>
      <c r="J981" s="9">
        <f>SUMIFS(H:H,D:D,dataset_shampoo[[#This Row],[Brand]],E:E,dataset_shampoo[[#This Row],[Region]],F:F,dataset_shampoo[[#This Row],[Year]],G:G,"&lt;="&amp;dataset_shampoo[[#This Row],[Month]])</f>
        <v>204400</v>
      </c>
      <c r="K981" s="27">
        <f>SUMIFS(I:I,D:D,dataset_shampoo[[#This Row],[Brand]],E:E,dataset_shampoo[[#This Row],[Region]],F:F,dataset_shampoo[[#This Row],[Year]],G:G,"&lt;="&amp;dataset_shampoo[[#This Row],[Month]])</f>
        <v>1254092</v>
      </c>
      <c r="L981" s="9">
        <f>dataset_shampoo[[#This Row],[Units YTD]]+SUMIFS(H:H,D:D,dataset_shampoo[[#This Row],[Brand]],E:E,dataset_shampoo[[#This Row],[Region]],F:F,dataset_shampoo[[#This Row],[Year]]-1,G:G,"&gt;"&amp;dataset_shampoo[[#This Row],[Month]])</f>
        <v>220458</v>
      </c>
      <c r="M981" s="1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s="9">
        <v>17388</v>
      </c>
      <c r="I982" s="11">
        <v>104188</v>
      </c>
      <c r="J982" s="9">
        <f>SUMIFS(H:H,D:D,dataset_shampoo[[#This Row],[Brand]],E:E,dataset_shampoo[[#This Row],[Region]],F:F,dataset_shampoo[[#This Row],[Year]],G:G,"&lt;="&amp;dataset_shampoo[[#This Row],[Month]])</f>
        <v>221788</v>
      </c>
      <c r="K982" s="27">
        <f>SUMIFS(I:I,D:D,dataset_shampoo[[#This Row],[Brand]],E:E,dataset_shampoo[[#This Row],[Region]],F:F,dataset_shampoo[[#This Row],[Year]],G:G,"&lt;="&amp;dataset_shampoo[[#This Row],[Month]])</f>
        <v>1358280</v>
      </c>
      <c r="L982" s="9">
        <f>dataset_shampoo[[#This Row],[Units YTD]]+SUMIFS(H:H,D:D,dataset_shampoo[[#This Row],[Brand]],E:E,dataset_shampoo[[#This Row],[Region]],F:F,dataset_shampoo[[#This Row],[Year]]-1,G:G,"&gt;"&amp;dataset_shampoo[[#This Row],[Month]])</f>
        <v>221788</v>
      </c>
      <c r="M982" s="1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s="9">
        <v>17752</v>
      </c>
      <c r="I983" s="11">
        <v>106281</v>
      </c>
      <c r="J983" s="9">
        <f>SUMIFS(H:H,D:D,dataset_shampoo[[#This Row],[Brand]],E:E,dataset_shampoo[[#This Row],[Region]],F:F,dataset_shampoo[[#This Row],[Year]],G:G,"&lt;="&amp;dataset_shampoo[[#This Row],[Month]])</f>
        <v>17752</v>
      </c>
      <c r="K983" s="27">
        <f>SUMIFS(I:I,D:D,dataset_shampoo[[#This Row],[Brand]],E:E,dataset_shampoo[[#This Row],[Region]],F:F,dataset_shampoo[[#This Row],[Year]],G:G,"&lt;="&amp;dataset_shampoo[[#This Row],[Month]])</f>
        <v>106281</v>
      </c>
      <c r="L983" s="9">
        <f>dataset_shampoo[[#This Row],[Units YTD]]+SUMIFS(H:H,D:D,dataset_shampoo[[#This Row],[Brand]],E:E,dataset_shampoo[[#This Row],[Region]],F:F,dataset_shampoo[[#This Row],[Year]]-1,G:G,"&gt;"&amp;dataset_shampoo[[#This Row],[Month]])</f>
        <v>220290</v>
      </c>
      <c r="M983" s="1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s="9">
        <v>15624</v>
      </c>
      <c r="I984" s="11">
        <v>93240</v>
      </c>
      <c r="J984" s="9">
        <f>SUMIFS(H:H,D:D,dataset_shampoo[[#This Row],[Brand]],E:E,dataset_shampoo[[#This Row],[Region]],F:F,dataset_shampoo[[#This Row],[Year]],G:G,"&lt;="&amp;dataset_shampoo[[#This Row],[Month]])</f>
        <v>33376</v>
      </c>
      <c r="K984" s="27">
        <f>SUMIFS(I:I,D:D,dataset_shampoo[[#This Row],[Brand]],E:E,dataset_shampoo[[#This Row],[Region]],F:F,dataset_shampoo[[#This Row],[Year]],G:G,"&lt;="&amp;dataset_shampoo[[#This Row],[Month]])</f>
        <v>199521</v>
      </c>
      <c r="L984" s="9">
        <f>dataset_shampoo[[#This Row],[Units YTD]]+SUMIFS(H:H,D:D,dataset_shampoo[[#This Row],[Brand]],E:E,dataset_shampoo[[#This Row],[Region]],F:F,dataset_shampoo[[#This Row],[Year]]-1,G:G,"&gt;"&amp;dataset_shampoo[[#This Row],[Month]])</f>
        <v>220031</v>
      </c>
      <c r="M984" s="1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s="9">
        <v>16961</v>
      </c>
      <c r="I985" s="11">
        <v>101675</v>
      </c>
      <c r="J985" s="9">
        <f>SUMIFS(H:H,D:D,dataset_shampoo[[#This Row],[Brand]],E:E,dataset_shampoo[[#This Row],[Region]],F:F,dataset_shampoo[[#This Row],[Year]],G:G,"&lt;="&amp;dataset_shampoo[[#This Row],[Month]])</f>
        <v>50337</v>
      </c>
      <c r="K985" s="27">
        <f>SUMIFS(I:I,D:D,dataset_shampoo[[#This Row],[Brand]],E:E,dataset_shampoo[[#This Row],[Region]],F:F,dataset_shampoo[[#This Row],[Year]],G:G,"&lt;="&amp;dataset_shampoo[[#This Row],[Month]])</f>
        <v>301196</v>
      </c>
      <c r="L985" s="9">
        <f>dataset_shampoo[[#This Row],[Units YTD]]+SUMIFS(H:H,D:D,dataset_shampoo[[#This Row],[Brand]],E:E,dataset_shampoo[[#This Row],[Region]],F:F,dataset_shampoo[[#This Row],[Year]]-1,G:G,"&gt;"&amp;dataset_shampoo[[#This Row],[Month]])</f>
        <v>216083</v>
      </c>
      <c r="M985" s="1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s="9">
        <v>16401</v>
      </c>
      <c r="I986" s="11">
        <v>97713</v>
      </c>
      <c r="J986" s="9">
        <f>SUMIFS(H:H,D:D,dataset_shampoo[[#This Row],[Brand]],E:E,dataset_shampoo[[#This Row],[Region]],F:F,dataset_shampoo[[#This Row],[Year]],G:G,"&lt;="&amp;dataset_shampoo[[#This Row],[Month]])</f>
        <v>66738</v>
      </c>
      <c r="K986" s="27">
        <f>SUMIFS(I:I,D:D,dataset_shampoo[[#This Row],[Brand]],E:E,dataset_shampoo[[#This Row],[Region]],F:F,dataset_shampoo[[#This Row],[Year]],G:G,"&lt;="&amp;dataset_shampoo[[#This Row],[Month]])</f>
        <v>398909</v>
      </c>
      <c r="L986" s="9">
        <f>dataset_shampoo[[#This Row],[Units YTD]]+SUMIFS(H:H,D:D,dataset_shampoo[[#This Row],[Brand]],E:E,dataset_shampoo[[#This Row],[Region]],F:F,dataset_shampoo[[#This Row],[Year]]-1,G:G,"&gt;"&amp;dataset_shampoo[[#This Row],[Month]])</f>
        <v>209132</v>
      </c>
      <c r="M986" s="1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s="9">
        <v>14917</v>
      </c>
      <c r="I987" s="11">
        <v>88739</v>
      </c>
      <c r="J987" s="9">
        <f>SUMIFS(H:H,D:D,dataset_shampoo[[#This Row],[Brand]],E:E,dataset_shampoo[[#This Row],[Region]],F:F,dataset_shampoo[[#This Row],[Year]],G:G,"&lt;="&amp;dataset_shampoo[[#This Row],[Month]])</f>
        <v>81655</v>
      </c>
      <c r="K987" s="27">
        <f>SUMIFS(I:I,D:D,dataset_shampoo[[#This Row],[Brand]],E:E,dataset_shampoo[[#This Row],[Region]],F:F,dataset_shampoo[[#This Row],[Year]],G:G,"&lt;="&amp;dataset_shampoo[[#This Row],[Month]])</f>
        <v>487648</v>
      </c>
      <c r="L987" s="9">
        <f>dataset_shampoo[[#This Row],[Units YTD]]+SUMIFS(H:H,D:D,dataset_shampoo[[#This Row],[Brand]],E:E,dataset_shampoo[[#This Row],[Region]],F:F,dataset_shampoo[[#This Row],[Year]]-1,G:G,"&gt;"&amp;dataset_shampoo[[#This Row],[Month]])</f>
        <v>207837</v>
      </c>
      <c r="M987" s="1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s="9">
        <v>16856</v>
      </c>
      <c r="I988" s="11">
        <v>100457</v>
      </c>
      <c r="J988" s="9">
        <f>SUMIFS(H:H,D:D,dataset_shampoo[[#This Row],[Brand]],E:E,dataset_shampoo[[#This Row],[Region]],F:F,dataset_shampoo[[#This Row],[Year]],G:G,"&lt;="&amp;dataset_shampoo[[#This Row],[Month]])</f>
        <v>98511</v>
      </c>
      <c r="K988" s="27">
        <f>SUMIFS(I:I,D:D,dataset_shampoo[[#This Row],[Brand]],E:E,dataset_shampoo[[#This Row],[Region]],F:F,dataset_shampoo[[#This Row],[Year]],G:G,"&lt;="&amp;dataset_shampoo[[#This Row],[Month]])</f>
        <v>588105</v>
      </c>
      <c r="L988" s="9">
        <f>dataset_shampoo[[#This Row],[Units YTD]]+SUMIFS(H:H,D:D,dataset_shampoo[[#This Row],[Brand]],E:E,dataset_shampoo[[#This Row],[Region]],F:F,dataset_shampoo[[#This Row],[Year]]-1,G:G,"&gt;"&amp;dataset_shampoo[[#This Row],[Month]])</f>
        <v>206948</v>
      </c>
      <c r="M988" s="1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s="9">
        <v>16688</v>
      </c>
      <c r="I989" s="11">
        <v>99407</v>
      </c>
      <c r="J989" s="9">
        <f>SUMIFS(H:H,D:D,dataset_shampoo[[#This Row],[Brand]],E:E,dataset_shampoo[[#This Row],[Region]],F:F,dataset_shampoo[[#This Row],[Year]],G:G,"&lt;="&amp;dataset_shampoo[[#This Row],[Month]])</f>
        <v>115199</v>
      </c>
      <c r="K989" s="27">
        <f>SUMIFS(I:I,D:D,dataset_shampoo[[#This Row],[Brand]],E:E,dataset_shampoo[[#This Row],[Region]],F:F,dataset_shampoo[[#This Row],[Year]],G:G,"&lt;="&amp;dataset_shampoo[[#This Row],[Month]])</f>
        <v>687512</v>
      </c>
      <c r="L989" s="9">
        <f>dataset_shampoo[[#This Row],[Units YTD]]+SUMIFS(H:H,D:D,dataset_shampoo[[#This Row],[Brand]],E:E,dataset_shampoo[[#This Row],[Region]],F:F,dataset_shampoo[[#This Row],[Year]]-1,G:G,"&gt;"&amp;dataset_shampoo[[#This Row],[Month]])</f>
        <v>203182</v>
      </c>
      <c r="M989" s="1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s="9">
        <v>12971</v>
      </c>
      <c r="I990" s="11">
        <v>77196</v>
      </c>
      <c r="J990" s="9">
        <f>SUMIFS(H:H,D:D,dataset_shampoo[[#This Row],[Brand]],E:E,dataset_shampoo[[#This Row],[Region]],F:F,dataset_shampoo[[#This Row],[Year]],G:G,"&lt;="&amp;dataset_shampoo[[#This Row],[Month]])</f>
        <v>128170</v>
      </c>
      <c r="K990" s="27">
        <f>SUMIFS(I:I,D:D,dataset_shampoo[[#This Row],[Brand]],E:E,dataset_shampoo[[#This Row],[Region]],F:F,dataset_shampoo[[#This Row],[Year]],G:G,"&lt;="&amp;dataset_shampoo[[#This Row],[Month]])</f>
        <v>764708</v>
      </c>
      <c r="L990" s="9">
        <f>dataset_shampoo[[#This Row],[Units YTD]]+SUMIFS(H:H,D:D,dataset_shampoo[[#This Row],[Brand]],E:E,dataset_shampoo[[#This Row],[Region]],F:F,dataset_shampoo[[#This Row],[Year]]-1,G:G,"&gt;"&amp;dataset_shampoo[[#This Row],[Month]])</f>
        <v>199325</v>
      </c>
      <c r="M990" s="1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s="9">
        <v>13713</v>
      </c>
      <c r="I991" s="11">
        <v>81634</v>
      </c>
      <c r="J991" s="9">
        <f>SUMIFS(H:H,D:D,dataset_shampoo[[#This Row],[Brand]],E:E,dataset_shampoo[[#This Row],[Region]],F:F,dataset_shampoo[[#This Row],[Year]],G:G,"&lt;="&amp;dataset_shampoo[[#This Row],[Month]])</f>
        <v>141883</v>
      </c>
      <c r="K991" s="27">
        <f>SUMIFS(I:I,D:D,dataset_shampoo[[#This Row],[Brand]],E:E,dataset_shampoo[[#This Row],[Region]],F:F,dataset_shampoo[[#This Row],[Year]],G:G,"&lt;="&amp;dataset_shampoo[[#This Row],[Month]])</f>
        <v>846342</v>
      </c>
      <c r="L991" s="9">
        <f>dataset_shampoo[[#This Row],[Units YTD]]+SUMIFS(H:H,D:D,dataset_shampoo[[#This Row],[Brand]],E:E,dataset_shampoo[[#This Row],[Region]],F:F,dataset_shampoo[[#This Row],[Year]]-1,G:G,"&gt;"&amp;dataset_shampoo[[#This Row],[Month]])</f>
        <v>193067</v>
      </c>
      <c r="M991" s="1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s="9">
        <v>12201</v>
      </c>
      <c r="I992" s="11">
        <v>72590</v>
      </c>
      <c r="J992" s="9">
        <f>SUMIFS(H:H,D:D,dataset_shampoo[[#This Row],[Brand]],E:E,dataset_shampoo[[#This Row],[Region]],F:F,dataset_shampoo[[#This Row],[Year]],G:G,"&lt;="&amp;dataset_shampoo[[#This Row],[Month]])</f>
        <v>154084</v>
      </c>
      <c r="K992" s="27">
        <f>SUMIFS(I:I,D:D,dataset_shampoo[[#This Row],[Brand]],E:E,dataset_shampoo[[#This Row],[Region]],F:F,dataset_shampoo[[#This Row],[Year]],G:G,"&lt;="&amp;dataset_shampoo[[#This Row],[Month]])</f>
        <v>918932</v>
      </c>
      <c r="L992" s="9">
        <f>dataset_shampoo[[#This Row],[Units YTD]]+SUMIFS(H:H,D:D,dataset_shampoo[[#This Row],[Brand]],E:E,dataset_shampoo[[#This Row],[Region]],F:F,dataset_shampoo[[#This Row],[Year]]-1,G:G,"&gt;"&amp;dataset_shampoo[[#This Row],[Month]])</f>
        <v>186830</v>
      </c>
      <c r="M992" s="1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s="9">
        <v>10976</v>
      </c>
      <c r="I993" s="11">
        <v>65331</v>
      </c>
      <c r="J993" s="9">
        <f>SUMIFS(H:H,D:D,dataset_shampoo[[#This Row],[Brand]],E:E,dataset_shampoo[[#This Row],[Region]],F:F,dataset_shampoo[[#This Row],[Year]],G:G,"&lt;="&amp;dataset_shampoo[[#This Row],[Month]])</f>
        <v>165060</v>
      </c>
      <c r="K993" s="27">
        <f>SUMIFS(I:I,D:D,dataset_shampoo[[#This Row],[Brand]],E:E,dataset_shampoo[[#This Row],[Region]],F:F,dataset_shampoo[[#This Row],[Year]],G:G,"&lt;="&amp;dataset_shampoo[[#This Row],[Month]])</f>
        <v>984263</v>
      </c>
      <c r="L993" s="9">
        <f>dataset_shampoo[[#This Row],[Units YTD]]+SUMIFS(H:H,D:D,dataset_shampoo[[#This Row],[Brand]],E:E,dataset_shampoo[[#This Row],[Region]],F:F,dataset_shampoo[[#This Row],[Year]]-1,G:G,"&gt;"&amp;dataset_shampoo[[#This Row],[Month]])</f>
        <v>182448</v>
      </c>
      <c r="M993" s="1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s="9">
        <v>11837</v>
      </c>
      <c r="I994" s="11">
        <v>71036</v>
      </c>
      <c r="J994" s="9">
        <f>SUMIFS(H:H,D:D,dataset_shampoo[[#This Row],[Brand]],E:E,dataset_shampoo[[#This Row],[Region]],F:F,dataset_shampoo[[#This Row],[Year]],G:G,"&lt;="&amp;dataset_shampoo[[#This Row],[Month]])</f>
        <v>176897</v>
      </c>
      <c r="K994" s="27">
        <f>SUMIFS(I:I,D:D,dataset_shampoo[[#This Row],[Brand]],E:E,dataset_shampoo[[#This Row],[Region]],F:F,dataset_shampoo[[#This Row],[Year]],G:G,"&lt;="&amp;dataset_shampoo[[#This Row],[Month]])</f>
        <v>1055299</v>
      </c>
      <c r="L994" s="9">
        <f>dataset_shampoo[[#This Row],[Units YTD]]+SUMIFS(H:H,D:D,dataset_shampoo[[#This Row],[Brand]],E:E,dataset_shampoo[[#This Row],[Region]],F:F,dataset_shampoo[[#This Row],[Year]]-1,G:G,"&gt;"&amp;dataset_shampoo[[#This Row],[Month]])</f>
        <v>176897</v>
      </c>
      <c r="M994" s="1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s="9">
        <v>10150</v>
      </c>
      <c r="I995" s="11">
        <v>61754</v>
      </c>
      <c r="J995" s="9">
        <f>SUMIFS(H:H,D:D,dataset_shampoo[[#This Row],[Brand]],E:E,dataset_shampoo[[#This Row],[Region]],F:F,dataset_shampoo[[#This Row],[Year]],G:G,"&lt;="&amp;dataset_shampoo[[#This Row],[Month]])</f>
        <v>10150</v>
      </c>
      <c r="K995" s="27">
        <f>SUMIFS(I:I,D:D,dataset_shampoo[[#This Row],[Brand]],E:E,dataset_shampoo[[#This Row],[Region]],F:F,dataset_shampoo[[#This Row],[Year]],G:G,"&lt;="&amp;dataset_shampoo[[#This Row],[Month]])</f>
        <v>61754</v>
      </c>
      <c r="L995" s="9">
        <f>dataset_shampoo[[#This Row],[Units YTD]]+SUMIFS(H:H,D:D,dataset_shampoo[[#This Row],[Brand]],E:E,dataset_shampoo[[#This Row],[Region]],F:F,dataset_shampoo[[#This Row],[Year]]-1,G:G,"&gt;"&amp;dataset_shampoo[[#This Row],[Month]])</f>
        <v>169295</v>
      </c>
      <c r="M995" s="1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s="9">
        <v>9982</v>
      </c>
      <c r="I996" s="11">
        <v>60711</v>
      </c>
      <c r="J996" s="9">
        <f>SUMIFS(H:H,D:D,dataset_shampoo[[#This Row],[Brand]],E:E,dataset_shampoo[[#This Row],[Region]],F:F,dataset_shampoo[[#This Row],[Year]],G:G,"&lt;="&amp;dataset_shampoo[[#This Row],[Month]])</f>
        <v>20132</v>
      </c>
      <c r="K996" s="27">
        <f>SUMIFS(I:I,D:D,dataset_shampoo[[#This Row],[Brand]],E:E,dataset_shampoo[[#This Row],[Region]],F:F,dataset_shampoo[[#This Row],[Year]],G:G,"&lt;="&amp;dataset_shampoo[[#This Row],[Month]])</f>
        <v>122465</v>
      </c>
      <c r="L996" s="9">
        <f>dataset_shampoo[[#This Row],[Units YTD]]+SUMIFS(H:H,D:D,dataset_shampoo[[#This Row],[Brand]],E:E,dataset_shampoo[[#This Row],[Region]],F:F,dataset_shampoo[[#This Row],[Year]]-1,G:G,"&gt;"&amp;dataset_shampoo[[#This Row],[Month]])</f>
        <v>163653</v>
      </c>
      <c r="M996" s="1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s="9">
        <v>9800</v>
      </c>
      <c r="I997" s="11">
        <v>59696</v>
      </c>
      <c r="J997" s="9">
        <f>SUMIFS(H:H,D:D,dataset_shampoo[[#This Row],[Brand]],E:E,dataset_shampoo[[#This Row],[Region]],F:F,dataset_shampoo[[#This Row],[Year]],G:G,"&lt;="&amp;dataset_shampoo[[#This Row],[Month]])</f>
        <v>29932</v>
      </c>
      <c r="K997" s="27">
        <f>SUMIFS(I:I,D:D,dataset_shampoo[[#This Row],[Brand]],E:E,dataset_shampoo[[#This Row],[Region]],F:F,dataset_shampoo[[#This Row],[Year]],G:G,"&lt;="&amp;dataset_shampoo[[#This Row],[Month]])</f>
        <v>182161</v>
      </c>
      <c r="L997" s="9">
        <f>dataset_shampoo[[#This Row],[Units YTD]]+SUMIFS(H:H,D:D,dataset_shampoo[[#This Row],[Brand]],E:E,dataset_shampoo[[#This Row],[Region]],F:F,dataset_shampoo[[#This Row],[Year]]-1,G:G,"&gt;"&amp;dataset_shampoo[[#This Row],[Month]])</f>
        <v>156492</v>
      </c>
      <c r="M997" s="1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s="9">
        <v>10164</v>
      </c>
      <c r="I998" s="11">
        <v>61901</v>
      </c>
      <c r="J998" s="9">
        <f>SUMIFS(H:H,D:D,dataset_shampoo[[#This Row],[Brand]],E:E,dataset_shampoo[[#This Row],[Region]],F:F,dataset_shampoo[[#This Row],[Year]],G:G,"&lt;="&amp;dataset_shampoo[[#This Row],[Month]])</f>
        <v>40096</v>
      </c>
      <c r="K998" s="27">
        <f>SUMIFS(I:I,D:D,dataset_shampoo[[#This Row],[Brand]],E:E,dataset_shampoo[[#This Row],[Region]],F:F,dataset_shampoo[[#This Row],[Year]],G:G,"&lt;="&amp;dataset_shampoo[[#This Row],[Month]])</f>
        <v>244062</v>
      </c>
      <c r="L998" s="9">
        <f>dataset_shampoo[[#This Row],[Units YTD]]+SUMIFS(H:H,D:D,dataset_shampoo[[#This Row],[Brand]],E:E,dataset_shampoo[[#This Row],[Region]],F:F,dataset_shampoo[[#This Row],[Year]]-1,G:G,"&gt;"&amp;dataset_shampoo[[#This Row],[Month]])</f>
        <v>150255</v>
      </c>
      <c r="M998" s="1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s="9">
        <v>10479</v>
      </c>
      <c r="I999" s="11">
        <v>63812</v>
      </c>
      <c r="J999" s="9">
        <f>SUMIFS(H:H,D:D,dataset_shampoo[[#This Row],[Brand]],E:E,dataset_shampoo[[#This Row],[Region]],F:F,dataset_shampoo[[#This Row],[Year]],G:G,"&lt;="&amp;dataset_shampoo[[#This Row],[Month]])</f>
        <v>50575</v>
      </c>
      <c r="K999" s="27">
        <f>SUMIFS(I:I,D:D,dataset_shampoo[[#This Row],[Brand]],E:E,dataset_shampoo[[#This Row],[Region]],F:F,dataset_shampoo[[#This Row],[Year]],G:G,"&lt;="&amp;dataset_shampoo[[#This Row],[Month]])</f>
        <v>307874</v>
      </c>
      <c r="L999" s="9">
        <f>dataset_shampoo[[#This Row],[Units YTD]]+SUMIFS(H:H,D:D,dataset_shampoo[[#This Row],[Brand]],E:E,dataset_shampoo[[#This Row],[Region]],F:F,dataset_shampoo[[#This Row],[Year]]-1,G:G,"&gt;"&amp;dataset_shampoo[[#This Row],[Month]])</f>
        <v>145817</v>
      </c>
      <c r="M999" s="1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s="9">
        <v>9128</v>
      </c>
      <c r="I1000" s="11">
        <v>55566</v>
      </c>
      <c r="J1000" s="9">
        <f>SUMIFS(H:H,D:D,dataset_shampoo[[#This Row],[Brand]],E:E,dataset_shampoo[[#This Row],[Region]],F:F,dataset_shampoo[[#This Row],[Year]],G:G,"&lt;="&amp;dataset_shampoo[[#This Row],[Month]])</f>
        <v>59703</v>
      </c>
      <c r="K1000" s="27">
        <f>SUMIFS(I:I,D:D,dataset_shampoo[[#This Row],[Brand]],E:E,dataset_shampoo[[#This Row],[Region]],F:F,dataset_shampoo[[#This Row],[Year]],G:G,"&lt;="&amp;dataset_shampoo[[#This Row],[Month]])</f>
        <v>363440</v>
      </c>
      <c r="L1000" s="9">
        <f>dataset_shampoo[[#This Row],[Units YTD]]+SUMIFS(H:H,D:D,dataset_shampoo[[#This Row],[Brand]],E:E,dataset_shampoo[[#This Row],[Region]],F:F,dataset_shampoo[[#This Row],[Year]]-1,G:G,"&gt;"&amp;dataset_shampoo[[#This Row],[Month]])</f>
        <v>138089</v>
      </c>
      <c r="M1000" s="1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s="9">
        <v>9506</v>
      </c>
      <c r="I1001" s="11">
        <v>57904</v>
      </c>
      <c r="J1001" s="9">
        <f>SUMIFS(H:H,D:D,dataset_shampoo[[#This Row],[Brand]],E:E,dataset_shampoo[[#This Row],[Region]],F:F,dataset_shampoo[[#This Row],[Year]],G:G,"&lt;="&amp;dataset_shampoo[[#This Row],[Month]])</f>
        <v>69209</v>
      </c>
      <c r="K1001" s="27">
        <f>SUMIFS(I:I,D:D,dataset_shampoo[[#This Row],[Brand]],E:E,dataset_shampoo[[#This Row],[Region]],F:F,dataset_shampoo[[#This Row],[Year]],G:G,"&lt;="&amp;dataset_shampoo[[#This Row],[Month]])</f>
        <v>421344</v>
      </c>
      <c r="L1001" s="9">
        <f>dataset_shampoo[[#This Row],[Units YTD]]+SUMIFS(H:H,D:D,dataset_shampoo[[#This Row],[Brand]],E:E,dataset_shampoo[[#This Row],[Region]],F:F,dataset_shampoo[[#This Row],[Year]]-1,G:G,"&gt;"&amp;dataset_shampoo[[#This Row],[Month]])</f>
        <v>130907</v>
      </c>
      <c r="M1001" s="1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s="9">
        <v>9884</v>
      </c>
      <c r="I1002" s="11">
        <v>60235</v>
      </c>
      <c r="J1002" s="9">
        <f>SUMIFS(H:H,D:D,dataset_shampoo[[#This Row],[Brand]],E:E,dataset_shampoo[[#This Row],[Region]],F:F,dataset_shampoo[[#This Row],[Year]],G:G,"&lt;="&amp;dataset_shampoo[[#This Row],[Month]])</f>
        <v>79093</v>
      </c>
      <c r="K1002" s="27">
        <f>SUMIFS(I:I,D:D,dataset_shampoo[[#This Row],[Brand]],E:E,dataset_shampoo[[#This Row],[Region]],F:F,dataset_shampoo[[#This Row],[Year]],G:G,"&lt;="&amp;dataset_shampoo[[#This Row],[Month]])</f>
        <v>481579</v>
      </c>
      <c r="L1002" s="9">
        <f>dataset_shampoo[[#This Row],[Units YTD]]+SUMIFS(H:H,D:D,dataset_shampoo[[#This Row],[Brand]],E:E,dataset_shampoo[[#This Row],[Region]],F:F,dataset_shampoo[[#This Row],[Year]]-1,G:G,"&gt;"&amp;dataset_shampoo[[#This Row],[Month]])</f>
        <v>127820</v>
      </c>
      <c r="M1002" s="1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s="9">
        <v>9975</v>
      </c>
      <c r="I1003" s="11">
        <v>60781</v>
      </c>
      <c r="J1003" s="9">
        <f>SUMIFS(H:H,D:D,dataset_shampoo[[#This Row],[Brand]],E:E,dataset_shampoo[[#This Row],[Region]],F:F,dataset_shampoo[[#This Row],[Year]],G:G,"&lt;="&amp;dataset_shampoo[[#This Row],[Month]])</f>
        <v>89068</v>
      </c>
      <c r="K1003" s="27">
        <f>SUMIFS(I:I,D:D,dataset_shampoo[[#This Row],[Brand]],E:E,dataset_shampoo[[#This Row],[Region]],F:F,dataset_shampoo[[#This Row],[Year]],G:G,"&lt;="&amp;dataset_shampoo[[#This Row],[Month]])</f>
        <v>542360</v>
      </c>
      <c r="L1003" s="9">
        <f>dataset_shampoo[[#This Row],[Units YTD]]+SUMIFS(H:H,D:D,dataset_shampoo[[#This Row],[Brand]],E:E,dataset_shampoo[[#This Row],[Region]],F:F,dataset_shampoo[[#This Row],[Year]]-1,G:G,"&gt;"&amp;dataset_shampoo[[#This Row],[Month]])</f>
        <v>124082</v>
      </c>
      <c r="M1003" s="1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s="9">
        <v>11452</v>
      </c>
      <c r="I1004" s="11">
        <v>75495</v>
      </c>
      <c r="J1004" s="9">
        <f>SUMIFS(H:H,D:D,dataset_shampoo[[#This Row],[Brand]],E:E,dataset_shampoo[[#This Row],[Region]],F:F,dataset_shampoo[[#This Row],[Year]],G:G,"&lt;="&amp;dataset_shampoo[[#This Row],[Month]])</f>
        <v>100520</v>
      </c>
      <c r="K1004" s="27">
        <f>SUMIFS(I:I,D:D,dataset_shampoo[[#This Row],[Brand]],E:E,dataset_shampoo[[#This Row],[Region]],F:F,dataset_shampoo[[#This Row],[Year]],G:G,"&lt;="&amp;dataset_shampoo[[#This Row],[Month]])</f>
        <v>617855</v>
      </c>
      <c r="L1004" s="9">
        <f>dataset_shampoo[[#This Row],[Units YTD]]+SUMIFS(H:H,D:D,dataset_shampoo[[#This Row],[Brand]],E:E,dataset_shampoo[[#This Row],[Region]],F:F,dataset_shampoo[[#This Row],[Year]]-1,G:G,"&gt;"&amp;dataset_shampoo[[#This Row],[Month]])</f>
        <v>123333</v>
      </c>
      <c r="M1004" s="1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s="9">
        <v>9100</v>
      </c>
      <c r="I1005" s="11">
        <v>61439</v>
      </c>
      <c r="J1005" s="9">
        <f>SUMIFS(H:H,D:D,dataset_shampoo[[#This Row],[Brand]],E:E,dataset_shampoo[[#This Row],[Region]],F:F,dataset_shampoo[[#This Row],[Year]],G:G,"&lt;="&amp;dataset_shampoo[[#This Row],[Month]])</f>
        <v>109620</v>
      </c>
      <c r="K1005" s="27">
        <f>SUMIFS(I:I,D:D,dataset_shampoo[[#This Row],[Brand]],E:E,dataset_shampoo[[#This Row],[Region]],F:F,dataset_shampoo[[#This Row],[Year]],G:G,"&lt;="&amp;dataset_shampoo[[#This Row],[Month]])</f>
        <v>679294</v>
      </c>
      <c r="L1005" s="9">
        <f>dataset_shampoo[[#This Row],[Units YTD]]+SUMIFS(H:H,D:D,dataset_shampoo[[#This Row],[Brand]],E:E,dataset_shampoo[[#This Row],[Region]],F:F,dataset_shampoo[[#This Row],[Year]]-1,G:G,"&gt;"&amp;dataset_shampoo[[#This Row],[Month]])</f>
        <v>121457</v>
      </c>
      <c r="M1005" s="1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s="9">
        <v>9548</v>
      </c>
      <c r="I1006" s="11">
        <v>67039</v>
      </c>
      <c r="J1006" s="9">
        <f>SUMIFS(H:H,D:D,dataset_shampoo[[#This Row],[Brand]],E:E,dataset_shampoo[[#This Row],[Region]],F:F,dataset_shampoo[[#This Row],[Year]],G:G,"&lt;="&amp;dataset_shampoo[[#This Row],[Month]])</f>
        <v>119168</v>
      </c>
      <c r="K1006" s="27">
        <f>SUMIFS(I:I,D:D,dataset_shampoo[[#This Row],[Brand]],E:E,dataset_shampoo[[#This Row],[Region]],F:F,dataset_shampoo[[#This Row],[Year]],G:G,"&lt;="&amp;dataset_shampoo[[#This Row],[Month]])</f>
        <v>746333</v>
      </c>
      <c r="L1006" s="9">
        <f>dataset_shampoo[[#This Row],[Units YTD]]+SUMIFS(H:H,D:D,dataset_shampoo[[#This Row],[Brand]],E:E,dataset_shampoo[[#This Row],[Region]],F:F,dataset_shampoo[[#This Row],[Year]]-1,G:G,"&gt;"&amp;dataset_shampoo[[#This Row],[Month]])</f>
        <v>119168</v>
      </c>
      <c r="M1006" s="1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s="9">
        <v>8953</v>
      </c>
      <c r="I1007" s="11">
        <v>66997</v>
      </c>
      <c r="J1007" s="9">
        <f>SUMIFS(H:H,D:D,dataset_shampoo[[#This Row],[Brand]],E:E,dataset_shampoo[[#This Row],[Region]],F:F,dataset_shampoo[[#This Row],[Year]],G:G,"&lt;="&amp;dataset_shampoo[[#This Row],[Month]])</f>
        <v>8953</v>
      </c>
      <c r="K1007" s="27">
        <f>SUMIFS(I:I,D:D,dataset_shampoo[[#This Row],[Brand]],E:E,dataset_shampoo[[#This Row],[Region]],F:F,dataset_shampoo[[#This Row],[Year]],G:G,"&lt;="&amp;dataset_shampoo[[#This Row],[Month]])</f>
        <v>66997</v>
      </c>
      <c r="L1007" s="9">
        <f>dataset_shampoo[[#This Row],[Units YTD]]+SUMIFS(H:H,D:D,dataset_shampoo[[#This Row],[Brand]],E:E,dataset_shampoo[[#This Row],[Region]],F:F,dataset_shampoo[[#This Row],[Year]]-1,G:G,"&gt;"&amp;dataset_shampoo[[#This Row],[Month]])</f>
        <v>117971</v>
      </c>
      <c r="M1007" s="1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s="9">
        <v>8659</v>
      </c>
      <c r="I1008" s="11">
        <v>64883</v>
      </c>
      <c r="J1008" s="9">
        <f>SUMIFS(H:H,D:D,dataset_shampoo[[#This Row],[Brand]],E:E,dataset_shampoo[[#This Row],[Region]],F:F,dataset_shampoo[[#This Row],[Year]],G:G,"&lt;="&amp;dataset_shampoo[[#This Row],[Month]])</f>
        <v>17612</v>
      </c>
      <c r="K1008" s="27">
        <f>SUMIFS(I:I,D:D,dataset_shampoo[[#This Row],[Brand]],E:E,dataset_shampoo[[#This Row],[Region]],F:F,dataset_shampoo[[#This Row],[Year]],G:G,"&lt;="&amp;dataset_shampoo[[#This Row],[Month]])</f>
        <v>131880</v>
      </c>
      <c r="L1008" s="9">
        <f>dataset_shampoo[[#This Row],[Units YTD]]+SUMIFS(H:H,D:D,dataset_shampoo[[#This Row],[Brand]],E:E,dataset_shampoo[[#This Row],[Region]],F:F,dataset_shampoo[[#This Row],[Year]]-1,G:G,"&gt;"&amp;dataset_shampoo[[#This Row],[Month]])</f>
        <v>116648</v>
      </c>
      <c r="M1008" s="1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s="9">
        <v>8393</v>
      </c>
      <c r="I1009" s="11">
        <v>62888</v>
      </c>
      <c r="J1009" s="9">
        <f>SUMIFS(H:H,D:D,dataset_shampoo[[#This Row],[Brand]],E:E,dataset_shampoo[[#This Row],[Region]],F:F,dataset_shampoo[[#This Row],[Year]],G:G,"&lt;="&amp;dataset_shampoo[[#This Row],[Month]])</f>
        <v>26005</v>
      </c>
      <c r="K1009" s="27">
        <f>SUMIFS(I:I,D:D,dataset_shampoo[[#This Row],[Brand]],E:E,dataset_shampoo[[#This Row],[Region]],F:F,dataset_shampoo[[#This Row],[Year]],G:G,"&lt;="&amp;dataset_shampoo[[#This Row],[Month]])</f>
        <v>194768</v>
      </c>
      <c r="L1009" s="9">
        <f>dataset_shampoo[[#This Row],[Units YTD]]+SUMIFS(H:H,D:D,dataset_shampoo[[#This Row],[Brand]],E:E,dataset_shampoo[[#This Row],[Region]],F:F,dataset_shampoo[[#This Row],[Year]]-1,G:G,"&gt;"&amp;dataset_shampoo[[#This Row],[Month]])</f>
        <v>115241</v>
      </c>
      <c r="M1009" s="1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s="9">
        <v>19789</v>
      </c>
      <c r="I1010" s="11">
        <v>82110</v>
      </c>
      <c r="J1010" s="9">
        <f>SUMIFS(H:H,D:D,dataset_shampoo[[#This Row],[Brand]],E:E,dataset_shampoo[[#This Row],[Region]],F:F,dataset_shampoo[[#This Row],[Year]],G:G,"&lt;="&amp;dataset_shampoo[[#This Row],[Month]])</f>
        <v>19789</v>
      </c>
      <c r="K1010" s="27">
        <f>SUMIFS(I:I,D:D,dataset_shampoo[[#This Row],[Brand]],E:E,dataset_shampoo[[#This Row],[Region]],F:F,dataset_shampoo[[#This Row],[Year]],G:G,"&lt;="&amp;dataset_shampoo[[#This Row],[Month]])</f>
        <v>82110</v>
      </c>
      <c r="L1010" s="9">
        <f>dataset_shampoo[[#This Row],[Units YTD]]+SUMIFS(H:H,D:D,dataset_shampoo[[#This Row],[Brand]],E:E,dataset_shampoo[[#This Row],[Region]],F:F,dataset_shampoo[[#This Row],[Year]]-1,G:G,"&gt;"&amp;dataset_shampoo[[#This Row],[Month]])</f>
        <v>19789</v>
      </c>
      <c r="M1010" s="1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s="9">
        <v>19992</v>
      </c>
      <c r="I1011" s="11">
        <v>81501</v>
      </c>
      <c r="J1011" s="9">
        <f>SUMIFS(H:H,D:D,dataset_shampoo[[#This Row],[Brand]],E:E,dataset_shampoo[[#This Row],[Region]],F:F,dataset_shampoo[[#This Row],[Year]],G:G,"&lt;="&amp;dataset_shampoo[[#This Row],[Month]])</f>
        <v>39781</v>
      </c>
      <c r="K1011" s="27">
        <f>SUMIFS(I:I,D:D,dataset_shampoo[[#This Row],[Brand]],E:E,dataset_shampoo[[#This Row],[Region]],F:F,dataset_shampoo[[#This Row],[Year]],G:G,"&lt;="&amp;dataset_shampoo[[#This Row],[Month]])</f>
        <v>163611</v>
      </c>
      <c r="L1011" s="9">
        <f>dataset_shampoo[[#This Row],[Units YTD]]+SUMIFS(H:H,D:D,dataset_shampoo[[#This Row],[Brand]],E:E,dataset_shampoo[[#This Row],[Region]],F:F,dataset_shampoo[[#This Row],[Year]]-1,G:G,"&gt;"&amp;dataset_shampoo[[#This Row],[Month]])</f>
        <v>39781</v>
      </c>
      <c r="M1011" s="1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s="9">
        <v>23387</v>
      </c>
      <c r="I1012" s="11">
        <v>99239</v>
      </c>
      <c r="J1012" s="9">
        <f>SUMIFS(H:H,D:D,dataset_shampoo[[#This Row],[Brand]],E:E,dataset_shampoo[[#This Row],[Region]],F:F,dataset_shampoo[[#This Row],[Year]],G:G,"&lt;="&amp;dataset_shampoo[[#This Row],[Month]])</f>
        <v>63168</v>
      </c>
      <c r="K1012" s="27">
        <f>SUMIFS(I:I,D:D,dataset_shampoo[[#This Row],[Brand]],E:E,dataset_shampoo[[#This Row],[Region]],F:F,dataset_shampoo[[#This Row],[Year]],G:G,"&lt;="&amp;dataset_shampoo[[#This Row],[Month]])</f>
        <v>262850</v>
      </c>
      <c r="L1012" s="9">
        <f>dataset_shampoo[[#This Row],[Units YTD]]+SUMIFS(H:H,D:D,dataset_shampoo[[#This Row],[Brand]],E:E,dataset_shampoo[[#This Row],[Region]],F:F,dataset_shampoo[[#This Row],[Year]]-1,G:G,"&gt;"&amp;dataset_shampoo[[#This Row],[Month]])</f>
        <v>63168</v>
      </c>
      <c r="M1012" s="1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s="9">
        <v>22253</v>
      </c>
      <c r="I1013" s="11">
        <v>97461</v>
      </c>
      <c r="J1013" s="9">
        <f>SUMIFS(H:H,D:D,dataset_shampoo[[#This Row],[Brand]],E:E,dataset_shampoo[[#This Row],[Region]],F:F,dataset_shampoo[[#This Row],[Year]],G:G,"&lt;="&amp;dataset_shampoo[[#This Row],[Month]])</f>
        <v>85421</v>
      </c>
      <c r="K1013" s="27">
        <f>SUMIFS(I:I,D:D,dataset_shampoo[[#This Row],[Brand]],E:E,dataset_shampoo[[#This Row],[Region]],F:F,dataset_shampoo[[#This Row],[Year]],G:G,"&lt;="&amp;dataset_shampoo[[#This Row],[Month]])</f>
        <v>360311</v>
      </c>
      <c r="L1013" s="9">
        <f>dataset_shampoo[[#This Row],[Units YTD]]+SUMIFS(H:H,D:D,dataset_shampoo[[#This Row],[Brand]],E:E,dataset_shampoo[[#This Row],[Region]],F:F,dataset_shampoo[[#This Row],[Year]]-1,G:G,"&gt;"&amp;dataset_shampoo[[#This Row],[Month]])</f>
        <v>85421</v>
      </c>
      <c r="M1013" s="1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s="9">
        <v>24927</v>
      </c>
      <c r="I1014" s="11">
        <v>108304</v>
      </c>
      <c r="J1014" s="9">
        <f>SUMIFS(H:H,D:D,dataset_shampoo[[#This Row],[Brand]],E:E,dataset_shampoo[[#This Row],[Region]],F:F,dataset_shampoo[[#This Row],[Year]],G:G,"&lt;="&amp;dataset_shampoo[[#This Row],[Month]])</f>
        <v>110348</v>
      </c>
      <c r="K1014" s="27">
        <f>SUMIFS(I:I,D:D,dataset_shampoo[[#This Row],[Brand]],E:E,dataset_shampoo[[#This Row],[Region]],F:F,dataset_shampoo[[#This Row],[Year]],G:G,"&lt;="&amp;dataset_shampoo[[#This Row],[Month]])</f>
        <v>468615</v>
      </c>
      <c r="L1014" s="9">
        <f>dataset_shampoo[[#This Row],[Units YTD]]+SUMIFS(H:H,D:D,dataset_shampoo[[#This Row],[Brand]],E:E,dataset_shampoo[[#This Row],[Region]],F:F,dataset_shampoo[[#This Row],[Year]]-1,G:G,"&gt;"&amp;dataset_shampoo[[#This Row],[Month]])</f>
        <v>110348</v>
      </c>
      <c r="M1014" s="1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s="9">
        <v>27132</v>
      </c>
      <c r="I1015" s="11">
        <v>119245</v>
      </c>
      <c r="J1015" s="9">
        <f>SUMIFS(H:H,D:D,dataset_shampoo[[#This Row],[Brand]],E:E,dataset_shampoo[[#This Row],[Region]],F:F,dataset_shampoo[[#This Row],[Year]],G:G,"&lt;="&amp;dataset_shampoo[[#This Row],[Month]])</f>
        <v>137480</v>
      </c>
      <c r="K1015" s="27">
        <f>SUMIFS(I:I,D:D,dataset_shampoo[[#This Row],[Brand]],E:E,dataset_shampoo[[#This Row],[Region]],F:F,dataset_shampoo[[#This Row],[Year]],G:G,"&lt;="&amp;dataset_shampoo[[#This Row],[Month]])</f>
        <v>587860</v>
      </c>
      <c r="L1015" s="9">
        <f>dataset_shampoo[[#This Row],[Units YTD]]+SUMIFS(H:H,D:D,dataset_shampoo[[#This Row],[Brand]],E:E,dataset_shampoo[[#This Row],[Region]],F:F,dataset_shampoo[[#This Row],[Year]]-1,G:G,"&gt;"&amp;dataset_shampoo[[#This Row],[Month]])</f>
        <v>137480</v>
      </c>
      <c r="M1015" s="1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s="9">
        <v>25697</v>
      </c>
      <c r="I1016" s="11">
        <v>112000</v>
      </c>
      <c r="J1016" s="9">
        <f>SUMIFS(H:H,D:D,dataset_shampoo[[#This Row],[Brand]],E:E,dataset_shampoo[[#This Row],[Region]],F:F,dataset_shampoo[[#This Row],[Year]],G:G,"&lt;="&amp;dataset_shampoo[[#This Row],[Month]])</f>
        <v>163177</v>
      </c>
      <c r="K1016" s="27">
        <f>SUMIFS(I:I,D:D,dataset_shampoo[[#This Row],[Brand]],E:E,dataset_shampoo[[#This Row],[Region]],F:F,dataset_shampoo[[#This Row],[Year]],G:G,"&lt;="&amp;dataset_shampoo[[#This Row],[Month]])</f>
        <v>699860</v>
      </c>
      <c r="L1016" s="9">
        <f>dataset_shampoo[[#This Row],[Units YTD]]+SUMIFS(H:H,D:D,dataset_shampoo[[#This Row],[Brand]],E:E,dataset_shampoo[[#This Row],[Region]],F:F,dataset_shampoo[[#This Row],[Year]]-1,G:G,"&gt;"&amp;dataset_shampoo[[#This Row],[Month]])</f>
        <v>163177</v>
      </c>
      <c r="M1016" s="1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s="9">
        <v>23639</v>
      </c>
      <c r="I1017" s="11">
        <v>106498</v>
      </c>
      <c r="J1017" s="9">
        <f>SUMIFS(H:H,D:D,dataset_shampoo[[#This Row],[Brand]],E:E,dataset_shampoo[[#This Row],[Region]],F:F,dataset_shampoo[[#This Row],[Year]],G:G,"&lt;="&amp;dataset_shampoo[[#This Row],[Month]])</f>
        <v>186816</v>
      </c>
      <c r="K1017" s="27">
        <f>SUMIFS(I:I,D:D,dataset_shampoo[[#This Row],[Brand]],E:E,dataset_shampoo[[#This Row],[Region]],F:F,dataset_shampoo[[#This Row],[Year]],G:G,"&lt;="&amp;dataset_shampoo[[#This Row],[Month]])</f>
        <v>806358</v>
      </c>
      <c r="L1017" s="9">
        <f>dataset_shampoo[[#This Row],[Units YTD]]+SUMIFS(H:H,D:D,dataset_shampoo[[#This Row],[Brand]],E:E,dataset_shampoo[[#This Row],[Region]],F:F,dataset_shampoo[[#This Row],[Year]]-1,G:G,"&gt;"&amp;dataset_shampoo[[#This Row],[Month]])</f>
        <v>186816</v>
      </c>
      <c r="M1017" s="1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s="9">
        <v>18494</v>
      </c>
      <c r="I1018" s="11">
        <v>94934</v>
      </c>
      <c r="J1018" s="9">
        <f>SUMIFS(H:H,D:D,dataset_shampoo[[#This Row],[Brand]],E:E,dataset_shampoo[[#This Row],[Region]],F:F,dataset_shampoo[[#This Row],[Year]],G:G,"&lt;="&amp;dataset_shampoo[[#This Row],[Month]])</f>
        <v>205310</v>
      </c>
      <c r="K1018" s="27">
        <f>SUMIFS(I:I,D:D,dataset_shampoo[[#This Row],[Brand]],E:E,dataset_shampoo[[#This Row],[Region]],F:F,dataset_shampoo[[#This Row],[Year]],G:G,"&lt;="&amp;dataset_shampoo[[#This Row],[Month]])</f>
        <v>901292</v>
      </c>
      <c r="L1018" s="9">
        <f>dataset_shampoo[[#This Row],[Units YTD]]+SUMIFS(H:H,D:D,dataset_shampoo[[#This Row],[Brand]],E:E,dataset_shampoo[[#This Row],[Region]],F:F,dataset_shampoo[[#This Row],[Year]]-1,G:G,"&gt;"&amp;dataset_shampoo[[#This Row],[Month]])</f>
        <v>205310</v>
      </c>
      <c r="M1018" s="1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s="9">
        <v>23212</v>
      </c>
      <c r="I1019" s="11">
        <v>130767</v>
      </c>
      <c r="J1019" s="9">
        <f>SUMIFS(H:H,D:D,dataset_shampoo[[#This Row],[Brand]],E:E,dataset_shampoo[[#This Row],[Region]],F:F,dataset_shampoo[[#This Row],[Year]],G:G,"&lt;="&amp;dataset_shampoo[[#This Row],[Month]])</f>
        <v>228522</v>
      </c>
      <c r="K1019" s="27">
        <f>SUMIFS(I:I,D:D,dataset_shampoo[[#This Row],[Brand]],E:E,dataset_shampoo[[#This Row],[Region]],F:F,dataset_shampoo[[#This Row],[Year]],G:G,"&lt;="&amp;dataset_shampoo[[#This Row],[Month]])</f>
        <v>1032059</v>
      </c>
      <c r="L1019" s="9">
        <f>dataset_shampoo[[#This Row],[Units YTD]]+SUMIFS(H:H,D:D,dataset_shampoo[[#This Row],[Brand]],E:E,dataset_shampoo[[#This Row],[Region]],F:F,dataset_shampoo[[#This Row],[Year]]-1,G:G,"&gt;"&amp;dataset_shampoo[[#This Row],[Month]])</f>
        <v>228522</v>
      </c>
      <c r="M1019" s="1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s="9">
        <v>16107</v>
      </c>
      <c r="I1020" s="11">
        <v>91609</v>
      </c>
      <c r="J1020" s="9">
        <f>SUMIFS(H:H,D:D,dataset_shampoo[[#This Row],[Brand]],E:E,dataset_shampoo[[#This Row],[Region]],F:F,dataset_shampoo[[#This Row],[Year]],G:G,"&lt;="&amp;dataset_shampoo[[#This Row],[Month]])</f>
        <v>244629</v>
      </c>
      <c r="K1020" s="27">
        <f>SUMIFS(I:I,D:D,dataset_shampoo[[#This Row],[Brand]],E:E,dataset_shampoo[[#This Row],[Region]],F:F,dataset_shampoo[[#This Row],[Year]],G:G,"&lt;="&amp;dataset_shampoo[[#This Row],[Month]])</f>
        <v>1123668</v>
      </c>
      <c r="L1020" s="9">
        <f>dataset_shampoo[[#This Row],[Units YTD]]+SUMIFS(H:H,D:D,dataset_shampoo[[#This Row],[Brand]],E:E,dataset_shampoo[[#This Row],[Region]],F:F,dataset_shampoo[[#This Row],[Year]]-1,G:G,"&gt;"&amp;dataset_shampoo[[#This Row],[Month]])</f>
        <v>244629</v>
      </c>
      <c r="M1020" s="1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s="9">
        <v>13944</v>
      </c>
      <c r="I1021" s="11">
        <v>81018</v>
      </c>
      <c r="J1021" s="9">
        <f>SUMIFS(H:H,D:D,dataset_shampoo[[#This Row],[Brand]],E:E,dataset_shampoo[[#This Row],[Region]],F:F,dataset_shampoo[[#This Row],[Year]],G:G,"&lt;="&amp;dataset_shampoo[[#This Row],[Month]])</f>
        <v>258573</v>
      </c>
      <c r="K1021" s="27">
        <f>SUMIFS(I:I,D:D,dataset_shampoo[[#This Row],[Brand]],E:E,dataset_shampoo[[#This Row],[Region]],F:F,dataset_shampoo[[#This Row],[Year]],G:G,"&lt;="&amp;dataset_shampoo[[#This Row],[Month]])</f>
        <v>1204686</v>
      </c>
      <c r="L1021" s="9">
        <f>dataset_shampoo[[#This Row],[Units YTD]]+SUMIFS(H:H,D:D,dataset_shampoo[[#This Row],[Brand]],E:E,dataset_shampoo[[#This Row],[Region]],F:F,dataset_shampoo[[#This Row],[Year]]-1,G:G,"&gt;"&amp;dataset_shampoo[[#This Row],[Month]])</f>
        <v>258573</v>
      </c>
      <c r="M1021" s="1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s="9">
        <v>12670</v>
      </c>
      <c r="I1022" s="11">
        <v>76909</v>
      </c>
      <c r="J1022" s="9">
        <f>SUMIFS(H:H,D:D,dataset_shampoo[[#This Row],[Brand]],E:E,dataset_shampoo[[#This Row],[Region]],F:F,dataset_shampoo[[#This Row],[Year]],G:G,"&lt;="&amp;dataset_shampoo[[#This Row],[Month]])</f>
        <v>12670</v>
      </c>
      <c r="K1022" s="27">
        <f>SUMIFS(I:I,D:D,dataset_shampoo[[#This Row],[Brand]],E:E,dataset_shampoo[[#This Row],[Region]],F:F,dataset_shampoo[[#This Row],[Year]],G:G,"&lt;="&amp;dataset_shampoo[[#This Row],[Month]])</f>
        <v>76909</v>
      </c>
      <c r="L1022" s="9">
        <f>dataset_shampoo[[#This Row],[Units YTD]]+SUMIFS(H:H,D:D,dataset_shampoo[[#This Row],[Brand]],E:E,dataset_shampoo[[#This Row],[Region]],F:F,dataset_shampoo[[#This Row],[Year]]-1,G:G,"&gt;"&amp;dataset_shampoo[[#This Row],[Month]])</f>
        <v>251454</v>
      </c>
      <c r="M1022" s="1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s="9">
        <v>12278</v>
      </c>
      <c r="I1023" s="11">
        <v>73906</v>
      </c>
      <c r="J1023" s="9">
        <f>SUMIFS(H:H,D:D,dataset_shampoo[[#This Row],[Brand]],E:E,dataset_shampoo[[#This Row],[Region]],F:F,dataset_shampoo[[#This Row],[Year]],G:G,"&lt;="&amp;dataset_shampoo[[#This Row],[Month]])</f>
        <v>24948</v>
      </c>
      <c r="K1023" s="27">
        <f>SUMIFS(I:I,D:D,dataset_shampoo[[#This Row],[Brand]],E:E,dataset_shampoo[[#This Row],[Region]],F:F,dataset_shampoo[[#This Row],[Year]],G:G,"&lt;="&amp;dataset_shampoo[[#This Row],[Month]])</f>
        <v>150815</v>
      </c>
      <c r="L1023" s="9">
        <f>dataset_shampoo[[#This Row],[Units YTD]]+SUMIFS(H:H,D:D,dataset_shampoo[[#This Row],[Brand]],E:E,dataset_shampoo[[#This Row],[Region]],F:F,dataset_shampoo[[#This Row],[Year]]-1,G:G,"&gt;"&amp;dataset_shampoo[[#This Row],[Month]])</f>
        <v>243740</v>
      </c>
      <c r="M1023" s="1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s="9">
        <v>13076</v>
      </c>
      <c r="I1024" s="11">
        <v>80353</v>
      </c>
      <c r="J1024" s="9">
        <f>SUMIFS(H:H,D:D,dataset_shampoo[[#This Row],[Brand]],E:E,dataset_shampoo[[#This Row],[Region]],F:F,dataset_shampoo[[#This Row],[Year]],G:G,"&lt;="&amp;dataset_shampoo[[#This Row],[Month]])</f>
        <v>38024</v>
      </c>
      <c r="K1024" s="27">
        <f>SUMIFS(I:I,D:D,dataset_shampoo[[#This Row],[Brand]],E:E,dataset_shampoo[[#This Row],[Region]],F:F,dataset_shampoo[[#This Row],[Year]],G:G,"&lt;="&amp;dataset_shampoo[[#This Row],[Month]])</f>
        <v>231168</v>
      </c>
      <c r="L1024" s="9">
        <f>dataset_shampoo[[#This Row],[Units YTD]]+SUMIFS(H:H,D:D,dataset_shampoo[[#This Row],[Brand]],E:E,dataset_shampoo[[#This Row],[Region]],F:F,dataset_shampoo[[#This Row],[Year]]-1,G:G,"&gt;"&amp;dataset_shampoo[[#This Row],[Month]])</f>
        <v>233429</v>
      </c>
      <c r="M1024" s="1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s="9">
        <v>12222</v>
      </c>
      <c r="I1025" s="11">
        <v>75824</v>
      </c>
      <c r="J1025" s="9">
        <f>SUMIFS(H:H,D:D,dataset_shampoo[[#This Row],[Brand]],E:E,dataset_shampoo[[#This Row],[Region]],F:F,dataset_shampoo[[#This Row],[Year]],G:G,"&lt;="&amp;dataset_shampoo[[#This Row],[Month]])</f>
        <v>50246</v>
      </c>
      <c r="K1025" s="27">
        <f>SUMIFS(I:I,D:D,dataset_shampoo[[#This Row],[Brand]],E:E,dataset_shampoo[[#This Row],[Region]],F:F,dataset_shampoo[[#This Row],[Year]],G:G,"&lt;="&amp;dataset_shampoo[[#This Row],[Month]])</f>
        <v>306992</v>
      </c>
      <c r="L1025" s="9">
        <f>dataset_shampoo[[#This Row],[Units YTD]]+SUMIFS(H:H,D:D,dataset_shampoo[[#This Row],[Brand]],E:E,dataset_shampoo[[#This Row],[Region]],F:F,dataset_shampoo[[#This Row],[Year]]-1,G:G,"&gt;"&amp;dataset_shampoo[[#This Row],[Month]])</f>
        <v>223398</v>
      </c>
      <c r="M1025" s="1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s="9">
        <v>15554</v>
      </c>
      <c r="I1026" s="11">
        <v>99260</v>
      </c>
      <c r="J1026" s="9">
        <f>SUMIFS(H:H,D:D,dataset_shampoo[[#This Row],[Brand]],E:E,dataset_shampoo[[#This Row],[Region]],F:F,dataset_shampoo[[#This Row],[Year]],G:G,"&lt;="&amp;dataset_shampoo[[#This Row],[Month]])</f>
        <v>65800</v>
      </c>
      <c r="K1026" s="27">
        <f>SUMIFS(I:I,D:D,dataset_shampoo[[#This Row],[Brand]],E:E,dataset_shampoo[[#This Row],[Region]],F:F,dataset_shampoo[[#This Row],[Year]],G:G,"&lt;="&amp;dataset_shampoo[[#This Row],[Month]])</f>
        <v>406252</v>
      </c>
      <c r="L1026" s="9">
        <f>dataset_shampoo[[#This Row],[Units YTD]]+SUMIFS(H:H,D:D,dataset_shampoo[[#This Row],[Brand]],E:E,dataset_shampoo[[#This Row],[Region]],F:F,dataset_shampoo[[#This Row],[Year]]-1,G:G,"&gt;"&amp;dataset_shampoo[[#This Row],[Month]])</f>
        <v>214025</v>
      </c>
      <c r="M1026" s="1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s="9">
        <v>12558</v>
      </c>
      <c r="I1027" s="11">
        <v>79499</v>
      </c>
      <c r="J1027" s="9">
        <f>SUMIFS(H:H,D:D,dataset_shampoo[[#This Row],[Brand]],E:E,dataset_shampoo[[#This Row],[Region]],F:F,dataset_shampoo[[#This Row],[Year]],G:G,"&lt;="&amp;dataset_shampoo[[#This Row],[Month]])</f>
        <v>78358</v>
      </c>
      <c r="K1027" s="27">
        <f>SUMIFS(I:I,D:D,dataset_shampoo[[#This Row],[Brand]],E:E,dataset_shampoo[[#This Row],[Region]],F:F,dataset_shampoo[[#This Row],[Year]],G:G,"&lt;="&amp;dataset_shampoo[[#This Row],[Month]])</f>
        <v>485751</v>
      </c>
      <c r="L1027" s="9">
        <f>dataset_shampoo[[#This Row],[Units YTD]]+SUMIFS(H:H,D:D,dataset_shampoo[[#This Row],[Brand]],E:E,dataset_shampoo[[#This Row],[Region]],F:F,dataset_shampoo[[#This Row],[Year]]-1,G:G,"&gt;"&amp;dataset_shampoo[[#This Row],[Month]])</f>
        <v>199451</v>
      </c>
      <c r="M1027" s="1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s="9">
        <v>16667</v>
      </c>
      <c r="I1028" s="11">
        <v>101514</v>
      </c>
      <c r="J1028" s="9">
        <f>SUMIFS(H:H,D:D,dataset_shampoo[[#This Row],[Brand]],E:E,dataset_shampoo[[#This Row],[Region]],F:F,dataset_shampoo[[#This Row],[Year]],G:G,"&lt;="&amp;dataset_shampoo[[#This Row],[Month]])</f>
        <v>95025</v>
      </c>
      <c r="K1028" s="27">
        <f>SUMIFS(I:I,D:D,dataset_shampoo[[#This Row],[Brand]],E:E,dataset_shampoo[[#This Row],[Region]],F:F,dataset_shampoo[[#This Row],[Year]],G:G,"&lt;="&amp;dataset_shampoo[[#This Row],[Month]])</f>
        <v>587265</v>
      </c>
      <c r="L1028" s="9">
        <f>dataset_shampoo[[#This Row],[Units YTD]]+SUMIFS(H:H,D:D,dataset_shampoo[[#This Row],[Brand]],E:E,dataset_shampoo[[#This Row],[Region]],F:F,dataset_shampoo[[#This Row],[Year]]-1,G:G,"&gt;"&amp;dataset_shampoo[[#This Row],[Month]])</f>
        <v>190421</v>
      </c>
      <c r="M1028" s="1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s="9">
        <v>16191</v>
      </c>
      <c r="I1029" s="11">
        <v>97818</v>
      </c>
      <c r="J1029" s="9">
        <f>SUMIFS(H:H,D:D,dataset_shampoo[[#This Row],[Brand]],E:E,dataset_shampoo[[#This Row],[Region]],F:F,dataset_shampoo[[#This Row],[Year]],G:G,"&lt;="&amp;dataset_shampoo[[#This Row],[Month]])</f>
        <v>111216</v>
      </c>
      <c r="K1029" s="27">
        <f>SUMIFS(I:I,D:D,dataset_shampoo[[#This Row],[Brand]],E:E,dataset_shampoo[[#This Row],[Region]],F:F,dataset_shampoo[[#This Row],[Year]],G:G,"&lt;="&amp;dataset_shampoo[[#This Row],[Month]])</f>
        <v>685083</v>
      </c>
      <c r="L1029" s="9">
        <f>dataset_shampoo[[#This Row],[Units YTD]]+SUMIFS(H:H,D:D,dataset_shampoo[[#This Row],[Brand]],E:E,dataset_shampoo[[#This Row],[Region]],F:F,dataset_shampoo[[#This Row],[Year]]-1,G:G,"&gt;"&amp;dataset_shampoo[[#This Row],[Month]])</f>
        <v>182973</v>
      </c>
      <c r="M1029" s="1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s="9">
        <v>17108</v>
      </c>
      <c r="I1030" s="11">
        <v>105140</v>
      </c>
      <c r="J1030" s="9">
        <f>SUMIFS(H:H,D:D,dataset_shampoo[[#This Row],[Brand]],E:E,dataset_shampoo[[#This Row],[Region]],F:F,dataset_shampoo[[#This Row],[Year]],G:G,"&lt;="&amp;dataset_shampoo[[#This Row],[Month]])</f>
        <v>128324</v>
      </c>
      <c r="K1030" s="27">
        <f>SUMIFS(I:I,D:D,dataset_shampoo[[#This Row],[Brand]],E:E,dataset_shampoo[[#This Row],[Region]],F:F,dataset_shampoo[[#This Row],[Year]],G:G,"&lt;="&amp;dataset_shampoo[[#This Row],[Month]])</f>
        <v>790223</v>
      </c>
      <c r="L1030" s="9">
        <f>dataset_shampoo[[#This Row],[Units YTD]]+SUMIFS(H:H,D:D,dataset_shampoo[[#This Row],[Brand]],E:E,dataset_shampoo[[#This Row],[Region]],F:F,dataset_shampoo[[#This Row],[Year]]-1,G:G,"&gt;"&amp;dataset_shampoo[[#This Row],[Month]])</f>
        <v>181587</v>
      </c>
      <c r="M1030" s="1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s="9">
        <v>16401</v>
      </c>
      <c r="I1031" s="11">
        <v>101990</v>
      </c>
      <c r="J1031" s="9">
        <f>SUMIFS(H:H,D:D,dataset_shampoo[[#This Row],[Brand]],E:E,dataset_shampoo[[#This Row],[Region]],F:F,dataset_shampoo[[#This Row],[Year]],G:G,"&lt;="&amp;dataset_shampoo[[#This Row],[Month]])</f>
        <v>144725</v>
      </c>
      <c r="K1031" s="27">
        <f>SUMIFS(I:I,D:D,dataset_shampoo[[#This Row],[Brand]],E:E,dataset_shampoo[[#This Row],[Region]],F:F,dataset_shampoo[[#This Row],[Year]],G:G,"&lt;="&amp;dataset_shampoo[[#This Row],[Month]])</f>
        <v>892213</v>
      </c>
      <c r="L1031" s="9">
        <f>dataset_shampoo[[#This Row],[Units YTD]]+SUMIFS(H:H,D:D,dataset_shampoo[[#This Row],[Brand]],E:E,dataset_shampoo[[#This Row],[Region]],F:F,dataset_shampoo[[#This Row],[Year]]-1,G:G,"&gt;"&amp;dataset_shampoo[[#This Row],[Month]])</f>
        <v>174776</v>
      </c>
      <c r="M1031" s="1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s="9">
        <v>16653</v>
      </c>
      <c r="I1032" s="11">
        <v>103075</v>
      </c>
      <c r="J1032" s="9">
        <f>SUMIFS(H:H,D:D,dataset_shampoo[[#This Row],[Brand]],E:E,dataset_shampoo[[#This Row],[Region]],F:F,dataset_shampoo[[#This Row],[Year]],G:G,"&lt;="&amp;dataset_shampoo[[#This Row],[Month]])</f>
        <v>161378</v>
      </c>
      <c r="K1032" s="27">
        <f>SUMIFS(I:I,D:D,dataset_shampoo[[#This Row],[Brand]],E:E,dataset_shampoo[[#This Row],[Region]],F:F,dataset_shampoo[[#This Row],[Year]],G:G,"&lt;="&amp;dataset_shampoo[[#This Row],[Month]])</f>
        <v>995288</v>
      </c>
      <c r="L1032" s="9">
        <f>dataset_shampoo[[#This Row],[Units YTD]]+SUMIFS(H:H,D:D,dataset_shampoo[[#This Row],[Brand]],E:E,dataset_shampoo[[#This Row],[Region]],F:F,dataset_shampoo[[#This Row],[Year]]-1,G:G,"&gt;"&amp;dataset_shampoo[[#This Row],[Month]])</f>
        <v>175322</v>
      </c>
      <c r="M1032" s="1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s="9">
        <v>16198</v>
      </c>
      <c r="I1033" s="11">
        <v>100772</v>
      </c>
      <c r="J1033" s="9">
        <f>SUMIFS(H:H,D:D,dataset_shampoo[[#This Row],[Brand]],E:E,dataset_shampoo[[#This Row],[Region]],F:F,dataset_shampoo[[#This Row],[Year]],G:G,"&lt;="&amp;dataset_shampoo[[#This Row],[Month]])</f>
        <v>177576</v>
      </c>
      <c r="K1033" s="27">
        <f>SUMIFS(I:I,D:D,dataset_shampoo[[#This Row],[Brand]],E:E,dataset_shampoo[[#This Row],[Region]],F:F,dataset_shampoo[[#This Row],[Year]],G:G,"&lt;="&amp;dataset_shampoo[[#This Row],[Month]])</f>
        <v>1096060</v>
      </c>
      <c r="L1033" s="9">
        <f>dataset_shampoo[[#This Row],[Units YTD]]+SUMIFS(H:H,D:D,dataset_shampoo[[#This Row],[Brand]],E:E,dataset_shampoo[[#This Row],[Region]],F:F,dataset_shampoo[[#This Row],[Year]]-1,G:G,"&gt;"&amp;dataset_shampoo[[#This Row],[Month]])</f>
        <v>177576</v>
      </c>
      <c r="M1033" s="1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s="9">
        <v>18158</v>
      </c>
      <c r="I1034" s="11">
        <v>113344</v>
      </c>
      <c r="J1034" s="9">
        <f>SUMIFS(H:H,D:D,dataset_shampoo[[#This Row],[Brand]],E:E,dataset_shampoo[[#This Row],[Region]],F:F,dataset_shampoo[[#This Row],[Year]],G:G,"&lt;="&amp;dataset_shampoo[[#This Row],[Month]])</f>
        <v>18158</v>
      </c>
      <c r="K1034" s="27">
        <f>SUMIFS(I:I,D:D,dataset_shampoo[[#This Row],[Brand]],E:E,dataset_shampoo[[#This Row],[Region]],F:F,dataset_shampoo[[#This Row],[Year]],G:G,"&lt;="&amp;dataset_shampoo[[#This Row],[Month]])</f>
        <v>113344</v>
      </c>
      <c r="L1034" s="9">
        <f>dataset_shampoo[[#This Row],[Units YTD]]+SUMIFS(H:H,D:D,dataset_shampoo[[#This Row],[Brand]],E:E,dataset_shampoo[[#This Row],[Region]],F:F,dataset_shampoo[[#This Row],[Year]]-1,G:G,"&gt;"&amp;dataset_shampoo[[#This Row],[Month]])</f>
        <v>183064</v>
      </c>
      <c r="M1034" s="1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s="9">
        <v>16303</v>
      </c>
      <c r="I1035" s="11">
        <v>101101</v>
      </c>
      <c r="J1035" s="9">
        <f>SUMIFS(H:H,D:D,dataset_shampoo[[#This Row],[Brand]],E:E,dataset_shampoo[[#This Row],[Region]],F:F,dataset_shampoo[[#This Row],[Year]],G:G,"&lt;="&amp;dataset_shampoo[[#This Row],[Month]])</f>
        <v>34461</v>
      </c>
      <c r="K1035" s="27">
        <f>SUMIFS(I:I,D:D,dataset_shampoo[[#This Row],[Brand]],E:E,dataset_shampoo[[#This Row],[Region]],F:F,dataset_shampoo[[#This Row],[Year]],G:G,"&lt;="&amp;dataset_shampoo[[#This Row],[Month]])</f>
        <v>214445</v>
      </c>
      <c r="L1035" s="9">
        <f>dataset_shampoo[[#This Row],[Units YTD]]+SUMIFS(H:H,D:D,dataset_shampoo[[#This Row],[Brand]],E:E,dataset_shampoo[[#This Row],[Region]],F:F,dataset_shampoo[[#This Row],[Year]]-1,G:G,"&gt;"&amp;dataset_shampoo[[#This Row],[Month]])</f>
        <v>187089</v>
      </c>
      <c r="M1035" s="1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s="9">
        <v>21525</v>
      </c>
      <c r="I1036" s="11">
        <v>133007</v>
      </c>
      <c r="J1036" s="9">
        <f>SUMIFS(H:H,D:D,dataset_shampoo[[#This Row],[Brand]],E:E,dataset_shampoo[[#This Row],[Region]],F:F,dataset_shampoo[[#This Row],[Year]],G:G,"&lt;="&amp;dataset_shampoo[[#This Row],[Month]])</f>
        <v>55986</v>
      </c>
      <c r="K1036" s="27">
        <f>SUMIFS(I:I,D:D,dataset_shampoo[[#This Row],[Brand]],E:E,dataset_shampoo[[#This Row],[Region]],F:F,dataset_shampoo[[#This Row],[Year]],G:G,"&lt;="&amp;dataset_shampoo[[#This Row],[Month]])</f>
        <v>347452</v>
      </c>
      <c r="L1036" s="9">
        <f>dataset_shampoo[[#This Row],[Units YTD]]+SUMIFS(H:H,D:D,dataset_shampoo[[#This Row],[Brand]],E:E,dataset_shampoo[[#This Row],[Region]],F:F,dataset_shampoo[[#This Row],[Year]]-1,G:G,"&gt;"&amp;dataset_shampoo[[#This Row],[Month]])</f>
        <v>195538</v>
      </c>
      <c r="M1036" s="1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s="9">
        <v>19460</v>
      </c>
      <c r="I1037" s="11">
        <v>119805</v>
      </c>
      <c r="J1037" s="9">
        <f>SUMIFS(H:H,D:D,dataset_shampoo[[#This Row],[Brand]],E:E,dataset_shampoo[[#This Row],[Region]],F:F,dataset_shampoo[[#This Row],[Year]],G:G,"&lt;="&amp;dataset_shampoo[[#This Row],[Month]])</f>
        <v>75446</v>
      </c>
      <c r="K1037" s="27">
        <f>SUMIFS(I:I,D:D,dataset_shampoo[[#This Row],[Brand]],E:E,dataset_shampoo[[#This Row],[Region]],F:F,dataset_shampoo[[#This Row],[Year]],G:G,"&lt;="&amp;dataset_shampoo[[#This Row],[Month]])</f>
        <v>467257</v>
      </c>
      <c r="L1037" s="9">
        <f>dataset_shampoo[[#This Row],[Units YTD]]+SUMIFS(H:H,D:D,dataset_shampoo[[#This Row],[Brand]],E:E,dataset_shampoo[[#This Row],[Region]],F:F,dataset_shampoo[[#This Row],[Year]]-1,G:G,"&gt;"&amp;dataset_shampoo[[#This Row],[Month]])</f>
        <v>202776</v>
      </c>
      <c r="M1037" s="1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s="9">
        <v>17976</v>
      </c>
      <c r="I1038" s="11">
        <v>110845</v>
      </c>
      <c r="J1038" s="9">
        <f>SUMIFS(H:H,D:D,dataset_shampoo[[#This Row],[Brand]],E:E,dataset_shampoo[[#This Row],[Region]],F:F,dataset_shampoo[[#This Row],[Year]],G:G,"&lt;="&amp;dataset_shampoo[[#This Row],[Month]])</f>
        <v>93422</v>
      </c>
      <c r="K1038" s="27">
        <f>SUMIFS(I:I,D:D,dataset_shampoo[[#This Row],[Brand]],E:E,dataset_shampoo[[#This Row],[Region]],F:F,dataset_shampoo[[#This Row],[Year]],G:G,"&lt;="&amp;dataset_shampoo[[#This Row],[Month]])</f>
        <v>578102</v>
      </c>
      <c r="L1038" s="9">
        <f>dataset_shampoo[[#This Row],[Units YTD]]+SUMIFS(H:H,D:D,dataset_shampoo[[#This Row],[Brand]],E:E,dataset_shampoo[[#This Row],[Region]],F:F,dataset_shampoo[[#This Row],[Year]]-1,G:G,"&gt;"&amp;dataset_shampoo[[#This Row],[Month]])</f>
        <v>205198</v>
      </c>
      <c r="M1038" s="1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s="9">
        <v>19117</v>
      </c>
      <c r="I1039" s="11">
        <v>117138</v>
      </c>
      <c r="J1039" s="9">
        <f>SUMIFS(H:H,D:D,dataset_shampoo[[#This Row],[Brand]],E:E,dataset_shampoo[[#This Row],[Region]],F:F,dataset_shampoo[[#This Row],[Year]],G:G,"&lt;="&amp;dataset_shampoo[[#This Row],[Month]])</f>
        <v>112539</v>
      </c>
      <c r="K1039" s="27">
        <f>SUMIFS(I:I,D:D,dataset_shampoo[[#This Row],[Brand]],E:E,dataset_shampoo[[#This Row],[Region]],F:F,dataset_shampoo[[#This Row],[Year]],G:G,"&lt;="&amp;dataset_shampoo[[#This Row],[Month]])</f>
        <v>695240</v>
      </c>
      <c r="L1039" s="9">
        <f>dataset_shampoo[[#This Row],[Units YTD]]+SUMIFS(H:H,D:D,dataset_shampoo[[#This Row],[Brand]],E:E,dataset_shampoo[[#This Row],[Region]],F:F,dataset_shampoo[[#This Row],[Year]]-1,G:G,"&gt;"&amp;dataset_shampoo[[#This Row],[Month]])</f>
        <v>211757</v>
      </c>
      <c r="M1039" s="1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s="9">
        <v>20321</v>
      </c>
      <c r="I1040" s="11">
        <v>122549</v>
      </c>
      <c r="J1040" s="9">
        <f>SUMIFS(H:H,D:D,dataset_shampoo[[#This Row],[Brand]],E:E,dataset_shampoo[[#This Row],[Region]],F:F,dataset_shampoo[[#This Row],[Year]],G:G,"&lt;="&amp;dataset_shampoo[[#This Row],[Month]])</f>
        <v>132860</v>
      </c>
      <c r="K1040" s="27">
        <f>SUMIFS(I:I,D:D,dataset_shampoo[[#This Row],[Brand]],E:E,dataset_shampoo[[#This Row],[Region]],F:F,dataset_shampoo[[#This Row],[Year]],G:G,"&lt;="&amp;dataset_shampoo[[#This Row],[Month]])</f>
        <v>817789</v>
      </c>
      <c r="L1040" s="9">
        <f>dataset_shampoo[[#This Row],[Units YTD]]+SUMIFS(H:H,D:D,dataset_shampoo[[#This Row],[Brand]],E:E,dataset_shampoo[[#This Row],[Region]],F:F,dataset_shampoo[[#This Row],[Year]]-1,G:G,"&gt;"&amp;dataset_shampoo[[#This Row],[Month]])</f>
        <v>215411</v>
      </c>
      <c r="M1040" s="1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s="9">
        <v>18991</v>
      </c>
      <c r="I1041" s="11">
        <v>114569</v>
      </c>
      <c r="J1041" s="9">
        <f>SUMIFS(H:H,D:D,dataset_shampoo[[#This Row],[Brand]],E:E,dataset_shampoo[[#This Row],[Region]],F:F,dataset_shampoo[[#This Row],[Year]],G:G,"&lt;="&amp;dataset_shampoo[[#This Row],[Month]])</f>
        <v>151851</v>
      </c>
      <c r="K1041" s="27">
        <f>SUMIFS(I:I,D:D,dataset_shampoo[[#This Row],[Brand]],E:E,dataset_shampoo[[#This Row],[Region]],F:F,dataset_shampoo[[#This Row],[Year]],G:G,"&lt;="&amp;dataset_shampoo[[#This Row],[Month]])</f>
        <v>932358</v>
      </c>
      <c r="L1041" s="9">
        <f>dataset_shampoo[[#This Row],[Units YTD]]+SUMIFS(H:H,D:D,dataset_shampoo[[#This Row],[Brand]],E:E,dataset_shampoo[[#This Row],[Region]],F:F,dataset_shampoo[[#This Row],[Year]]-1,G:G,"&gt;"&amp;dataset_shampoo[[#This Row],[Month]])</f>
        <v>218211</v>
      </c>
      <c r="M1041" s="1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s="9">
        <v>18354</v>
      </c>
      <c r="I1042" s="11">
        <v>109634</v>
      </c>
      <c r="J1042" s="9">
        <f>SUMIFS(H:H,D:D,dataset_shampoo[[#This Row],[Brand]],E:E,dataset_shampoo[[#This Row],[Region]],F:F,dataset_shampoo[[#This Row],[Year]],G:G,"&lt;="&amp;dataset_shampoo[[#This Row],[Month]])</f>
        <v>170205</v>
      </c>
      <c r="K1042" s="27">
        <f>SUMIFS(I:I,D:D,dataset_shampoo[[#This Row],[Brand]],E:E,dataset_shampoo[[#This Row],[Region]],F:F,dataset_shampoo[[#This Row],[Year]],G:G,"&lt;="&amp;dataset_shampoo[[#This Row],[Month]])</f>
        <v>1041992</v>
      </c>
      <c r="L1042" s="9">
        <f>dataset_shampoo[[#This Row],[Units YTD]]+SUMIFS(H:H,D:D,dataset_shampoo[[#This Row],[Brand]],E:E,dataset_shampoo[[#This Row],[Region]],F:F,dataset_shampoo[[#This Row],[Year]]-1,G:G,"&gt;"&amp;dataset_shampoo[[#This Row],[Month]])</f>
        <v>219457</v>
      </c>
      <c r="M1042" s="1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s="9">
        <v>17976</v>
      </c>
      <c r="I1043" s="11">
        <v>107408</v>
      </c>
      <c r="J1043" s="9">
        <f>SUMIFS(H:H,D:D,dataset_shampoo[[#This Row],[Brand]],E:E,dataset_shampoo[[#This Row],[Region]],F:F,dataset_shampoo[[#This Row],[Year]],G:G,"&lt;="&amp;dataset_shampoo[[#This Row],[Month]])</f>
        <v>188181</v>
      </c>
      <c r="K1043" s="27">
        <f>SUMIFS(I:I,D:D,dataset_shampoo[[#This Row],[Brand]],E:E,dataset_shampoo[[#This Row],[Region]],F:F,dataset_shampoo[[#This Row],[Year]],G:G,"&lt;="&amp;dataset_shampoo[[#This Row],[Month]])</f>
        <v>1149400</v>
      </c>
      <c r="L1043" s="9">
        <f>dataset_shampoo[[#This Row],[Units YTD]]+SUMIFS(H:H,D:D,dataset_shampoo[[#This Row],[Brand]],E:E,dataset_shampoo[[#This Row],[Region]],F:F,dataset_shampoo[[#This Row],[Year]]-1,G:G,"&gt;"&amp;dataset_shampoo[[#This Row],[Month]])</f>
        <v>221032</v>
      </c>
      <c r="M1043" s="1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s="9">
        <v>14322</v>
      </c>
      <c r="I1044" s="11">
        <v>85477</v>
      </c>
      <c r="J1044" s="9">
        <f>SUMIFS(H:H,D:D,dataset_shampoo[[#This Row],[Brand]],E:E,dataset_shampoo[[#This Row],[Region]],F:F,dataset_shampoo[[#This Row],[Year]],G:G,"&lt;="&amp;dataset_shampoo[[#This Row],[Month]])</f>
        <v>202503</v>
      </c>
      <c r="K1044" s="27">
        <f>SUMIFS(I:I,D:D,dataset_shampoo[[#This Row],[Brand]],E:E,dataset_shampoo[[#This Row],[Region]],F:F,dataset_shampoo[[#This Row],[Year]],G:G,"&lt;="&amp;dataset_shampoo[[#This Row],[Month]])</f>
        <v>1234877</v>
      </c>
      <c r="L1044" s="9">
        <f>dataset_shampoo[[#This Row],[Units YTD]]+SUMIFS(H:H,D:D,dataset_shampoo[[#This Row],[Brand]],E:E,dataset_shampoo[[#This Row],[Region]],F:F,dataset_shampoo[[#This Row],[Year]]-1,G:G,"&gt;"&amp;dataset_shampoo[[#This Row],[Month]])</f>
        <v>218701</v>
      </c>
      <c r="M1044" s="1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s="9">
        <v>14665</v>
      </c>
      <c r="I1045" s="11">
        <v>87717</v>
      </c>
      <c r="J1045" s="9">
        <f>SUMIFS(H:H,D:D,dataset_shampoo[[#This Row],[Brand]],E:E,dataset_shampoo[[#This Row],[Region]],F:F,dataset_shampoo[[#This Row],[Year]],G:G,"&lt;="&amp;dataset_shampoo[[#This Row],[Month]])</f>
        <v>217168</v>
      </c>
      <c r="K1045" s="27">
        <f>SUMIFS(I:I,D:D,dataset_shampoo[[#This Row],[Brand]],E:E,dataset_shampoo[[#This Row],[Region]],F:F,dataset_shampoo[[#This Row],[Year]],G:G,"&lt;="&amp;dataset_shampoo[[#This Row],[Month]])</f>
        <v>1322594</v>
      </c>
      <c r="L1045" s="9">
        <f>dataset_shampoo[[#This Row],[Units YTD]]+SUMIFS(H:H,D:D,dataset_shampoo[[#This Row],[Brand]],E:E,dataset_shampoo[[#This Row],[Region]],F:F,dataset_shampoo[[#This Row],[Year]]-1,G:G,"&gt;"&amp;dataset_shampoo[[#This Row],[Month]])</f>
        <v>217168</v>
      </c>
      <c r="M1045" s="1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s="9">
        <v>14378</v>
      </c>
      <c r="I1046" s="11">
        <v>86030</v>
      </c>
      <c r="J1046" s="9">
        <f>SUMIFS(H:H,D:D,dataset_shampoo[[#This Row],[Brand]],E:E,dataset_shampoo[[#This Row],[Region]],F:F,dataset_shampoo[[#This Row],[Year]],G:G,"&lt;="&amp;dataset_shampoo[[#This Row],[Month]])</f>
        <v>14378</v>
      </c>
      <c r="K1046" s="27">
        <f>SUMIFS(I:I,D:D,dataset_shampoo[[#This Row],[Brand]],E:E,dataset_shampoo[[#This Row],[Region]],F:F,dataset_shampoo[[#This Row],[Year]],G:G,"&lt;="&amp;dataset_shampoo[[#This Row],[Month]])</f>
        <v>86030</v>
      </c>
      <c r="L1046" s="9">
        <f>dataset_shampoo[[#This Row],[Units YTD]]+SUMIFS(H:H,D:D,dataset_shampoo[[#This Row],[Brand]],E:E,dataset_shampoo[[#This Row],[Region]],F:F,dataset_shampoo[[#This Row],[Year]]-1,G:G,"&gt;"&amp;dataset_shampoo[[#This Row],[Month]])</f>
        <v>213388</v>
      </c>
      <c r="M1046" s="1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s="9">
        <v>13727</v>
      </c>
      <c r="I1047" s="11">
        <v>82075</v>
      </c>
      <c r="J1047" s="9">
        <f>SUMIFS(H:H,D:D,dataset_shampoo[[#This Row],[Brand]],E:E,dataset_shampoo[[#This Row],[Region]],F:F,dataset_shampoo[[#This Row],[Year]],G:G,"&lt;="&amp;dataset_shampoo[[#This Row],[Month]])</f>
        <v>28105</v>
      </c>
      <c r="K1047" s="27">
        <f>SUMIFS(I:I,D:D,dataset_shampoo[[#This Row],[Brand]],E:E,dataset_shampoo[[#This Row],[Region]],F:F,dataset_shampoo[[#This Row],[Year]],G:G,"&lt;="&amp;dataset_shampoo[[#This Row],[Month]])</f>
        <v>168105</v>
      </c>
      <c r="L1047" s="9">
        <f>dataset_shampoo[[#This Row],[Units YTD]]+SUMIFS(H:H,D:D,dataset_shampoo[[#This Row],[Brand]],E:E,dataset_shampoo[[#This Row],[Region]],F:F,dataset_shampoo[[#This Row],[Year]]-1,G:G,"&gt;"&amp;dataset_shampoo[[#This Row],[Month]])</f>
        <v>210812</v>
      </c>
      <c r="M1047" s="1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s="9">
        <v>16730</v>
      </c>
      <c r="I1048" s="11">
        <v>99757</v>
      </c>
      <c r="J1048" s="9">
        <f>SUMIFS(H:H,D:D,dataset_shampoo[[#This Row],[Brand]],E:E,dataset_shampoo[[#This Row],[Region]],F:F,dataset_shampoo[[#This Row],[Year]],G:G,"&lt;="&amp;dataset_shampoo[[#This Row],[Month]])</f>
        <v>44835</v>
      </c>
      <c r="K1048" s="27">
        <f>SUMIFS(I:I,D:D,dataset_shampoo[[#This Row],[Brand]],E:E,dataset_shampoo[[#This Row],[Region]],F:F,dataset_shampoo[[#This Row],[Year]],G:G,"&lt;="&amp;dataset_shampoo[[#This Row],[Month]])</f>
        <v>267862</v>
      </c>
      <c r="L1048" s="9">
        <f>dataset_shampoo[[#This Row],[Units YTD]]+SUMIFS(H:H,D:D,dataset_shampoo[[#This Row],[Brand]],E:E,dataset_shampoo[[#This Row],[Region]],F:F,dataset_shampoo[[#This Row],[Year]]-1,G:G,"&gt;"&amp;dataset_shampoo[[#This Row],[Month]])</f>
        <v>206017</v>
      </c>
      <c r="M1048" s="1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s="9">
        <v>14749</v>
      </c>
      <c r="I1049" s="11">
        <v>87836</v>
      </c>
      <c r="J1049" s="9">
        <f>SUMIFS(H:H,D:D,dataset_shampoo[[#This Row],[Brand]],E:E,dataset_shampoo[[#This Row],[Region]],F:F,dataset_shampoo[[#This Row],[Year]],G:G,"&lt;="&amp;dataset_shampoo[[#This Row],[Month]])</f>
        <v>59584</v>
      </c>
      <c r="K1049" s="27">
        <f>SUMIFS(I:I,D:D,dataset_shampoo[[#This Row],[Brand]],E:E,dataset_shampoo[[#This Row],[Region]],F:F,dataset_shampoo[[#This Row],[Year]],G:G,"&lt;="&amp;dataset_shampoo[[#This Row],[Month]])</f>
        <v>355698</v>
      </c>
      <c r="L1049" s="9">
        <f>dataset_shampoo[[#This Row],[Units YTD]]+SUMIFS(H:H,D:D,dataset_shampoo[[#This Row],[Brand]],E:E,dataset_shampoo[[#This Row],[Region]],F:F,dataset_shampoo[[#This Row],[Year]]-1,G:G,"&gt;"&amp;dataset_shampoo[[#This Row],[Month]])</f>
        <v>201306</v>
      </c>
      <c r="M1049" s="1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s="9">
        <v>14966</v>
      </c>
      <c r="I1050" s="11">
        <v>89187</v>
      </c>
      <c r="J1050" s="9">
        <f>SUMIFS(H:H,D:D,dataset_shampoo[[#This Row],[Brand]],E:E,dataset_shampoo[[#This Row],[Region]],F:F,dataset_shampoo[[#This Row],[Year]],G:G,"&lt;="&amp;dataset_shampoo[[#This Row],[Month]])</f>
        <v>74550</v>
      </c>
      <c r="K1050" s="27">
        <f>SUMIFS(I:I,D:D,dataset_shampoo[[#This Row],[Brand]],E:E,dataset_shampoo[[#This Row],[Region]],F:F,dataset_shampoo[[#This Row],[Year]],G:G,"&lt;="&amp;dataset_shampoo[[#This Row],[Month]])</f>
        <v>444885</v>
      </c>
      <c r="L1050" s="9">
        <f>dataset_shampoo[[#This Row],[Units YTD]]+SUMIFS(H:H,D:D,dataset_shampoo[[#This Row],[Brand]],E:E,dataset_shampoo[[#This Row],[Region]],F:F,dataset_shampoo[[#This Row],[Year]]-1,G:G,"&gt;"&amp;dataset_shampoo[[#This Row],[Month]])</f>
        <v>198296</v>
      </c>
      <c r="M1050" s="1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s="9">
        <v>14889</v>
      </c>
      <c r="I1051" s="11">
        <v>88711</v>
      </c>
      <c r="J1051" s="9">
        <f>SUMIFS(H:H,D:D,dataset_shampoo[[#This Row],[Brand]],E:E,dataset_shampoo[[#This Row],[Region]],F:F,dataset_shampoo[[#This Row],[Year]],G:G,"&lt;="&amp;dataset_shampoo[[#This Row],[Month]])</f>
        <v>89439</v>
      </c>
      <c r="K1051" s="27">
        <f>SUMIFS(I:I,D:D,dataset_shampoo[[#This Row],[Brand]],E:E,dataset_shampoo[[#This Row],[Region]],F:F,dataset_shampoo[[#This Row],[Year]],G:G,"&lt;="&amp;dataset_shampoo[[#This Row],[Month]])</f>
        <v>533596</v>
      </c>
      <c r="L1051" s="9">
        <f>dataset_shampoo[[#This Row],[Units YTD]]+SUMIFS(H:H,D:D,dataset_shampoo[[#This Row],[Brand]],E:E,dataset_shampoo[[#This Row],[Region]],F:F,dataset_shampoo[[#This Row],[Year]]-1,G:G,"&gt;"&amp;dataset_shampoo[[#This Row],[Month]])</f>
        <v>194068</v>
      </c>
      <c r="M1051" s="1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s="9">
        <v>13503</v>
      </c>
      <c r="I1052" s="11">
        <v>80325</v>
      </c>
      <c r="J1052" s="9">
        <f>SUMIFS(H:H,D:D,dataset_shampoo[[#This Row],[Brand]],E:E,dataset_shampoo[[#This Row],[Region]],F:F,dataset_shampoo[[#This Row],[Year]],G:G,"&lt;="&amp;dataset_shampoo[[#This Row],[Month]])</f>
        <v>102942</v>
      </c>
      <c r="K1052" s="27">
        <f>SUMIFS(I:I,D:D,dataset_shampoo[[#This Row],[Brand]],E:E,dataset_shampoo[[#This Row],[Region]],F:F,dataset_shampoo[[#This Row],[Year]],G:G,"&lt;="&amp;dataset_shampoo[[#This Row],[Month]])</f>
        <v>613921</v>
      </c>
      <c r="L1052" s="9">
        <f>dataset_shampoo[[#This Row],[Units YTD]]+SUMIFS(H:H,D:D,dataset_shampoo[[#This Row],[Brand]],E:E,dataset_shampoo[[#This Row],[Region]],F:F,dataset_shampoo[[#This Row],[Year]]-1,G:G,"&gt;"&amp;dataset_shampoo[[#This Row],[Month]])</f>
        <v>187250</v>
      </c>
      <c r="M1052" s="1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s="9">
        <v>9779</v>
      </c>
      <c r="I1053" s="11">
        <v>58226</v>
      </c>
      <c r="J1053" s="9">
        <f>SUMIFS(H:H,D:D,dataset_shampoo[[#This Row],[Brand]],E:E,dataset_shampoo[[#This Row],[Region]],F:F,dataset_shampoo[[#This Row],[Year]],G:G,"&lt;="&amp;dataset_shampoo[[#This Row],[Month]])</f>
        <v>112721</v>
      </c>
      <c r="K1053" s="27">
        <f>SUMIFS(I:I,D:D,dataset_shampoo[[#This Row],[Brand]],E:E,dataset_shampoo[[#This Row],[Region]],F:F,dataset_shampoo[[#This Row],[Year]],G:G,"&lt;="&amp;dataset_shampoo[[#This Row],[Month]])</f>
        <v>672147</v>
      </c>
      <c r="L1053" s="9">
        <f>dataset_shampoo[[#This Row],[Units YTD]]+SUMIFS(H:H,D:D,dataset_shampoo[[#This Row],[Brand]],E:E,dataset_shampoo[[#This Row],[Region]],F:F,dataset_shampoo[[#This Row],[Year]]-1,G:G,"&gt;"&amp;dataset_shampoo[[#This Row],[Month]])</f>
        <v>178038</v>
      </c>
      <c r="M1053" s="1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s="9">
        <v>12432</v>
      </c>
      <c r="I1054" s="11">
        <v>73976</v>
      </c>
      <c r="J1054" s="9">
        <f>SUMIFS(H:H,D:D,dataset_shampoo[[#This Row],[Brand]],E:E,dataset_shampoo[[#This Row],[Region]],F:F,dataset_shampoo[[#This Row],[Year]],G:G,"&lt;="&amp;dataset_shampoo[[#This Row],[Month]])</f>
        <v>125153</v>
      </c>
      <c r="K1054" s="27">
        <f>SUMIFS(I:I,D:D,dataset_shampoo[[#This Row],[Brand]],E:E,dataset_shampoo[[#This Row],[Region]],F:F,dataset_shampoo[[#This Row],[Year]],G:G,"&lt;="&amp;dataset_shampoo[[#This Row],[Month]])</f>
        <v>746123</v>
      </c>
      <c r="L1054" s="9">
        <f>dataset_shampoo[[#This Row],[Units YTD]]+SUMIFS(H:H,D:D,dataset_shampoo[[#This Row],[Brand]],E:E,dataset_shampoo[[#This Row],[Region]],F:F,dataset_shampoo[[#This Row],[Year]]-1,G:G,"&gt;"&amp;dataset_shampoo[[#This Row],[Month]])</f>
        <v>172116</v>
      </c>
      <c r="M1054" s="1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s="9">
        <v>11508</v>
      </c>
      <c r="I1055" s="11">
        <v>68439</v>
      </c>
      <c r="J1055" s="9">
        <f>SUMIFS(H:H,D:D,dataset_shampoo[[#This Row],[Brand]],E:E,dataset_shampoo[[#This Row],[Region]],F:F,dataset_shampoo[[#This Row],[Year]],G:G,"&lt;="&amp;dataset_shampoo[[#This Row],[Month]])</f>
        <v>136661</v>
      </c>
      <c r="K1055" s="27">
        <f>SUMIFS(I:I,D:D,dataset_shampoo[[#This Row],[Brand]],E:E,dataset_shampoo[[#This Row],[Region]],F:F,dataset_shampoo[[#This Row],[Year]],G:G,"&lt;="&amp;dataset_shampoo[[#This Row],[Month]])</f>
        <v>814562</v>
      </c>
      <c r="L1055" s="9">
        <f>dataset_shampoo[[#This Row],[Units YTD]]+SUMIFS(H:H,D:D,dataset_shampoo[[#This Row],[Brand]],E:E,dataset_shampoo[[#This Row],[Region]],F:F,dataset_shampoo[[#This Row],[Year]]-1,G:G,"&gt;"&amp;dataset_shampoo[[#This Row],[Month]])</f>
        <v>165648</v>
      </c>
      <c r="M1055" s="1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s="9">
        <v>10696</v>
      </c>
      <c r="I1056" s="11">
        <v>63693</v>
      </c>
      <c r="J1056" s="9">
        <f>SUMIFS(H:H,D:D,dataset_shampoo[[#This Row],[Brand]],E:E,dataset_shampoo[[#This Row],[Region]],F:F,dataset_shampoo[[#This Row],[Year]],G:G,"&lt;="&amp;dataset_shampoo[[#This Row],[Month]])</f>
        <v>147357</v>
      </c>
      <c r="K1056" s="27">
        <f>SUMIFS(I:I,D:D,dataset_shampoo[[#This Row],[Brand]],E:E,dataset_shampoo[[#This Row],[Region]],F:F,dataset_shampoo[[#This Row],[Year]],G:G,"&lt;="&amp;dataset_shampoo[[#This Row],[Month]])</f>
        <v>878255</v>
      </c>
      <c r="L1056" s="9">
        <f>dataset_shampoo[[#This Row],[Units YTD]]+SUMIFS(H:H,D:D,dataset_shampoo[[#This Row],[Brand]],E:E,dataset_shampoo[[#This Row],[Region]],F:F,dataset_shampoo[[#This Row],[Year]]-1,G:G,"&gt;"&amp;dataset_shampoo[[#This Row],[Month]])</f>
        <v>162022</v>
      </c>
      <c r="M1056" s="1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s="9">
        <v>11396</v>
      </c>
      <c r="I1057" s="11">
        <v>68201</v>
      </c>
      <c r="J1057" s="9">
        <f>SUMIFS(H:H,D:D,dataset_shampoo[[#This Row],[Brand]],E:E,dataset_shampoo[[#This Row],[Region]],F:F,dataset_shampoo[[#This Row],[Year]],G:G,"&lt;="&amp;dataset_shampoo[[#This Row],[Month]])</f>
        <v>158753</v>
      </c>
      <c r="K1057" s="27">
        <f>SUMIFS(I:I,D:D,dataset_shampoo[[#This Row],[Brand]],E:E,dataset_shampoo[[#This Row],[Region]],F:F,dataset_shampoo[[#This Row],[Year]],G:G,"&lt;="&amp;dataset_shampoo[[#This Row],[Month]])</f>
        <v>946456</v>
      </c>
      <c r="L1057" s="9">
        <f>dataset_shampoo[[#This Row],[Units YTD]]+SUMIFS(H:H,D:D,dataset_shampoo[[#This Row],[Brand]],E:E,dataset_shampoo[[#This Row],[Region]],F:F,dataset_shampoo[[#This Row],[Year]]-1,G:G,"&gt;"&amp;dataset_shampoo[[#This Row],[Month]])</f>
        <v>158753</v>
      </c>
      <c r="M1057" s="1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s="9">
        <v>10066</v>
      </c>
      <c r="I1058" s="11">
        <v>61243</v>
      </c>
      <c r="J1058" s="9">
        <f>SUMIFS(H:H,D:D,dataset_shampoo[[#This Row],[Brand]],E:E,dataset_shampoo[[#This Row],[Region]],F:F,dataset_shampoo[[#This Row],[Year]],G:G,"&lt;="&amp;dataset_shampoo[[#This Row],[Month]])</f>
        <v>10066</v>
      </c>
      <c r="K1058" s="27">
        <f>SUMIFS(I:I,D:D,dataset_shampoo[[#This Row],[Brand]],E:E,dataset_shampoo[[#This Row],[Region]],F:F,dataset_shampoo[[#This Row],[Year]],G:G,"&lt;="&amp;dataset_shampoo[[#This Row],[Month]])</f>
        <v>61243</v>
      </c>
      <c r="L1058" s="9">
        <f>dataset_shampoo[[#This Row],[Units YTD]]+SUMIFS(H:H,D:D,dataset_shampoo[[#This Row],[Brand]],E:E,dataset_shampoo[[#This Row],[Region]],F:F,dataset_shampoo[[#This Row],[Year]]-1,G:G,"&gt;"&amp;dataset_shampoo[[#This Row],[Month]])</f>
        <v>154441</v>
      </c>
      <c r="M1058" s="1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s="9">
        <v>9471</v>
      </c>
      <c r="I1059" s="11">
        <v>57659</v>
      </c>
      <c r="J1059" s="9">
        <f>SUMIFS(H:H,D:D,dataset_shampoo[[#This Row],[Brand]],E:E,dataset_shampoo[[#This Row],[Region]],F:F,dataset_shampoo[[#This Row],[Year]],G:G,"&lt;="&amp;dataset_shampoo[[#This Row],[Month]])</f>
        <v>19537</v>
      </c>
      <c r="K1059" s="27">
        <f>SUMIFS(I:I,D:D,dataset_shampoo[[#This Row],[Brand]],E:E,dataset_shampoo[[#This Row],[Region]],F:F,dataset_shampoo[[#This Row],[Year]],G:G,"&lt;="&amp;dataset_shampoo[[#This Row],[Month]])</f>
        <v>118902</v>
      </c>
      <c r="L1059" s="9">
        <f>dataset_shampoo[[#This Row],[Units YTD]]+SUMIFS(H:H,D:D,dataset_shampoo[[#This Row],[Brand]],E:E,dataset_shampoo[[#This Row],[Region]],F:F,dataset_shampoo[[#This Row],[Year]]-1,G:G,"&gt;"&amp;dataset_shampoo[[#This Row],[Month]])</f>
        <v>150185</v>
      </c>
      <c r="M1059" s="1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s="9">
        <v>10584</v>
      </c>
      <c r="I1060" s="11">
        <v>64512</v>
      </c>
      <c r="J1060" s="9">
        <f>SUMIFS(H:H,D:D,dataset_shampoo[[#This Row],[Brand]],E:E,dataset_shampoo[[#This Row],[Region]],F:F,dataset_shampoo[[#This Row],[Year]],G:G,"&lt;="&amp;dataset_shampoo[[#This Row],[Month]])</f>
        <v>30121</v>
      </c>
      <c r="K1060" s="27">
        <f>SUMIFS(I:I,D:D,dataset_shampoo[[#This Row],[Brand]],E:E,dataset_shampoo[[#This Row],[Region]],F:F,dataset_shampoo[[#This Row],[Year]],G:G,"&lt;="&amp;dataset_shampoo[[#This Row],[Month]])</f>
        <v>183414</v>
      </c>
      <c r="L1060" s="9">
        <f>dataset_shampoo[[#This Row],[Units YTD]]+SUMIFS(H:H,D:D,dataset_shampoo[[#This Row],[Brand]],E:E,dataset_shampoo[[#This Row],[Region]],F:F,dataset_shampoo[[#This Row],[Year]]-1,G:G,"&gt;"&amp;dataset_shampoo[[#This Row],[Month]])</f>
        <v>144039</v>
      </c>
      <c r="M1060" s="1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s="9">
        <v>9177</v>
      </c>
      <c r="I1061" s="11">
        <v>55916</v>
      </c>
      <c r="J1061" s="9">
        <f>SUMIFS(H:H,D:D,dataset_shampoo[[#This Row],[Brand]],E:E,dataset_shampoo[[#This Row],[Region]],F:F,dataset_shampoo[[#This Row],[Year]],G:G,"&lt;="&amp;dataset_shampoo[[#This Row],[Month]])</f>
        <v>39298</v>
      </c>
      <c r="K1061" s="27">
        <f>SUMIFS(I:I,D:D,dataset_shampoo[[#This Row],[Brand]],E:E,dataset_shampoo[[#This Row],[Region]],F:F,dataset_shampoo[[#This Row],[Year]],G:G,"&lt;="&amp;dataset_shampoo[[#This Row],[Month]])</f>
        <v>239330</v>
      </c>
      <c r="L1061" s="9">
        <f>dataset_shampoo[[#This Row],[Units YTD]]+SUMIFS(H:H,D:D,dataset_shampoo[[#This Row],[Brand]],E:E,dataset_shampoo[[#This Row],[Region]],F:F,dataset_shampoo[[#This Row],[Year]]-1,G:G,"&gt;"&amp;dataset_shampoo[[#This Row],[Month]])</f>
        <v>138467</v>
      </c>
      <c r="M1061" s="1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s="9">
        <v>9660</v>
      </c>
      <c r="I1062" s="11">
        <v>58814</v>
      </c>
      <c r="J1062" s="9">
        <f>SUMIFS(H:H,D:D,dataset_shampoo[[#This Row],[Brand]],E:E,dataset_shampoo[[#This Row],[Region]],F:F,dataset_shampoo[[#This Row],[Year]],G:G,"&lt;="&amp;dataset_shampoo[[#This Row],[Month]])</f>
        <v>48958</v>
      </c>
      <c r="K1062" s="27">
        <f>SUMIFS(I:I,D:D,dataset_shampoo[[#This Row],[Brand]],E:E,dataset_shampoo[[#This Row],[Region]],F:F,dataset_shampoo[[#This Row],[Year]],G:G,"&lt;="&amp;dataset_shampoo[[#This Row],[Month]])</f>
        <v>298144</v>
      </c>
      <c r="L1062" s="9">
        <f>dataset_shampoo[[#This Row],[Units YTD]]+SUMIFS(H:H,D:D,dataset_shampoo[[#This Row],[Brand]],E:E,dataset_shampoo[[#This Row],[Region]],F:F,dataset_shampoo[[#This Row],[Year]]-1,G:G,"&gt;"&amp;dataset_shampoo[[#This Row],[Month]])</f>
        <v>133161</v>
      </c>
      <c r="M1062" s="1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s="9">
        <v>9170</v>
      </c>
      <c r="I1063" s="11">
        <v>55832</v>
      </c>
      <c r="J1063" s="9">
        <f>SUMIFS(H:H,D:D,dataset_shampoo[[#This Row],[Brand]],E:E,dataset_shampoo[[#This Row],[Region]],F:F,dataset_shampoo[[#This Row],[Year]],G:G,"&lt;="&amp;dataset_shampoo[[#This Row],[Month]])</f>
        <v>58128</v>
      </c>
      <c r="K1063" s="27">
        <f>SUMIFS(I:I,D:D,dataset_shampoo[[#This Row],[Brand]],E:E,dataset_shampoo[[#This Row],[Region]],F:F,dataset_shampoo[[#This Row],[Year]],G:G,"&lt;="&amp;dataset_shampoo[[#This Row],[Month]])</f>
        <v>353976</v>
      </c>
      <c r="L1063" s="9">
        <f>dataset_shampoo[[#This Row],[Units YTD]]+SUMIFS(H:H,D:D,dataset_shampoo[[#This Row],[Brand]],E:E,dataset_shampoo[[#This Row],[Region]],F:F,dataset_shampoo[[#This Row],[Year]]-1,G:G,"&gt;"&amp;dataset_shampoo[[#This Row],[Month]])</f>
        <v>127442</v>
      </c>
      <c r="M1063" s="1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s="9">
        <v>8694</v>
      </c>
      <c r="I1064" s="11">
        <v>52948</v>
      </c>
      <c r="J1064" s="9">
        <f>SUMIFS(H:H,D:D,dataset_shampoo[[#This Row],[Brand]],E:E,dataset_shampoo[[#This Row],[Region]],F:F,dataset_shampoo[[#This Row],[Year]],G:G,"&lt;="&amp;dataset_shampoo[[#This Row],[Month]])</f>
        <v>66822</v>
      </c>
      <c r="K1064" s="27">
        <f>SUMIFS(I:I,D:D,dataset_shampoo[[#This Row],[Brand]],E:E,dataset_shampoo[[#This Row],[Region]],F:F,dataset_shampoo[[#This Row],[Year]],G:G,"&lt;="&amp;dataset_shampoo[[#This Row],[Month]])</f>
        <v>406924</v>
      </c>
      <c r="L1064" s="9">
        <f>dataset_shampoo[[#This Row],[Units YTD]]+SUMIFS(H:H,D:D,dataset_shampoo[[#This Row],[Brand]],E:E,dataset_shampoo[[#This Row],[Region]],F:F,dataset_shampoo[[#This Row],[Year]]-1,G:G,"&gt;"&amp;dataset_shampoo[[#This Row],[Month]])</f>
        <v>122633</v>
      </c>
      <c r="M1064" s="1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s="9">
        <v>9051</v>
      </c>
      <c r="I1065" s="11">
        <v>55111</v>
      </c>
      <c r="J1065" s="9">
        <f>SUMIFS(H:H,D:D,dataset_shampoo[[#This Row],[Brand]],E:E,dataset_shampoo[[#This Row],[Region]],F:F,dataset_shampoo[[#This Row],[Year]],G:G,"&lt;="&amp;dataset_shampoo[[#This Row],[Month]])</f>
        <v>75873</v>
      </c>
      <c r="K1065" s="27">
        <f>SUMIFS(I:I,D:D,dataset_shampoo[[#This Row],[Brand]],E:E,dataset_shampoo[[#This Row],[Region]],F:F,dataset_shampoo[[#This Row],[Year]],G:G,"&lt;="&amp;dataset_shampoo[[#This Row],[Month]])</f>
        <v>462035</v>
      </c>
      <c r="L1065" s="9">
        <f>dataset_shampoo[[#This Row],[Units YTD]]+SUMIFS(H:H,D:D,dataset_shampoo[[#This Row],[Brand]],E:E,dataset_shampoo[[#This Row],[Region]],F:F,dataset_shampoo[[#This Row],[Year]]-1,G:G,"&gt;"&amp;dataset_shampoo[[#This Row],[Month]])</f>
        <v>121905</v>
      </c>
      <c r="M1065" s="1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s="9">
        <v>9884</v>
      </c>
      <c r="I1066" s="11">
        <v>60193</v>
      </c>
      <c r="J1066" s="9">
        <f>SUMIFS(H:H,D:D,dataset_shampoo[[#This Row],[Brand]],E:E,dataset_shampoo[[#This Row],[Region]],F:F,dataset_shampoo[[#This Row],[Year]],G:G,"&lt;="&amp;dataset_shampoo[[#This Row],[Month]])</f>
        <v>85757</v>
      </c>
      <c r="K1066" s="27">
        <f>SUMIFS(I:I,D:D,dataset_shampoo[[#This Row],[Brand]],E:E,dataset_shampoo[[#This Row],[Region]],F:F,dataset_shampoo[[#This Row],[Year]],G:G,"&lt;="&amp;dataset_shampoo[[#This Row],[Month]])</f>
        <v>522228</v>
      </c>
      <c r="L1066" s="9">
        <f>dataset_shampoo[[#This Row],[Units YTD]]+SUMIFS(H:H,D:D,dataset_shampoo[[#This Row],[Brand]],E:E,dataset_shampoo[[#This Row],[Region]],F:F,dataset_shampoo[[#This Row],[Year]]-1,G:G,"&gt;"&amp;dataset_shampoo[[#This Row],[Month]])</f>
        <v>119357</v>
      </c>
      <c r="M1066" s="1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s="9">
        <v>12768</v>
      </c>
      <c r="I1067" s="11">
        <v>82810</v>
      </c>
      <c r="J1067" s="9">
        <f>SUMIFS(H:H,D:D,dataset_shampoo[[#This Row],[Brand]],E:E,dataset_shampoo[[#This Row],[Region]],F:F,dataset_shampoo[[#This Row],[Year]],G:G,"&lt;="&amp;dataset_shampoo[[#This Row],[Month]])</f>
        <v>98525</v>
      </c>
      <c r="K1067" s="27">
        <f>SUMIFS(I:I,D:D,dataset_shampoo[[#This Row],[Brand]],E:E,dataset_shampoo[[#This Row],[Region]],F:F,dataset_shampoo[[#This Row],[Year]],G:G,"&lt;="&amp;dataset_shampoo[[#This Row],[Month]])</f>
        <v>605038</v>
      </c>
      <c r="L1067" s="9">
        <f>dataset_shampoo[[#This Row],[Units YTD]]+SUMIFS(H:H,D:D,dataset_shampoo[[#This Row],[Brand]],E:E,dataset_shampoo[[#This Row],[Region]],F:F,dataset_shampoo[[#This Row],[Year]]-1,G:G,"&gt;"&amp;dataset_shampoo[[#This Row],[Month]])</f>
        <v>120617</v>
      </c>
      <c r="M1067" s="1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s="9">
        <v>10801</v>
      </c>
      <c r="I1068" s="11">
        <v>72842</v>
      </c>
      <c r="J1068" s="9">
        <f>SUMIFS(H:H,D:D,dataset_shampoo[[#This Row],[Brand]],E:E,dataset_shampoo[[#This Row],[Region]],F:F,dataset_shampoo[[#This Row],[Year]],G:G,"&lt;="&amp;dataset_shampoo[[#This Row],[Month]])</f>
        <v>109326</v>
      </c>
      <c r="K1068" s="27">
        <f>SUMIFS(I:I,D:D,dataset_shampoo[[#This Row],[Brand]],E:E,dataset_shampoo[[#This Row],[Region]],F:F,dataset_shampoo[[#This Row],[Year]],G:G,"&lt;="&amp;dataset_shampoo[[#This Row],[Month]])</f>
        <v>677880</v>
      </c>
      <c r="L1068" s="9">
        <f>dataset_shampoo[[#This Row],[Units YTD]]+SUMIFS(H:H,D:D,dataset_shampoo[[#This Row],[Brand]],E:E,dataset_shampoo[[#This Row],[Region]],F:F,dataset_shampoo[[#This Row],[Year]]-1,G:G,"&gt;"&amp;dataset_shampoo[[#This Row],[Month]])</f>
        <v>120722</v>
      </c>
      <c r="M1068" s="1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s="9">
        <v>9310</v>
      </c>
      <c r="I1069" s="11">
        <v>65240</v>
      </c>
      <c r="J1069" s="9">
        <f>SUMIFS(H:H,D:D,dataset_shampoo[[#This Row],[Brand]],E:E,dataset_shampoo[[#This Row],[Region]],F:F,dataset_shampoo[[#This Row],[Year]],G:G,"&lt;="&amp;dataset_shampoo[[#This Row],[Month]])</f>
        <v>118636</v>
      </c>
      <c r="K1069" s="27">
        <f>SUMIFS(I:I,D:D,dataset_shampoo[[#This Row],[Brand]],E:E,dataset_shampoo[[#This Row],[Region]],F:F,dataset_shampoo[[#This Row],[Year]],G:G,"&lt;="&amp;dataset_shampoo[[#This Row],[Month]])</f>
        <v>743120</v>
      </c>
      <c r="L1069" s="9">
        <f>dataset_shampoo[[#This Row],[Units YTD]]+SUMIFS(H:H,D:D,dataset_shampoo[[#This Row],[Brand]],E:E,dataset_shampoo[[#This Row],[Region]],F:F,dataset_shampoo[[#This Row],[Year]]-1,G:G,"&gt;"&amp;dataset_shampoo[[#This Row],[Month]])</f>
        <v>118636</v>
      </c>
      <c r="M1069" s="1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s="9">
        <v>9282</v>
      </c>
      <c r="I1070" s="11">
        <v>69496</v>
      </c>
      <c r="J1070" s="9">
        <f>SUMIFS(H:H,D:D,dataset_shampoo[[#This Row],[Brand]],E:E,dataset_shampoo[[#This Row],[Region]],F:F,dataset_shampoo[[#This Row],[Year]],G:G,"&lt;="&amp;dataset_shampoo[[#This Row],[Month]])</f>
        <v>9282</v>
      </c>
      <c r="K1070" s="27">
        <f>SUMIFS(I:I,D:D,dataset_shampoo[[#This Row],[Brand]],E:E,dataset_shampoo[[#This Row],[Region]],F:F,dataset_shampoo[[#This Row],[Year]],G:G,"&lt;="&amp;dataset_shampoo[[#This Row],[Month]])</f>
        <v>69496</v>
      </c>
      <c r="L1070" s="9">
        <f>dataset_shampoo[[#This Row],[Units YTD]]+SUMIFS(H:H,D:D,dataset_shampoo[[#This Row],[Brand]],E:E,dataset_shampoo[[#This Row],[Region]],F:F,dataset_shampoo[[#This Row],[Year]]-1,G:G,"&gt;"&amp;dataset_shampoo[[#This Row],[Month]])</f>
        <v>117852</v>
      </c>
      <c r="M1070" s="1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s="9">
        <v>9016</v>
      </c>
      <c r="I1071" s="11">
        <v>67501</v>
      </c>
      <c r="J1071" s="9">
        <f>SUMIFS(H:H,D:D,dataset_shampoo[[#This Row],[Brand]],E:E,dataset_shampoo[[#This Row],[Region]],F:F,dataset_shampoo[[#This Row],[Year]],G:G,"&lt;="&amp;dataset_shampoo[[#This Row],[Month]])</f>
        <v>18298</v>
      </c>
      <c r="K1071" s="27">
        <f>SUMIFS(I:I,D:D,dataset_shampoo[[#This Row],[Brand]],E:E,dataset_shampoo[[#This Row],[Region]],F:F,dataset_shampoo[[#This Row],[Year]],G:G,"&lt;="&amp;dataset_shampoo[[#This Row],[Month]])</f>
        <v>136997</v>
      </c>
      <c r="L1071" s="9">
        <f>dataset_shampoo[[#This Row],[Units YTD]]+SUMIFS(H:H,D:D,dataset_shampoo[[#This Row],[Brand]],E:E,dataset_shampoo[[#This Row],[Region]],F:F,dataset_shampoo[[#This Row],[Year]]-1,G:G,"&gt;"&amp;dataset_shampoo[[#This Row],[Month]])</f>
        <v>117397</v>
      </c>
      <c r="M1071" s="1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s="9">
        <v>8953</v>
      </c>
      <c r="I1072" s="11">
        <v>66990</v>
      </c>
      <c r="J1072" s="9">
        <f>SUMIFS(H:H,D:D,dataset_shampoo[[#This Row],[Brand]],E:E,dataset_shampoo[[#This Row],[Region]],F:F,dataset_shampoo[[#This Row],[Year]],G:G,"&lt;="&amp;dataset_shampoo[[#This Row],[Month]])</f>
        <v>27251</v>
      </c>
      <c r="K1072" s="27">
        <f>SUMIFS(I:I,D:D,dataset_shampoo[[#This Row],[Brand]],E:E,dataset_shampoo[[#This Row],[Region]],F:F,dataset_shampoo[[#This Row],[Year]],G:G,"&lt;="&amp;dataset_shampoo[[#This Row],[Month]])</f>
        <v>203987</v>
      </c>
      <c r="L1072" s="9">
        <f>dataset_shampoo[[#This Row],[Units YTD]]+SUMIFS(H:H,D:D,dataset_shampoo[[#This Row],[Brand]],E:E,dataset_shampoo[[#This Row],[Region]],F:F,dataset_shampoo[[#This Row],[Year]]-1,G:G,"&gt;"&amp;dataset_shampoo[[#This Row],[Month]])</f>
        <v>115766</v>
      </c>
      <c r="M1072" s="1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s="9">
        <v>20937</v>
      </c>
      <c r="I1073" s="11">
        <v>87780</v>
      </c>
      <c r="J1073" s="9">
        <f>SUMIFS(H:H,D:D,dataset_shampoo[[#This Row],[Brand]],E:E,dataset_shampoo[[#This Row],[Region]],F:F,dataset_shampoo[[#This Row],[Year]],G:G,"&lt;="&amp;dataset_shampoo[[#This Row],[Month]])</f>
        <v>20937</v>
      </c>
      <c r="K1073" s="27">
        <f>SUMIFS(I:I,D:D,dataset_shampoo[[#This Row],[Brand]],E:E,dataset_shampoo[[#This Row],[Region]],F:F,dataset_shampoo[[#This Row],[Year]],G:G,"&lt;="&amp;dataset_shampoo[[#This Row],[Month]])</f>
        <v>87780</v>
      </c>
      <c r="L1073" s="9">
        <f>dataset_shampoo[[#This Row],[Units YTD]]+SUMIFS(H:H,D:D,dataset_shampoo[[#This Row],[Brand]],E:E,dataset_shampoo[[#This Row],[Region]],F:F,dataset_shampoo[[#This Row],[Year]]-1,G:G,"&gt;"&amp;dataset_shampoo[[#This Row],[Month]])</f>
        <v>20937</v>
      </c>
      <c r="M1073" s="1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s="9">
        <v>18823</v>
      </c>
      <c r="I1074" s="11">
        <v>81781</v>
      </c>
      <c r="J1074" s="9">
        <f>SUMIFS(H:H,D:D,dataset_shampoo[[#This Row],[Brand]],E:E,dataset_shampoo[[#This Row],[Region]],F:F,dataset_shampoo[[#This Row],[Year]],G:G,"&lt;="&amp;dataset_shampoo[[#This Row],[Month]])</f>
        <v>39760</v>
      </c>
      <c r="K1074" s="27">
        <f>SUMIFS(I:I,D:D,dataset_shampoo[[#This Row],[Brand]],E:E,dataset_shampoo[[#This Row],[Region]],F:F,dataset_shampoo[[#This Row],[Year]],G:G,"&lt;="&amp;dataset_shampoo[[#This Row],[Month]])</f>
        <v>169561</v>
      </c>
      <c r="L1074" s="9">
        <f>dataset_shampoo[[#This Row],[Units YTD]]+SUMIFS(H:H,D:D,dataset_shampoo[[#This Row],[Brand]],E:E,dataset_shampoo[[#This Row],[Region]],F:F,dataset_shampoo[[#This Row],[Year]]-1,G:G,"&gt;"&amp;dataset_shampoo[[#This Row],[Month]])</f>
        <v>39760</v>
      </c>
      <c r="M1074" s="1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s="9">
        <v>23646</v>
      </c>
      <c r="I1075" s="11">
        <v>104188</v>
      </c>
      <c r="J1075" s="9">
        <f>SUMIFS(H:H,D:D,dataset_shampoo[[#This Row],[Brand]],E:E,dataset_shampoo[[#This Row],[Region]],F:F,dataset_shampoo[[#This Row],[Year]],G:G,"&lt;="&amp;dataset_shampoo[[#This Row],[Month]])</f>
        <v>63406</v>
      </c>
      <c r="K1075" s="27">
        <f>SUMIFS(I:I,D:D,dataset_shampoo[[#This Row],[Brand]],E:E,dataset_shampoo[[#This Row],[Region]],F:F,dataset_shampoo[[#This Row],[Year]],G:G,"&lt;="&amp;dataset_shampoo[[#This Row],[Month]])</f>
        <v>273749</v>
      </c>
      <c r="L1075" s="9">
        <f>dataset_shampoo[[#This Row],[Units YTD]]+SUMIFS(H:H,D:D,dataset_shampoo[[#This Row],[Brand]],E:E,dataset_shampoo[[#This Row],[Region]],F:F,dataset_shampoo[[#This Row],[Year]]-1,G:G,"&gt;"&amp;dataset_shampoo[[#This Row],[Month]])</f>
        <v>63406</v>
      </c>
      <c r="M1075" s="1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s="9">
        <v>19614</v>
      </c>
      <c r="I1076" s="11">
        <v>85953</v>
      </c>
      <c r="J1076" s="9">
        <f>SUMIFS(H:H,D:D,dataset_shampoo[[#This Row],[Brand]],E:E,dataset_shampoo[[#This Row],[Region]],F:F,dataset_shampoo[[#This Row],[Year]],G:G,"&lt;="&amp;dataset_shampoo[[#This Row],[Month]])</f>
        <v>83020</v>
      </c>
      <c r="K1076" s="27">
        <f>SUMIFS(I:I,D:D,dataset_shampoo[[#This Row],[Brand]],E:E,dataset_shampoo[[#This Row],[Region]],F:F,dataset_shampoo[[#This Row],[Year]],G:G,"&lt;="&amp;dataset_shampoo[[#This Row],[Month]])</f>
        <v>359702</v>
      </c>
      <c r="L1076" s="9">
        <f>dataset_shampoo[[#This Row],[Units YTD]]+SUMIFS(H:H,D:D,dataset_shampoo[[#This Row],[Brand]],E:E,dataset_shampoo[[#This Row],[Region]],F:F,dataset_shampoo[[#This Row],[Year]]-1,G:G,"&gt;"&amp;dataset_shampoo[[#This Row],[Month]])</f>
        <v>83020</v>
      </c>
      <c r="M1076" s="1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s="9">
        <v>24024</v>
      </c>
      <c r="I1077" s="11">
        <v>108332</v>
      </c>
      <c r="J1077" s="9">
        <f>SUMIFS(H:H,D:D,dataset_shampoo[[#This Row],[Brand]],E:E,dataset_shampoo[[#This Row],[Region]],F:F,dataset_shampoo[[#This Row],[Year]],G:G,"&lt;="&amp;dataset_shampoo[[#This Row],[Month]])</f>
        <v>107044</v>
      </c>
      <c r="K1077" s="27">
        <f>SUMIFS(I:I,D:D,dataset_shampoo[[#This Row],[Brand]],E:E,dataset_shampoo[[#This Row],[Region]],F:F,dataset_shampoo[[#This Row],[Year]],G:G,"&lt;="&amp;dataset_shampoo[[#This Row],[Month]])</f>
        <v>468034</v>
      </c>
      <c r="L1077" s="9">
        <f>dataset_shampoo[[#This Row],[Units YTD]]+SUMIFS(H:H,D:D,dataset_shampoo[[#This Row],[Brand]],E:E,dataset_shampoo[[#This Row],[Region]],F:F,dataset_shampoo[[#This Row],[Year]]-1,G:G,"&gt;"&amp;dataset_shampoo[[#This Row],[Month]])</f>
        <v>107044</v>
      </c>
      <c r="M1077" s="1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s="9">
        <v>24955</v>
      </c>
      <c r="I1078" s="11">
        <v>112539</v>
      </c>
      <c r="J1078" s="9">
        <f>SUMIFS(H:H,D:D,dataset_shampoo[[#This Row],[Brand]],E:E,dataset_shampoo[[#This Row],[Region]],F:F,dataset_shampoo[[#This Row],[Year]],G:G,"&lt;="&amp;dataset_shampoo[[#This Row],[Month]])</f>
        <v>131999</v>
      </c>
      <c r="K1078" s="27">
        <f>SUMIFS(I:I,D:D,dataset_shampoo[[#This Row],[Brand]],E:E,dataset_shampoo[[#This Row],[Region]],F:F,dataset_shampoo[[#This Row],[Year]],G:G,"&lt;="&amp;dataset_shampoo[[#This Row],[Month]])</f>
        <v>580573</v>
      </c>
      <c r="L1078" s="9">
        <f>dataset_shampoo[[#This Row],[Units YTD]]+SUMIFS(H:H,D:D,dataset_shampoo[[#This Row],[Brand]],E:E,dataset_shampoo[[#This Row],[Region]],F:F,dataset_shampoo[[#This Row],[Year]]-1,G:G,"&gt;"&amp;dataset_shampoo[[#This Row],[Month]])</f>
        <v>131999</v>
      </c>
      <c r="M1078" s="1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s="9">
        <v>23926</v>
      </c>
      <c r="I1079" s="11">
        <v>109424</v>
      </c>
      <c r="J1079" s="9">
        <f>SUMIFS(H:H,D:D,dataset_shampoo[[#This Row],[Brand]],E:E,dataset_shampoo[[#This Row],[Region]],F:F,dataset_shampoo[[#This Row],[Year]],G:G,"&lt;="&amp;dataset_shampoo[[#This Row],[Month]])</f>
        <v>155925</v>
      </c>
      <c r="K1079" s="27">
        <f>SUMIFS(I:I,D:D,dataset_shampoo[[#This Row],[Brand]],E:E,dataset_shampoo[[#This Row],[Region]],F:F,dataset_shampoo[[#This Row],[Year]],G:G,"&lt;="&amp;dataset_shampoo[[#This Row],[Month]])</f>
        <v>689997</v>
      </c>
      <c r="L1079" s="9">
        <f>dataset_shampoo[[#This Row],[Units YTD]]+SUMIFS(H:H,D:D,dataset_shampoo[[#This Row],[Brand]],E:E,dataset_shampoo[[#This Row],[Region]],F:F,dataset_shampoo[[#This Row],[Year]]-1,G:G,"&gt;"&amp;dataset_shampoo[[#This Row],[Month]])</f>
        <v>155925</v>
      </c>
      <c r="M1079" s="1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s="9">
        <v>18655</v>
      </c>
      <c r="I1080" s="11">
        <v>87941</v>
      </c>
      <c r="J1080" s="9">
        <f>SUMIFS(H:H,D:D,dataset_shampoo[[#This Row],[Brand]],E:E,dataset_shampoo[[#This Row],[Region]],F:F,dataset_shampoo[[#This Row],[Year]],G:G,"&lt;="&amp;dataset_shampoo[[#This Row],[Month]])</f>
        <v>174580</v>
      </c>
      <c r="K1080" s="27">
        <f>SUMIFS(I:I,D:D,dataset_shampoo[[#This Row],[Brand]],E:E,dataset_shampoo[[#This Row],[Region]],F:F,dataset_shampoo[[#This Row],[Year]],G:G,"&lt;="&amp;dataset_shampoo[[#This Row],[Month]])</f>
        <v>777938</v>
      </c>
      <c r="L1080" s="9">
        <f>dataset_shampoo[[#This Row],[Units YTD]]+SUMIFS(H:H,D:D,dataset_shampoo[[#This Row],[Brand]],E:E,dataset_shampoo[[#This Row],[Region]],F:F,dataset_shampoo[[#This Row],[Year]]-1,G:G,"&gt;"&amp;dataset_shampoo[[#This Row],[Month]])</f>
        <v>174580</v>
      </c>
      <c r="M1080" s="1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s="9">
        <v>16338</v>
      </c>
      <c r="I1081" s="11">
        <v>87689</v>
      </c>
      <c r="J1081" s="9">
        <f>SUMIFS(H:H,D:D,dataset_shampoo[[#This Row],[Brand]],E:E,dataset_shampoo[[#This Row],[Region]],F:F,dataset_shampoo[[#This Row],[Year]],G:G,"&lt;="&amp;dataset_shampoo[[#This Row],[Month]])</f>
        <v>190918</v>
      </c>
      <c r="K1081" s="27">
        <f>SUMIFS(I:I,D:D,dataset_shampoo[[#This Row],[Brand]],E:E,dataset_shampoo[[#This Row],[Region]],F:F,dataset_shampoo[[#This Row],[Year]],G:G,"&lt;="&amp;dataset_shampoo[[#This Row],[Month]])</f>
        <v>865627</v>
      </c>
      <c r="L1081" s="9">
        <f>dataset_shampoo[[#This Row],[Units YTD]]+SUMIFS(H:H,D:D,dataset_shampoo[[#This Row],[Brand]],E:E,dataset_shampoo[[#This Row],[Region]],F:F,dataset_shampoo[[#This Row],[Year]]-1,G:G,"&gt;"&amp;dataset_shampoo[[#This Row],[Month]])</f>
        <v>190918</v>
      </c>
      <c r="M1081" s="1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s="9">
        <v>23135</v>
      </c>
      <c r="I1082" s="11">
        <v>135758</v>
      </c>
      <c r="J1082" s="9">
        <f>SUMIFS(H:H,D:D,dataset_shampoo[[#This Row],[Brand]],E:E,dataset_shampoo[[#This Row],[Region]],F:F,dataset_shampoo[[#This Row],[Year]],G:G,"&lt;="&amp;dataset_shampoo[[#This Row],[Month]])</f>
        <v>214053</v>
      </c>
      <c r="K1082" s="27">
        <f>SUMIFS(I:I,D:D,dataset_shampoo[[#This Row],[Brand]],E:E,dataset_shampoo[[#This Row],[Region]],F:F,dataset_shampoo[[#This Row],[Year]],G:G,"&lt;="&amp;dataset_shampoo[[#This Row],[Month]])</f>
        <v>1001385</v>
      </c>
      <c r="L1082" s="9">
        <f>dataset_shampoo[[#This Row],[Units YTD]]+SUMIFS(H:H,D:D,dataset_shampoo[[#This Row],[Brand]],E:E,dataset_shampoo[[#This Row],[Region]],F:F,dataset_shampoo[[#This Row],[Year]]-1,G:G,"&gt;"&amp;dataset_shampoo[[#This Row],[Month]])</f>
        <v>214053</v>
      </c>
      <c r="M1082" s="1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s="9">
        <v>16275</v>
      </c>
      <c r="I1083" s="11">
        <v>96467</v>
      </c>
      <c r="J1083" s="9">
        <f>SUMIFS(H:H,D:D,dataset_shampoo[[#This Row],[Brand]],E:E,dataset_shampoo[[#This Row],[Region]],F:F,dataset_shampoo[[#This Row],[Year]],G:G,"&lt;="&amp;dataset_shampoo[[#This Row],[Month]])</f>
        <v>230328</v>
      </c>
      <c r="K1083" s="27">
        <f>SUMIFS(I:I,D:D,dataset_shampoo[[#This Row],[Brand]],E:E,dataset_shampoo[[#This Row],[Region]],F:F,dataset_shampoo[[#This Row],[Year]],G:G,"&lt;="&amp;dataset_shampoo[[#This Row],[Month]])</f>
        <v>1097852</v>
      </c>
      <c r="L1083" s="9">
        <f>dataset_shampoo[[#This Row],[Units YTD]]+SUMIFS(H:H,D:D,dataset_shampoo[[#This Row],[Brand]],E:E,dataset_shampoo[[#This Row],[Region]],F:F,dataset_shampoo[[#This Row],[Year]]-1,G:G,"&gt;"&amp;dataset_shampoo[[#This Row],[Month]])</f>
        <v>230328</v>
      </c>
      <c r="M1083" s="1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s="9">
        <v>16023</v>
      </c>
      <c r="I1084" s="11">
        <v>92120</v>
      </c>
      <c r="J1084" s="9">
        <f>SUMIFS(H:H,D:D,dataset_shampoo[[#This Row],[Brand]],E:E,dataset_shampoo[[#This Row],[Region]],F:F,dataset_shampoo[[#This Row],[Year]],G:G,"&lt;="&amp;dataset_shampoo[[#This Row],[Month]])</f>
        <v>246351</v>
      </c>
      <c r="K1084" s="27">
        <f>SUMIFS(I:I,D:D,dataset_shampoo[[#This Row],[Brand]],E:E,dataset_shampoo[[#This Row],[Region]],F:F,dataset_shampoo[[#This Row],[Year]],G:G,"&lt;="&amp;dataset_shampoo[[#This Row],[Month]])</f>
        <v>1189972</v>
      </c>
      <c r="L1084" s="9">
        <f>dataset_shampoo[[#This Row],[Units YTD]]+SUMIFS(H:H,D:D,dataset_shampoo[[#This Row],[Brand]],E:E,dataset_shampoo[[#This Row],[Region]],F:F,dataset_shampoo[[#This Row],[Year]]-1,G:G,"&gt;"&amp;dataset_shampoo[[#This Row],[Month]])</f>
        <v>246351</v>
      </c>
      <c r="M1084" s="1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s="9">
        <v>14329</v>
      </c>
      <c r="I1085" s="11">
        <v>87234</v>
      </c>
      <c r="J1085" s="9">
        <f>SUMIFS(H:H,D:D,dataset_shampoo[[#This Row],[Brand]],E:E,dataset_shampoo[[#This Row],[Region]],F:F,dataset_shampoo[[#This Row],[Year]],G:G,"&lt;="&amp;dataset_shampoo[[#This Row],[Month]])</f>
        <v>14329</v>
      </c>
      <c r="K1085" s="27">
        <f>SUMIFS(I:I,D:D,dataset_shampoo[[#This Row],[Brand]],E:E,dataset_shampoo[[#This Row],[Region]],F:F,dataset_shampoo[[#This Row],[Year]],G:G,"&lt;="&amp;dataset_shampoo[[#This Row],[Month]])</f>
        <v>87234</v>
      </c>
      <c r="L1085" s="9">
        <f>dataset_shampoo[[#This Row],[Units YTD]]+SUMIFS(H:H,D:D,dataset_shampoo[[#This Row],[Brand]],E:E,dataset_shampoo[[#This Row],[Region]],F:F,dataset_shampoo[[#This Row],[Year]]-1,G:G,"&gt;"&amp;dataset_shampoo[[#This Row],[Month]])</f>
        <v>239743</v>
      </c>
      <c r="M1085" s="1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s="9">
        <v>13048</v>
      </c>
      <c r="I1086" s="11">
        <v>78834</v>
      </c>
      <c r="J1086" s="9">
        <f>SUMIFS(H:H,D:D,dataset_shampoo[[#This Row],[Brand]],E:E,dataset_shampoo[[#This Row],[Region]],F:F,dataset_shampoo[[#This Row],[Year]],G:G,"&lt;="&amp;dataset_shampoo[[#This Row],[Month]])</f>
        <v>27377</v>
      </c>
      <c r="K1086" s="27">
        <f>SUMIFS(I:I,D:D,dataset_shampoo[[#This Row],[Brand]],E:E,dataset_shampoo[[#This Row],[Region]],F:F,dataset_shampoo[[#This Row],[Year]],G:G,"&lt;="&amp;dataset_shampoo[[#This Row],[Month]])</f>
        <v>166068</v>
      </c>
      <c r="L1086" s="9">
        <f>dataset_shampoo[[#This Row],[Units YTD]]+SUMIFS(H:H,D:D,dataset_shampoo[[#This Row],[Brand]],E:E,dataset_shampoo[[#This Row],[Region]],F:F,dataset_shampoo[[#This Row],[Year]]-1,G:G,"&gt;"&amp;dataset_shampoo[[#This Row],[Month]])</f>
        <v>233968</v>
      </c>
      <c r="M1086" s="1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s="9">
        <v>14140</v>
      </c>
      <c r="I1087" s="11">
        <v>87255</v>
      </c>
      <c r="J1087" s="9">
        <f>SUMIFS(H:H,D:D,dataset_shampoo[[#This Row],[Brand]],E:E,dataset_shampoo[[#This Row],[Region]],F:F,dataset_shampoo[[#This Row],[Year]],G:G,"&lt;="&amp;dataset_shampoo[[#This Row],[Month]])</f>
        <v>41517</v>
      </c>
      <c r="K1087" s="27">
        <f>SUMIFS(I:I,D:D,dataset_shampoo[[#This Row],[Brand]],E:E,dataset_shampoo[[#This Row],[Region]],F:F,dataset_shampoo[[#This Row],[Year]],G:G,"&lt;="&amp;dataset_shampoo[[#This Row],[Month]])</f>
        <v>253323</v>
      </c>
      <c r="L1087" s="9">
        <f>dataset_shampoo[[#This Row],[Units YTD]]+SUMIFS(H:H,D:D,dataset_shampoo[[#This Row],[Brand]],E:E,dataset_shampoo[[#This Row],[Region]],F:F,dataset_shampoo[[#This Row],[Year]]-1,G:G,"&gt;"&amp;dataset_shampoo[[#This Row],[Month]])</f>
        <v>224462</v>
      </c>
      <c r="M1087" s="1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s="9">
        <v>11095</v>
      </c>
      <c r="I1088" s="11">
        <v>68803</v>
      </c>
      <c r="J1088" s="9">
        <f>SUMIFS(H:H,D:D,dataset_shampoo[[#This Row],[Brand]],E:E,dataset_shampoo[[#This Row],[Region]],F:F,dataset_shampoo[[#This Row],[Year]],G:G,"&lt;="&amp;dataset_shampoo[[#This Row],[Month]])</f>
        <v>52612</v>
      </c>
      <c r="K1088" s="27">
        <f>SUMIFS(I:I,D:D,dataset_shampoo[[#This Row],[Brand]],E:E,dataset_shampoo[[#This Row],[Region]],F:F,dataset_shampoo[[#This Row],[Year]],G:G,"&lt;="&amp;dataset_shampoo[[#This Row],[Month]])</f>
        <v>322126</v>
      </c>
      <c r="L1088" s="9">
        <f>dataset_shampoo[[#This Row],[Units YTD]]+SUMIFS(H:H,D:D,dataset_shampoo[[#This Row],[Brand]],E:E,dataset_shampoo[[#This Row],[Region]],F:F,dataset_shampoo[[#This Row],[Year]]-1,G:G,"&gt;"&amp;dataset_shampoo[[#This Row],[Month]])</f>
        <v>215943</v>
      </c>
      <c r="M1088" s="1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s="9">
        <v>11179</v>
      </c>
      <c r="I1089" s="11">
        <v>69048</v>
      </c>
      <c r="J1089" s="9">
        <f>SUMIFS(H:H,D:D,dataset_shampoo[[#This Row],[Brand]],E:E,dataset_shampoo[[#This Row],[Region]],F:F,dataset_shampoo[[#This Row],[Year]],G:G,"&lt;="&amp;dataset_shampoo[[#This Row],[Month]])</f>
        <v>63791</v>
      </c>
      <c r="K1089" s="27">
        <f>SUMIFS(I:I,D:D,dataset_shampoo[[#This Row],[Brand]],E:E,dataset_shampoo[[#This Row],[Region]],F:F,dataset_shampoo[[#This Row],[Year]],G:G,"&lt;="&amp;dataset_shampoo[[#This Row],[Month]])</f>
        <v>391174</v>
      </c>
      <c r="L1089" s="9">
        <f>dataset_shampoo[[#This Row],[Units YTD]]+SUMIFS(H:H,D:D,dataset_shampoo[[#This Row],[Brand]],E:E,dataset_shampoo[[#This Row],[Region]],F:F,dataset_shampoo[[#This Row],[Year]]-1,G:G,"&gt;"&amp;dataset_shampoo[[#This Row],[Month]])</f>
        <v>203098</v>
      </c>
      <c r="M1089" s="1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s="9">
        <v>11102</v>
      </c>
      <c r="I1090" s="11">
        <v>69440</v>
      </c>
      <c r="J1090" s="9">
        <f>SUMIFS(H:H,D:D,dataset_shampoo[[#This Row],[Brand]],E:E,dataset_shampoo[[#This Row],[Region]],F:F,dataset_shampoo[[#This Row],[Year]],G:G,"&lt;="&amp;dataset_shampoo[[#This Row],[Month]])</f>
        <v>74893</v>
      </c>
      <c r="K1090" s="27">
        <f>SUMIFS(I:I,D:D,dataset_shampoo[[#This Row],[Brand]],E:E,dataset_shampoo[[#This Row],[Region]],F:F,dataset_shampoo[[#This Row],[Year]],G:G,"&lt;="&amp;dataset_shampoo[[#This Row],[Month]])</f>
        <v>460614</v>
      </c>
      <c r="L1090" s="9">
        <f>dataset_shampoo[[#This Row],[Units YTD]]+SUMIFS(H:H,D:D,dataset_shampoo[[#This Row],[Brand]],E:E,dataset_shampoo[[#This Row],[Region]],F:F,dataset_shampoo[[#This Row],[Year]]-1,G:G,"&gt;"&amp;dataset_shampoo[[#This Row],[Month]])</f>
        <v>189245</v>
      </c>
      <c r="M1090" s="1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s="9">
        <v>11095</v>
      </c>
      <c r="I1091" s="11">
        <v>67627</v>
      </c>
      <c r="J1091" s="9">
        <f>SUMIFS(H:H,D:D,dataset_shampoo[[#This Row],[Brand]],E:E,dataset_shampoo[[#This Row],[Region]],F:F,dataset_shampoo[[#This Row],[Year]],G:G,"&lt;="&amp;dataset_shampoo[[#This Row],[Month]])</f>
        <v>85988</v>
      </c>
      <c r="K1091" s="27">
        <f>SUMIFS(I:I,D:D,dataset_shampoo[[#This Row],[Brand]],E:E,dataset_shampoo[[#This Row],[Region]],F:F,dataset_shampoo[[#This Row],[Year]],G:G,"&lt;="&amp;dataset_shampoo[[#This Row],[Month]])</f>
        <v>528241</v>
      </c>
      <c r="L1091" s="9">
        <f>dataset_shampoo[[#This Row],[Units YTD]]+SUMIFS(H:H,D:D,dataset_shampoo[[#This Row],[Brand]],E:E,dataset_shampoo[[#This Row],[Region]],F:F,dataset_shampoo[[#This Row],[Year]]-1,G:G,"&gt;"&amp;dataset_shampoo[[#This Row],[Month]])</f>
        <v>176414</v>
      </c>
      <c r="M1091" s="1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s="9">
        <v>14140</v>
      </c>
      <c r="I1092" s="11">
        <v>85323</v>
      </c>
      <c r="J1092" s="9">
        <f>SUMIFS(H:H,D:D,dataset_shampoo[[#This Row],[Brand]],E:E,dataset_shampoo[[#This Row],[Region]],F:F,dataset_shampoo[[#This Row],[Year]],G:G,"&lt;="&amp;dataset_shampoo[[#This Row],[Month]])</f>
        <v>100128</v>
      </c>
      <c r="K1092" s="27">
        <f>SUMIFS(I:I,D:D,dataset_shampoo[[#This Row],[Brand]],E:E,dataset_shampoo[[#This Row],[Region]],F:F,dataset_shampoo[[#This Row],[Year]],G:G,"&lt;="&amp;dataset_shampoo[[#This Row],[Month]])</f>
        <v>613564</v>
      </c>
      <c r="L1092" s="9">
        <f>dataset_shampoo[[#This Row],[Units YTD]]+SUMIFS(H:H,D:D,dataset_shampoo[[#This Row],[Brand]],E:E,dataset_shampoo[[#This Row],[Region]],F:F,dataset_shampoo[[#This Row],[Year]]-1,G:G,"&gt;"&amp;dataset_shampoo[[#This Row],[Month]])</f>
        <v>171899</v>
      </c>
      <c r="M1092" s="1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s="9">
        <v>14434</v>
      </c>
      <c r="I1093" s="11">
        <v>88928</v>
      </c>
      <c r="J1093" s="9">
        <f>SUMIFS(H:H,D:D,dataset_shampoo[[#This Row],[Brand]],E:E,dataset_shampoo[[#This Row],[Region]],F:F,dataset_shampoo[[#This Row],[Year]],G:G,"&lt;="&amp;dataset_shampoo[[#This Row],[Month]])</f>
        <v>114562</v>
      </c>
      <c r="K1093" s="27">
        <f>SUMIFS(I:I,D:D,dataset_shampoo[[#This Row],[Brand]],E:E,dataset_shampoo[[#This Row],[Region]],F:F,dataset_shampoo[[#This Row],[Year]],G:G,"&lt;="&amp;dataset_shampoo[[#This Row],[Month]])</f>
        <v>702492</v>
      </c>
      <c r="L1093" s="9">
        <f>dataset_shampoo[[#This Row],[Units YTD]]+SUMIFS(H:H,D:D,dataset_shampoo[[#This Row],[Brand]],E:E,dataset_shampoo[[#This Row],[Region]],F:F,dataset_shampoo[[#This Row],[Year]]-1,G:G,"&gt;"&amp;dataset_shampoo[[#This Row],[Month]])</f>
        <v>169995</v>
      </c>
      <c r="M1093" s="1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s="9">
        <v>16128</v>
      </c>
      <c r="I1094" s="11">
        <v>100275</v>
      </c>
      <c r="J1094" s="9">
        <f>SUMIFS(H:H,D:D,dataset_shampoo[[#This Row],[Brand]],E:E,dataset_shampoo[[#This Row],[Region]],F:F,dataset_shampoo[[#This Row],[Year]],G:G,"&lt;="&amp;dataset_shampoo[[#This Row],[Month]])</f>
        <v>130690</v>
      </c>
      <c r="K1094" s="27">
        <f>SUMIFS(I:I,D:D,dataset_shampoo[[#This Row],[Brand]],E:E,dataset_shampoo[[#This Row],[Region]],F:F,dataset_shampoo[[#This Row],[Year]],G:G,"&lt;="&amp;dataset_shampoo[[#This Row],[Month]])</f>
        <v>802767</v>
      </c>
      <c r="L1094" s="9">
        <f>dataset_shampoo[[#This Row],[Units YTD]]+SUMIFS(H:H,D:D,dataset_shampoo[[#This Row],[Brand]],E:E,dataset_shampoo[[#This Row],[Region]],F:F,dataset_shampoo[[#This Row],[Year]]-1,G:G,"&gt;"&amp;dataset_shampoo[[#This Row],[Month]])</f>
        <v>162988</v>
      </c>
      <c r="M1094" s="1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s="9">
        <v>12719</v>
      </c>
      <c r="I1095" s="11">
        <v>80801</v>
      </c>
      <c r="J1095" s="9">
        <f>SUMIFS(H:H,D:D,dataset_shampoo[[#This Row],[Brand]],E:E,dataset_shampoo[[#This Row],[Region]],F:F,dataset_shampoo[[#This Row],[Year]],G:G,"&lt;="&amp;dataset_shampoo[[#This Row],[Month]])</f>
        <v>143409</v>
      </c>
      <c r="K1095" s="27">
        <f>SUMIFS(I:I,D:D,dataset_shampoo[[#This Row],[Brand]],E:E,dataset_shampoo[[#This Row],[Region]],F:F,dataset_shampoo[[#This Row],[Year]],G:G,"&lt;="&amp;dataset_shampoo[[#This Row],[Month]])</f>
        <v>883568</v>
      </c>
      <c r="L1095" s="9">
        <f>dataset_shampoo[[#This Row],[Units YTD]]+SUMIFS(H:H,D:D,dataset_shampoo[[#This Row],[Brand]],E:E,dataset_shampoo[[#This Row],[Region]],F:F,dataset_shampoo[[#This Row],[Year]]-1,G:G,"&gt;"&amp;dataset_shampoo[[#This Row],[Month]])</f>
        <v>159432</v>
      </c>
      <c r="M1095" s="1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s="9">
        <v>15561</v>
      </c>
      <c r="I1096" s="11">
        <v>96404</v>
      </c>
      <c r="J1096" s="9">
        <f>SUMIFS(H:H,D:D,dataset_shampoo[[#This Row],[Brand]],E:E,dataset_shampoo[[#This Row],[Region]],F:F,dataset_shampoo[[#This Row],[Year]],G:G,"&lt;="&amp;dataset_shampoo[[#This Row],[Month]])</f>
        <v>158970</v>
      </c>
      <c r="K1096" s="27">
        <f>SUMIFS(I:I,D:D,dataset_shampoo[[#This Row],[Brand]],E:E,dataset_shampoo[[#This Row],[Region]],F:F,dataset_shampoo[[#This Row],[Year]],G:G,"&lt;="&amp;dataset_shampoo[[#This Row],[Month]])</f>
        <v>979972</v>
      </c>
      <c r="L1096" s="9">
        <f>dataset_shampoo[[#This Row],[Units YTD]]+SUMIFS(H:H,D:D,dataset_shampoo[[#This Row],[Brand]],E:E,dataset_shampoo[[#This Row],[Region]],F:F,dataset_shampoo[[#This Row],[Year]]-1,G:G,"&gt;"&amp;dataset_shampoo[[#This Row],[Month]])</f>
        <v>158970</v>
      </c>
      <c r="M1096" s="1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s="9">
        <v>16744</v>
      </c>
      <c r="I1097" s="11">
        <v>104321</v>
      </c>
      <c r="J1097" s="9">
        <f>SUMIFS(H:H,D:D,dataset_shampoo[[#This Row],[Brand]],E:E,dataset_shampoo[[#This Row],[Region]],F:F,dataset_shampoo[[#This Row],[Year]],G:G,"&lt;="&amp;dataset_shampoo[[#This Row],[Month]])</f>
        <v>16744</v>
      </c>
      <c r="K1097" s="27">
        <f>SUMIFS(I:I,D:D,dataset_shampoo[[#This Row],[Brand]],E:E,dataset_shampoo[[#This Row],[Region]],F:F,dataset_shampoo[[#This Row],[Year]],G:G,"&lt;="&amp;dataset_shampoo[[#This Row],[Month]])</f>
        <v>104321</v>
      </c>
      <c r="L1097" s="9">
        <f>dataset_shampoo[[#This Row],[Units YTD]]+SUMIFS(H:H,D:D,dataset_shampoo[[#This Row],[Brand]],E:E,dataset_shampoo[[#This Row],[Region]],F:F,dataset_shampoo[[#This Row],[Year]]-1,G:G,"&gt;"&amp;dataset_shampoo[[#This Row],[Month]])</f>
        <v>161385</v>
      </c>
      <c r="M1097" s="1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s="9">
        <v>15120</v>
      </c>
      <c r="I1098" s="11">
        <v>94584</v>
      </c>
      <c r="J1098" s="9">
        <f>SUMIFS(H:H,D:D,dataset_shampoo[[#This Row],[Brand]],E:E,dataset_shampoo[[#This Row],[Region]],F:F,dataset_shampoo[[#This Row],[Year]],G:G,"&lt;="&amp;dataset_shampoo[[#This Row],[Month]])</f>
        <v>31864</v>
      </c>
      <c r="K1098" s="27">
        <f>SUMIFS(I:I,D:D,dataset_shampoo[[#This Row],[Brand]],E:E,dataset_shampoo[[#This Row],[Region]],F:F,dataset_shampoo[[#This Row],[Year]],G:G,"&lt;="&amp;dataset_shampoo[[#This Row],[Month]])</f>
        <v>198905</v>
      </c>
      <c r="L1098" s="9">
        <f>dataset_shampoo[[#This Row],[Units YTD]]+SUMIFS(H:H,D:D,dataset_shampoo[[#This Row],[Brand]],E:E,dataset_shampoo[[#This Row],[Region]],F:F,dataset_shampoo[[#This Row],[Year]]-1,G:G,"&gt;"&amp;dataset_shampoo[[#This Row],[Month]])</f>
        <v>163457</v>
      </c>
      <c r="M1098" s="1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s="9">
        <v>14763</v>
      </c>
      <c r="I1099" s="11">
        <v>91462</v>
      </c>
      <c r="J1099" s="9">
        <f>SUMIFS(H:H,D:D,dataset_shampoo[[#This Row],[Brand]],E:E,dataset_shampoo[[#This Row],[Region]],F:F,dataset_shampoo[[#This Row],[Year]],G:G,"&lt;="&amp;dataset_shampoo[[#This Row],[Month]])</f>
        <v>46627</v>
      </c>
      <c r="K1099" s="27">
        <f>SUMIFS(I:I,D:D,dataset_shampoo[[#This Row],[Brand]],E:E,dataset_shampoo[[#This Row],[Region]],F:F,dataset_shampoo[[#This Row],[Year]],G:G,"&lt;="&amp;dataset_shampoo[[#This Row],[Month]])</f>
        <v>290367</v>
      </c>
      <c r="L1099" s="9">
        <f>dataset_shampoo[[#This Row],[Units YTD]]+SUMIFS(H:H,D:D,dataset_shampoo[[#This Row],[Brand]],E:E,dataset_shampoo[[#This Row],[Region]],F:F,dataset_shampoo[[#This Row],[Year]]-1,G:G,"&gt;"&amp;dataset_shampoo[[#This Row],[Month]])</f>
        <v>164080</v>
      </c>
      <c r="M1099" s="1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s="9">
        <v>12614</v>
      </c>
      <c r="I1100" s="11">
        <v>77462</v>
      </c>
      <c r="J1100" s="9">
        <f>SUMIFS(H:H,D:D,dataset_shampoo[[#This Row],[Brand]],E:E,dataset_shampoo[[#This Row],[Region]],F:F,dataset_shampoo[[#This Row],[Year]],G:G,"&lt;="&amp;dataset_shampoo[[#This Row],[Month]])</f>
        <v>59241</v>
      </c>
      <c r="K1100" s="27">
        <f>SUMIFS(I:I,D:D,dataset_shampoo[[#This Row],[Brand]],E:E,dataset_shampoo[[#This Row],[Region]],F:F,dataset_shampoo[[#This Row],[Year]],G:G,"&lt;="&amp;dataset_shampoo[[#This Row],[Month]])</f>
        <v>367829</v>
      </c>
      <c r="L1100" s="9">
        <f>dataset_shampoo[[#This Row],[Units YTD]]+SUMIFS(H:H,D:D,dataset_shampoo[[#This Row],[Brand]],E:E,dataset_shampoo[[#This Row],[Region]],F:F,dataset_shampoo[[#This Row],[Year]]-1,G:G,"&gt;"&amp;dataset_shampoo[[#This Row],[Month]])</f>
        <v>165599</v>
      </c>
      <c r="M1100" s="1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s="9">
        <v>10297</v>
      </c>
      <c r="I1101" s="11">
        <v>63924</v>
      </c>
      <c r="J1101" s="9">
        <f>SUMIFS(H:H,D:D,dataset_shampoo[[#This Row],[Brand]],E:E,dataset_shampoo[[#This Row],[Region]],F:F,dataset_shampoo[[#This Row],[Year]],G:G,"&lt;="&amp;dataset_shampoo[[#This Row],[Month]])</f>
        <v>69538</v>
      </c>
      <c r="K1101" s="27">
        <f>SUMIFS(I:I,D:D,dataset_shampoo[[#This Row],[Brand]],E:E,dataset_shampoo[[#This Row],[Region]],F:F,dataset_shampoo[[#This Row],[Year]],G:G,"&lt;="&amp;dataset_shampoo[[#This Row],[Month]])</f>
        <v>431753</v>
      </c>
      <c r="L1101" s="9">
        <f>dataset_shampoo[[#This Row],[Units YTD]]+SUMIFS(H:H,D:D,dataset_shampoo[[#This Row],[Brand]],E:E,dataset_shampoo[[#This Row],[Region]],F:F,dataset_shampoo[[#This Row],[Year]]-1,G:G,"&gt;"&amp;dataset_shampoo[[#This Row],[Month]])</f>
        <v>164717</v>
      </c>
      <c r="M1101" s="1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s="9">
        <v>12040</v>
      </c>
      <c r="I1102" s="11">
        <v>74011</v>
      </c>
      <c r="J1102" s="9">
        <f>SUMIFS(H:H,D:D,dataset_shampoo[[#This Row],[Brand]],E:E,dataset_shampoo[[#This Row],[Region]],F:F,dataset_shampoo[[#This Row],[Year]],G:G,"&lt;="&amp;dataset_shampoo[[#This Row],[Month]])</f>
        <v>81578</v>
      </c>
      <c r="K1102" s="27">
        <f>SUMIFS(I:I,D:D,dataset_shampoo[[#This Row],[Brand]],E:E,dataset_shampoo[[#This Row],[Region]],F:F,dataset_shampoo[[#This Row],[Year]],G:G,"&lt;="&amp;dataset_shampoo[[#This Row],[Month]])</f>
        <v>505764</v>
      </c>
      <c r="L1102" s="9">
        <f>dataset_shampoo[[#This Row],[Units YTD]]+SUMIFS(H:H,D:D,dataset_shampoo[[#This Row],[Brand]],E:E,dataset_shampoo[[#This Row],[Region]],F:F,dataset_shampoo[[#This Row],[Year]]-1,G:G,"&gt;"&amp;dataset_shampoo[[#This Row],[Month]])</f>
        <v>165655</v>
      </c>
      <c r="M1102" s="1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s="9">
        <v>15484</v>
      </c>
      <c r="I1103" s="11">
        <v>94150</v>
      </c>
      <c r="J1103" s="9">
        <f>SUMIFS(H:H,D:D,dataset_shampoo[[#This Row],[Brand]],E:E,dataset_shampoo[[#This Row],[Region]],F:F,dataset_shampoo[[#This Row],[Year]],G:G,"&lt;="&amp;dataset_shampoo[[#This Row],[Month]])</f>
        <v>97062</v>
      </c>
      <c r="K1103" s="27">
        <f>SUMIFS(I:I,D:D,dataset_shampoo[[#This Row],[Brand]],E:E,dataset_shampoo[[#This Row],[Region]],F:F,dataset_shampoo[[#This Row],[Year]],G:G,"&lt;="&amp;dataset_shampoo[[#This Row],[Month]])</f>
        <v>599914</v>
      </c>
      <c r="L1103" s="9">
        <f>dataset_shampoo[[#This Row],[Units YTD]]+SUMIFS(H:H,D:D,dataset_shampoo[[#This Row],[Brand]],E:E,dataset_shampoo[[#This Row],[Region]],F:F,dataset_shampoo[[#This Row],[Year]]-1,G:G,"&gt;"&amp;dataset_shampoo[[#This Row],[Month]])</f>
        <v>170044</v>
      </c>
      <c r="M1103" s="1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s="9">
        <v>12418</v>
      </c>
      <c r="I1104" s="11">
        <v>75558</v>
      </c>
      <c r="J1104" s="9">
        <f>SUMIFS(H:H,D:D,dataset_shampoo[[#This Row],[Brand]],E:E,dataset_shampoo[[#This Row],[Region]],F:F,dataset_shampoo[[#This Row],[Year]],G:G,"&lt;="&amp;dataset_shampoo[[#This Row],[Month]])</f>
        <v>109480</v>
      </c>
      <c r="K1104" s="27">
        <f>SUMIFS(I:I,D:D,dataset_shampoo[[#This Row],[Brand]],E:E,dataset_shampoo[[#This Row],[Region]],F:F,dataset_shampoo[[#This Row],[Year]],G:G,"&lt;="&amp;dataset_shampoo[[#This Row],[Month]])</f>
        <v>675472</v>
      </c>
      <c r="L1104" s="9">
        <f>dataset_shampoo[[#This Row],[Units YTD]]+SUMIFS(H:H,D:D,dataset_shampoo[[#This Row],[Brand]],E:E,dataset_shampoo[[#This Row],[Region]],F:F,dataset_shampoo[[#This Row],[Year]]-1,G:G,"&gt;"&amp;dataset_shampoo[[#This Row],[Month]])</f>
        <v>168322</v>
      </c>
      <c r="M1104" s="1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s="9">
        <v>13622</v>
      </c>
      <c r="I1105" s="11">
        <v>82096</v>
      </c>
      <c r="J1105" s="9">
        <f>SUMIFS(H:H,D:D,dataset_shampoo[[#This Row],[Brand]],E:E,dataset_shampoo[[#This Row],[Region]],F:F,dataset_shampoo[[#This Row],[Year]],G:G,"&lt;="&amp;dataset_shampoo[[#This Row],[Month]])</f>
        <v>123102</v>
      </c>
      <c r="K1105" s="27">
        <f>SUMIFS(I:I,D:D,dataset_shampoo[[#This Row],[Brand]],E:E,dataset_shampoo[[#This Row],[Region]],F:F,dataset_shampoo[[#This Row],[Year]],G:G,"&lt;="&amp;dataset_shampoo[[#This Row],[Month]])</f>
        <v>757568</v>
      </c>
      <c r="L1105" s="9">
        <f>dataset_shampoo[[#This Row],[Units YTD]]+SUMIFS(H:H,D:D,dataset_shampoo[[#This Row],[Brand]],E:E,dataset_shampoo[[#This Row],[Region]],F:F,dataset_shampoo[[#This Row],[Year]]-1,G:G,"&gt;"&amp;dataset_shampoo[[#This Row],[Month]])</f>
        <v>167510</v>
      </c>
      <c r="M1105" s="1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s="9">
        <v>14350</v>
      </c>
      <c r="I1106" s="11">
        <v>85750</v>
      </c>
      <c r="J1106" s="9">
        <f>SUMIFS(H:H,D:D,dataset_shampoo[[#This Row],[Brand]],E:E,dataset_shampoo[[#This Row],[Region]],F:F,dataset_shampoo[[#This Row],[Year]],G:G,"&lt;="&amp;dataset_shampoo[[#This Row],[Month]])</f>
        <v>137452</v>
      </c>
      <c r="K1106" s="27">
        <f>SUMIFS(I:I,D:D,dataset_shampoo[[#This Row],[Brand]],E:E,dataset_shampoo[[#This Row],[Region]],F:F,dataset_shampoo[[#This Row],[Year]],G:G,"&lt;="&amp;dataset_shampoo[[#This Row],[Month]])</f>
        <v>843318</v>
      </c>
      <c r="L1106" s="9">
        <f>dataset_shampoo[[#This Row],[Units YTD]]+SUMIFS(H:H,D:D,dataset_shampoo[[#This Row],[Brand]],E:E,dataset_shampoo[[#This Row],[Region]],F:F,dataset_shampoo[[#This Row],[Year]]-1,G:G,"&gt;"&amp;dataset_shampoo[[#This Row],[Month]])</f>
        <v>165732</v>
      </c>
      <c r="M1106" s="1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s="9">
        <v>11900</v>
      </c>
      <c r="I1107" s="11">
        <v>71127</v>
      </c>
      <c r="J1107" s="9">
        <f>SUMIFS(H:H,D:D,dataset_shampoo[[#This Row],[Brand]],E:E,dataset_shampoo[[#This Row],[Region]],F:F,dataset_shampoo[[#This Row],[Year]],G:G,"&lt;="&amp;dataset_shampoo[[#This Row],[Month]])</f>
        <v>149352</v>
      </c>
      <c r="K1107" s="27">
        <f>SUMIFS(I:I,D:D,dataset_shampoo[[#This Row],[Brand]],E:E,dataset_shampoo[[#This Row],[Region]],F:F,dataset_shampoo[[#This Row],[Year]],G:G,"&lt;="&amp;dataset_shampoo[[#This Row],[Month]])</f>
        <v>914445</v>
      </c>
      <c r="L1107" s="9">
        <f>dataset_shampoo[[#This Row],[Units YTD]]+SUMIFS(H:H,D:D,dataset_shampoo[[#This Row],[Brand]],E:E,dataset_shampoo[[#This Row],[Region]],F:F,dataset_shampoo[[#This Row],[Year]]-1,G:G,"&gt;"&amp;dataset_shampoo[[#This Row],[Month]])</f>
        <v>164913</v>
      </c>
      <c r="M1107" s="1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s="9">
        <v>12516</v>
      </c>
      <c r="I1108" s="11">
        <v>75173</v>
      </c>
      <c r="J1108" s="9">
        <f>SUMIFS(H:H,D:D,dataset_shampoo[[#This Row],[Brand]],E:E,dataset_shampoo[[#This Row],[Region]],F:F,dataset_shampoo[[#This Row],[Year]],G:G,"&lt;="&amp;dataset_shampoo[[#This Row],[Month]])</f>
        <v>161868</v>
      </c>
      <c r="K1108" s="27">
        <f>SUMIFS(I:I,D:D,dataset_shampoo[[#This Row],[Brand]],E:E,dataset_shampoo[[#This Row],[Region]],F:F,dataset_shampoo[[#This Row],[Year]],G:G,"&lt;="&amp;dataset_shampoo[[#This Row],[Month]])</f>
        <v>989618</v>
      </c>
      <c r="L1108" s="9">
        <f>dataset_shampoo[[#This Row],[Units YTD]]+SUMIFS(H:H,D:D,dataset_shampoo[[#This Row],[Brand]],E:E,dataset_shampoo[[#This Row],[Region]],F:F,dataset_shampoo[[#This Row],[Year]]-1,G:G,"&gt;"&amp;dataset_shampoo[[#This Row],[Month]])</f>
        <v>161868</v>
      </c>
      <c r="M1108" s="1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s="9">
        <v>10255</v>
      </c>
      <c r="I1109" s="11">
        <v>61243</v>
      </c>
      <c r="J1109" s="9">
        <f>SUMIFS(H:H,D:D,dataset_shampoo[[#This Row],[Brand]],E:E,dataset_shampoo[[#This Row],[Region]],F:F,dataset_shampoo[[#This Row],[Year]],G:G,"&lt;="&amp;dataset_shampoo[[#This Row],[Month]])</f>
        <v>10255</v>
      </c>
      <c r="K1109" s="27">
        <f>SUMIFS(I:I,D:D,dataset_shampoo[[#This Row],[Brand]],E:E,dataset_shampoo[[#This Row],[Region]],F:F,dataset_shampoo[[#This Row],[Year]],G:G,"&lt;="&amp;dataset_shampoo[[#This Row],[Month]])</f>
        <v>61243</v>
      </c>
      <c r="L1109" s="9">
        <f>dataset_shampoo[[#This Row],[Units YTD]]+SUMIFS(H:H,D:D,dataset_shampoo[[#This Row],[Brand]],E:E,dataset_shampoo[[#This Row],[Region]],F:F,dataset_shampoo[[#This Row],[Year]]-1,G:G,"&gt;"&amp;dataset_shampoo[[#This Row],[Month]])</f>
        <v>155379</v>
      </c>
      <c r="M1109" s="1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s="9">
        <v>9863</v>
      </c>
      <c r="I1110" s="11">
        <v>59073</v>
      </c>
      <c r="J1110" s="9">
        <f>SUMIFS(H:H,D:D,dataset_shampoo[[#This Row],[Brand]],E:E,dataset_shampoo[[#This Row],[Region]],F:F,dataset_shampoo[[#This Row],[Year]],G:G,"&lt;="&amp;dataset_shampoo[[#This Row],[Month]])</f>
        <v>20118</v>
      </c>
      <c r="K1110" s="27">
        <f>SUMIFS(I:I,D:D,dataset_shampoo[[#This Row],[Brand]],E:E,dataset_shampoo[[#This Row],[Region]],F:F,dataset_shampoo[[#This Row],[Year]],G:G,"&lt;="&amp;dataset_shampoo[[#This Row],[Month]])</f>
        <v>120316</v>
      </c>
      <c r="L1110" s="9">
        <f>dataset_shampoo[[#This Row],[Units YTD]]+SUMIFS(H:H,D:D,dataset_shampoo[[#This Row],[Brand]],E:E,dataset_shampoo[[#This Row],[Region]],F:F,dataset_shampoo[[#This Row],[Year]]-1,G:G,"&gt;"&amp;dataset_shampoo[[#This Row],[Month]])</f>
        <v>150122</v>
      </c>
      <c r="M1110" s="1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s="9">
        <v>10906</v>
      </c>
      <c r="I1111" s="11">
        <v>65219</v>
      </c>
      <c r="J1111" s="9">
        <f>SUMIFS(H:H,D:D,dataset_shampoo[[#This Row],[Brand]],E:E,dataset_shampoo[[#This Row],[Region]],F:F,dataset_shampoo[[#This Row],[Year]],G:G,"&lt;="&amp;dataset_shampoo[[#This Row],[Month]])</f>
        <v>31024</v>
      </c>
      <c r="K1111" s="27">
        <f>SUMIFS(I:I,D:D,dataset_shampoo[[#This Row],[Brand]],E:E,dataset_shampoo[[#This Row],[Region]],F:F,dataset_shampoo[[#This Row],[Year]],G:G,"&lt;="&amp;dataset_shampoo[[#This Row],[Month]])</f>
        <v>185535</v>
      </c>
      <c r="L1111" s="9">
        <f>dataset_shampoo[[#This Row],[Units YTD]]+SUMIFS(H:H,D:D,dataset_shampoo[[#This Row],[Brand]],E:E,dataset_shampoo[[#This Row],[Region]],F:F,dataset_shampoo[[#This Row],[Year]]-1,G:G,"&gt;"&amp;dataset_shampoo[[#This Row],[Month]])</f>
        <v>146265</v>
      </c>
      <c r="M1111" s="1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s="9">
        <v>9261</v>
      </c>
      <c r="I1112" s="11">
        <v>55643</v>
      </c>
      <c r="J1112" s="9">
        <f>SUMIFS(H:H,D:D,dataset_shampoo[[#This Row],[Brand]],E:E,dataset_shampoo[[#This Row],[Region]],F:F,dataset_shampoo[[#This Row],[Year]],G:G,"&lt;="&amp;dataset_shampoo[[#This Row],[Month]])</f>
        <v>40285</v>
      </c>
      <c r="K1112" s="27">
        <f>SUMIFS(I:I,D:D,dataset_shampoo[[#This Row],[Brand]],E:E,dataset_shampoo[[#This Row],[Region]],F:F,dataset_shampoo[[#This Row],[Year]],G:G,"&lt;="&amp;dataset_shampoo[[#This Row],[Month]])</f>
        <v>241178</v>
      </c>
      <c r="L1112" s="9">
        <f>dataset_shampoo[[#This Row],[Units YTD]]+SUMIFS(H:H,D:D,dataset_shampoo[[#This Row],[Brand]],E:E,dataset_shampoo[[#This Row],[Region]],F:F,dataset_shampoo[[#This Row],[Year]]-1,G:G,"&gt;"&amp;dataset_shampoo[[#This Row],[Month]])</f>
        <v>142912</v>
      </c>
      <c r="M1112" s="1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s="9">
        <v>9555</v>
      </c>
      <c r="I1113" s="11">
        <v>56931</v>
      </c>
      <c r="J1113" s="9">
        <f>SUMIFS(H:H,D:D,dataset_shampoo[[#This Row],[Brand]],E:E,dataset_shampoo[[#This Row],[Region]],F:F,dataset_shampoo[[#This Row],[Year]],G:G,"&lt;="&amp;dataset_shampoo[[#This Row],[Month]])</f>
        <v>49840</v>
      </c>
      <c r="K1113" s="27">
        <f>SUMIFS(I:I,D:D,dataset_shampoo[[#This Row],[Brand]],E:E,dataset_shampoo[[#This Row],[Region]],F:F,dataset_shampoo[[#This Row],[Year]],G:G,"&lt;="&amp;dataset_shampoo[[#This Row],[Month]])</f>
        <v>298109</v>
      </c>
      <c r="L1113" s="9">
        <f>dataset_shampoo[[#This Row],[Units YTD]]+SUMIFS(H:H,D:D,dataset_shampoo[[#This Row],[Brand]],E:E,dataset_shampoo[[#This Row],[Region]],F:F,dataset_shampoo[[#This Row],[Year]]-1,G:G,"&gt;"&amp;dataset_shampoo[[#This Row],[Month]])</f>
        <v>142170</v>
      </c>
      <c r="M1113" s="1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s="9">
        <v>10115</v>
      </c>
      <c r="I1114" s="11">
        <v>60494</v>
      </c>
      <c r="J1114" s="9">
        <f>SUMIFS(H:H,D:D,dataset_shampoo[[#This Row],[Brand]],E:E,dataset_shampoo[[#This Row],[Region]],F:F,dataset_shampoo[[#This Row],[Year]],G:G,"&lt;="&amp;dataset_shampoo[[#This Row],[Month]])</f>
        <v>59955</v>
      </c>
      <c r="K1114" s="27">
        <f>SUMIFS(I:I,D:D,dataset_shampoo[[#This Row],[Brand]],E:E,dataset_shampoo[[#This Row],[Region]],F:F,dataset_shampoo[[#This Row],[Year]],G:G,"&lt;="&amp;dataset_shampoo[[#This Row],[Month]])</f>
        <v>358603</v>
      </c>
      <c r="L1114" s="9">
        <f>dataset_shampoo[[#This Row],[Units YTD]]+SUMIFS(H:H,D:D,dataset_shampoo[[#This Row],[Brand]],E:E,dataset_shampoo[[#This Row],[Region]],F:F,dataset_shampoo[[#This Row],[Year]]-1,G:G,"&gt;"&amp;dataset_shampoo[[#This Row],[Month]])</f>
        <v>140245</v>
      </c>
      <c r="M1114" s="1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s="9">
        <v>8890</v>
      </c>
      <c r="I1115" s="11">
        <v>53186</v>
      </c>
      <c r="J1115" s="9">
        <f>SUMIFS(H:H,D:D,dataset_shampoo[[#This Row],[Brand]],E:E,dataset_shampoo[[#This Row],[Region]],F:F,dataset_shampoo[[#This Row],[Year]],G:G,"&lt;="&amp;dataset_shampoo[[#This Row],[Month]])</f>
        <v>68845</v>
      </c>
      <c r="K1115" s="27">
        <f>SUMIFS(I:I,D:D,dataset_shampoo[[#This Row],[Brand]],E:E,dataset_shampoo[[#This Row],[Region]],F:F,dataset_shampoo[[#This Row],[Year]],G:G,"&lt;="&amp;dataset_shampoo[[#This Row],[Month]])</f>
        <v>411789</v>
      </c>
      <c r="L1115" s="9">
        <f>dataset_shampoo[[#This Row],[Units YTD]]+SUMIFS(H:H,D:D,dataset_shampoo[[#This Row],[Brand]],E:E,dataset_shampoo[[#This Row],[Region]],F:F,dataset_shampoo[[#This Row],[Year]]-1,G:G,"&gt;"&amp;dataset_shampoo[[#This Row],[Month]])</f>
        <v>133651</v>
      </c>
      <c r="M1115" s="1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s="9">
        <v>6356</v>
      </c>
      <c r="I1116" s="11">
        <v>37856</v>
      </c>
      <c r="J1116" s="9">
        <f>SUMIFS(H:H,D:D,dataset_shampoo[[#This Row],[Brand]],E:E,dataset_shampoo[[#This Row],[Region]],F:F,dataset_shampoo[[#This Row],[Year]],G:G,"&lt;="&amp;dataset_shampoo[[#This Row],[Month]])</f>
        <v>75201</v>
      </c>
      <c r="K1116" s="27">
        <f>SUMIFS(I:I,D:D,dataset_shampoo[[#This Row],[Brand]],E:E,dataset_shampoo[[#This Row],[Region]],F:F,dataset_shampoo[[#This Row],[Year]],G:G,"&lt;="&amp;dataset_shampoo[[#This Row],[Month]])</f>
        <v>449645</v>
      </c>
      <c r="L1116" s="9">
        <f>dataset_shampoo[[#This Row],[Units YTD]]+SUMIFS(H:H,D:D,dataset_shampoo[[#This Row],[Brand]],E:E,dataset_shampoo[[#This Row],[Region]],F:F,dataset_shampoo[[#This Row],[Year]]-1,G:G,"&gt;"&amp;dataset_shampoo[[#This Row],[Month]])</f>
        <v>127589</v>
      </c>
      <c r="M1116" s="1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s="9">
        <v>6867</v>
      </c>
      <c r="I1117" s="11">
        <v>40838</v>
      </c>
      <c r="J1117" s="9">
        <f>SUMIFS(H:H,D:D,dataset_shampoo[[#This Row],[Brand]],E:E,dataset_shampoo[[#This Row],[Region]],F:F,dataset_shampoo[[#This Row],[Year]],G:G,"&lt;="&amp;dataset_shampoo[[#This Row],[Month]])</f>
        <v>82068</v>
      </c>
      <c r="K1117" s="27">
        <f>SUMIFS(I:I,D:D,dataset_shampoo[[#This Row],[Brand]],E:E,dataset_shampoo[[#This Row],[Region]],F:F,dataset_shampoo[[#This Row],[Year]],G:G,"&lt;="&amp;dataset_shampoo[[#This Row],[Month]])</f>
        <v>490483</v>
      </c>
      <c r="L1117" s="9">
        <f>dataset_shampoo[[#This Row],[Units YTD]]+SUMIFS(H:H,D:D,dataset_shampoo[[#This Row],[Brand]],E:E,dataset_shampoo[[#This Row],[Region]],F:F,dataset_shampoo[[#This Row],[Year]]-1,G:G,"&gt;"&amp;dataset_shampoo[[#This Row],[Month]])</f>
        <v>120834</v>
      </c>
      <c r="M1117" s="1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s="9">
        <v>7665</v>
      </c>
      <c r="I1118" s="11">
        <v>45619</v>
      </c>
      <c r="J1118" s="9">
        <f>SUMIFS(H:H,D:D,dataset_shampoo[[#This Row],[Brand]],E:E,dataset_shampoo[[#This Row],[Region]],F:F,dataset_shampoo[[#This Row],[Year]],G:G,"&lt;="&amp;dataset_shampoo[[#This Row],[Month]])</f>
        <v>89733</v>
      </c>
      <c r="K1118" s="27">
        <f>SUMIFS(I:I,D:D,dataset_shampoo[[#This Row],[Brand]],E:E,dataset_shampoo[[#This Row],[Region]],F:F,dataset_shampoo[[#This Row],[Year]],G:G,"&lt;="&amp;dataset_shampoo[[#This Row],[Month]])</f>
        <v>536102</v>
      </c>
      <c r="L1118" s="9">
        <f>dataset_shampoo[[#This Row],[Units YTD]]+SUMIFS(H:H,D:D,dataset_shampoo[[#This Row],[Brand]],E:E,dataset_shampoo[[#This Row],[Region]],F:F,dataset_shampoo[[#This Row],[Year]]-1,G:G,"&gt;"&amp;dataset_shampoo[[#This Row],[Month]])</f>
        <v>114149</v>
      </c>
      <c r="M1118" s="1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s="9">
        <v>7273</v>
      </c>
      <c r="I1119" s="11">
        <v>43260</v>
      </c>
      <c r="J1119" s="9">
        <f>SUMIFS(H:H,D:D,dataset_shampoo[[#This Row],[Brand]],E:E,dataset_shampoo[[#This Row],[Region]],F:F,dataset_shampoo[[#This Row],[Year]],G:G,"&lt;="&amp;dataset_shampoo[[#This Row],[Month]])</f>
        <v>97006</v>
      </c>
      <c r="K1119" s="27">
        <f>SUMIFS(I:I,D:D,dataset_shampoo[[#This Row],[Brand]],E:E,dataset_shampoo[[#This Row],[Region]],F:F,dataset_shampoo[[#This Row],[Year]],G:G,"&lt;="&amp;dataset_shampoo[[#This Row],[Month]])</f>
        <v>579362</v>
      </c>
      <c r="L1119" s="9">
        <f>dataset_shampoo[[#This Row],[Units YTD]]+SUMIFS(H:H,D:D,dataset_shampoo[[#This Row],[Brand]],E:E,dataset_shampoo[[#This Row],[Region]],F:F,dataset_shampoo[[#This Row],[Year]]-1,G:G,"&gt;"&amp;dataset_shampoo[[#This Row],[Month]])</f>
        <v>109522</v>
      </c>
      <c r="M1119" s="1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s="9">
        <v>7917</v>
      </c>
      <c r="I1120" s="11">
        <v>47383</v>
      </c>
      <c r="J1120" s="9">
        <f>SUMIFS(H:H,D:D,dataset_shampoo[[#This Row],[Brand]],E:E,dataset_shampoo[[#This Row],[Region]],F:F,dataset_shampoo[[#This Row],[Year]],G:G,"&lt;="&amp;dataset_shampoo[[#This Row],[Month]])</f>
        <v>104923</v>
      </c>
      <c r="K1120" s="27">
        <f>SUMIFS(I:I,D:D,dataset_shampoo[[#This Row],[Brand]],E:E,dataset_shampoo[[#This Row],[Region]],F:F,dataset_shampoo[[#This Row],[Year]],G:G,"&lt;="&amp;dataset_shampoo[[#This Row],[Month]])</f>
        <v>626745</v>
      </c>
      <c r="L1120" s="9">
        <f>dataset_shampoo[[#This Row],[Units YTD]]+SUMIFS(H:H,D:D,dataset_shampoo[[#This Row],[Brand]],E:E,dataset_shampoo[[#This Row],[Region]],F:F,dataset_shampoo[[#This Row],[Year]]-1,G:G,"&gt;"&amp;dataset_shampoo[[#This Row],[Month]])</f>
        <v>104923</v>
      </c>
      <c r="M1120" s="1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s="9">
        <v>6496</v>
      </c>
      <c r="I1121" s="11">
        <v>39620</v>
      </c>
      <c r="J1121" s="9">
        <f>SUMIFS(H:H,D:D,dataset_shampoo[[#This Row],[Brand]],E:E,dataset_shampoo[[#This Row],[Region]],F:F,dataset_shampoo[[#This Row],[Year]],G:G,"&lt;="&amp;dataset_shampoo[[#This Row],[Month]])</f>
        <v>6496</v>
      </c>
      <c r="K1121" s="27">
        <f>SUMIFS(I:I,D:D,dataset_shampoo[[#This Row],[Brand]],E:E,dataset_shampoo[[#This Row],[Region]],F:F,dataset_shampoo[[#This Row],[Year]],G:G,"&lt;="&amp;dataset_shampoo[[#This Row],[Month]])</f>
        <v>39620</v>
      </c>
      <c r="L1121" s="9">
        <f>dataset_shampoo[[#This Row],[Units YTD]]+SUMIFS(H:H,D:D,dataset_shampoo[[#This Row],[Brand]],E:E,dataset_shampoo[[#This Row],[Region]],F:F,dataset_shampoo[[#This Row],[Year]]-1,G:G,"&gt;"&amp;dataset_shampoo[[#This Row],[Month]])</f>
        <v>101164</v>
      </c>
      <c r="M1121" s="1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s="9">
        <v>6412</v>
      </c>
      <c r="I1122" s="11">
        <v>39011</v>
      </c>
      <c r="J1122" s="9">
        <f>SUMIFS(H:H,D:D,dataset_shampoo[[#This Row],[Brand]],E:E,dataset_shampoo[[#This Row],[Region]],F:F,dataset_shampoo[[#This Row],[Year]],G:G,"&lt;="&amp;dataset_shampoo[[#This Row],[Month]])</f>
        <v>12908</v>
      </c>
      <c r="K1122" s="27">
        <f>SUMIFS(I:I,D:D,dataset_shampoo[[#This Row],[Brand]],E:E,dataset_shampoo[[#This Row],[Region]],F:F,dataset_shampoo[[#This Row],[Year]],G:G,"&lt;="&amp;dataset_shampoo[[#This Row],[Month]])</f>
        <v>78631</v>
      </c>
      <c r="L1122" s="9">
        <f>dataset_shampoo[[#This Row],[Units YTD]]+SUMIFS(H:H,D:D,dataset_shampoo[[#This Row],[Brand]],E:E,dataset_shampoo[[#This Row],[Region]],F:F,dataset_shampoo[[#This Row],[Year]]-1,G:G,"&gt;"&amp;dataset_shampoo[[#This Row],[Month]])</f>
        <v>97713</v>
      </c>
      <c r="M1122" s="1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s="9">
        <v>7042</v>
      </c>
      <c r="I1123" s="11">
        <v>42861</v>
      </c>
      <c r="J1123" s="9">
        <f>SUMIFS(H:H,D:D,dataset_shampoo[[#This Row],[Brand]],E:E,dataset_shampoo[[#This Row],[Region]],F:F,dataset_shampoo[[#This Row],[Year]],G:G,"&lt;="&amp;dataset_shampoo[[#This Row],[Month]])</f>
        <v>19950</v>
      </c>
      <c r="K1123" s="27">
        <f>SUMIFS(I:I,D:D,dataset_shampoo[[#This Row],[Brand]],E:E,dataset_shampoo[[#This Row],[Region]],F:F,dataset_shampoo[[#This Row],[Year]],G:G,"&lt;="&amp;dataset_shampoo[[#This Row],[Month]])</f>
        <v>121492</v>
      </c>
      <c r="L1123" s="9">
        <f>dataset_shampoo[[#This Row],[Units YTD]]+SUMIFS(H:H,D:D,dataset_shampoo[[#This Row],[Brand]],E:E,dataset_shampoo[[#This Row],[Region]],F:F,dataset_shampoo[[#This Row],[Year]]-1,G:G,"&gt;"&amp;dataset_shampoo[[#This Row],[Month]])</f>
        <v>93849</v>
      </c>
      <c r="M1123" s="1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s="9">
        <v>6342</v>
      </c>
      <c r="I1124" s="11">
        <v>38619</v>
      </c>
      <c r="J1124" s="9">
        <f>SUMIFS(H:H,D:D,dataset_shampoo[[#This Row],[Brand]],E:E,dataset_shampoo[[#This Row],[Region]],F:F,dataset_shampoo[[#This Row],[Year]],G:G,"&lt;="&amp;dataset_shampoo[[#This Row],[Month]])</f>
        <v>26292</v>
      </c>
      <c r="K1124" s="27">
        <f>SUMIFS(I:I,D:D,dataset_shampoo[[#This Row],[Brand]],E:E,dataset_shampoo[[#This Row],[Region]],F:F,dataset_shampoo[[#This Row],[Year]],G:G,"&lt;="&amp;dataset_shampoo[[#This Row],[Month]])</f>
        <v>160111</v>
      </c>
      <c r="L1124" s="9">
        <f>dataset_shampoo[[#This Row],[Units YTD]]+SUMIFS(H:H,D:D,dataset_shampoo[[#This Row],[Brand]],E:E,dataset_shampoo[[#This Row],[Region]],F:F,dataset_shampoo[[#This Row],[Year]]-1,G:G,"&gt;"&amp;dataset_shampoo[[#This Row],[Month]])</f>
        <v>90930</v>
      </c>
      <c r="M1124" s="1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s="9">
        <v>6524</v>
      </c>
      <c r="I1125" s="11">
        <v>39690</v>
      </c>
      <c r="J1125" s="9">
        <f>SUMIFS(H:H,D:D,dataset_shampoo[[#This Row],[Brand]],E:E,dataset_shampoo[[#This Row],[Region]],F:F,dataset_shampoo[[#This Row],[Year]],G:G,"&lt;="&amp;dataset_shampoo[[#This Row],[Month]])</f>
        <v>32816</v>
      </c>
      <c r="K1125" s="27">
        <f>SUMIFS(I:I,D:D,dataset_shampoo[[#This Row],[Brand]],E:E,dataset_shampoo[[#This Row],[Region]],F:F,dataset_shampoo[[#This Row],[Year]],G:G,"&lt;="&amp;dataset_shampoo[[#This Row],[Month]])</f>
        <v>199801</v>
      </c>
      <c r="L1125" s="9">
        <f>dataset_shampoo[[#This Row],[Units YTD]]+SUMIFS(H:H,D:D,dataset_shampoo[[#This Row],[Brand]],E:E,dataset_shampoo[[#This Row],[Region]],F:F,dataset_shampoo[[#This Row],[Year]]-1,G:G,"&gt;"&amp;dataset_shampoo[[#This Row],[Month]])</f>
        <v>87899</v>
      </c>
      <c r="M1125" s="1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s="9">
        <v>7308</v>
      </c>
      <c r="I1126" s="11">
        <v>44485</v>
      </c>
      <c r="J1126" s="9">
        <f>SUMIFS(H:H,D:D,dataset_shampoo[[#This Row],[Brand]],E:E,dataset_shampoo[[#This Row],[Region]],F:F,dataset_shampoo[[#This Row],[Year]],G:G,"&lt;="&amp;dataset_shampoo[[#This Row],[Month]])</f>
        <v>40124</v>
      </c>
      <c r="K1126" s="27">
        <f>SUMIFS(I:I,D:D,dataset_shampoo[[#This Row],[Brand]],E:E,dataset_shampoo[[#This Row],[Region]],F:F,dataset_shampoo[[#This Row],[Year]],G:G,"&lt;="&amp;dataset_shampoo[[#This Row],[Month]])</f>
        <v>244286</v>
      </c>
      <c r="L1126" s="9">
        <f>dataset_shampoo[[#This Row],[Units YTD]]+SUMIFS(H:H,D:D,dataset_shampoo[[#This Row],[Brand]],E:E,dataset_shampoo[[#This Row],[Region]],F:F,dataset_shampoo[[#This Row],[Year]]-1,G:G,"&gt;"&amp;dataset_shampoo[[#This Row],[Month]])</f>
        <v>85092</v>
      </c>
      <c r="M1126" s="1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s="9">
        <v>6489</v>
      </c>
      <c r="I1127" s="11">
        <v>39480</v>
      </c>
      <c r="J1127" s="9">
        <f>SUMIFS(H:H,D:D,dataset_shampoo[[#This Row],[Brand]],E:E,dataset_shampoo[[#This Row],[Region]],F:F,dataset_shampoo[[#This Row],[Year]],G:G,"&lt;="&amp;dataset_shampoo[[#This Row],[Month]])</f>
        <v>46613</v>
      </c>
      <c r="K1127" s="27">
        <f>SUMIFS(I:I,D:D,dataset_shampoo[[#This Row],[Brand]],E:E,dataset_shampoo[[#This Row],[Region]],F:F,dataset_shampoo[[#This Row],[Year]],G:G,"&lt;="&amp;dataset_shampoo[[#This Row],[Month]])</f>
        <v>283766</v>
      </c>
      <c r="L1127" s="9">
        <f>dataset_shampoo[[#This Row],[Units YTD]]+SUMIFS(H:H,D:D,dataset_shampoo[[#This Row],[Brand]],E:E,dataset_shampoo[[#This Row],[Region]],F:F,dataset_shampoo[[#This Row],[Year]]-1,G:G,"&gt;"&amp;dataset_shampoo[[#This Row],[Month]])</f>
        <v>82691</v>
      </c>
      <c r="M1127" s="1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s="9">
        <v>6146</v>
      </c>
      <c r="I1128" s="11">
        <v>37401</v>
      </c>
      <c r="J1128" s="9">
        <f>SUMIFS(H:H,D:D,dataset_shampoo[[#This Row],[Brand]],E:E,dataset_shampoo[[#This Row],[Region]],F:F,dataset_shampoo[[#This Row],[Year]],G:G,"&lt;="&amp;dataset_shampoo[[#This Row],[Month]])</f>
        <v>52759</v>
      </c>
      <c r="K1128" s="27">
        <f>SUMIFS(I:I,D:D,dataset_shampoo[[#This Row],[Brand]],E:E,dataset_shampoo[[#This Row],[Region]],F:F,dataset_shampoo[[#This Row],[Year]],G:G,"&lt;="&amp;dataset_shampoo[[#This Row],[Month]])</f>
        <v>321167</v>
      </c>
      <c r="L1128" s="9">
        <f>dataset_shampoo[[#This Row],[Units YTD]]+SUMIFS(H:H,D:D,dataset_shampoo[[#This Row],[Brand]],E:E,dataset_shampoo[[#This Row],[Region]],F:F,dataset_shampoo[[#This Row],[Year]]-1,G:G,"&gt;"&amp;dataset_shampoo[[#This Row],[Month]])</f>
        <v>82481</v>
      </c>
      <c r="M1128" s="1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s="9">
        <v>6804</v>
      </c>
      <c r="I1129" s="11">
        <v>41447</v>
      </c>
      <c r="J1129" s="9">
        <f>SUMIFS(H:H,D:D,dataset_shampoo[[#This Row],[Brand]],E:E,dataset_shampoo[[#This Row],[Region]],F:F,dataset_shampoo[[#This Row],[Year]],G:G,"&lt;="&amp;dataset_shampoo[[#This Row],[Month]])</f>
        <v>59563</v>
      </c>
      <c r="K1129" s="27">
        <f>SUMIFS(I:I,D:D,dataset_shampoo[[#This Row],[Brand]],E:E,dataset_shampoo[[#This Row],[Region]],F:F,dataset_shampoo[[#This Row],[Year]],G:G,"&lt;="&amp;dataset_shampoo[[#This Row],[Month]])</f>
        <v>362614</v>
      </c>
      <c r="L1129" s="9">
        <f>dataset_shampoo[[#This Row],[Units YTD]]+SUMIFS(H:H,D:D,dataset_shampoo[[#This Row],[Brand]],E:E,dataset_shampoo[[#This Row],[Region]],F:F,dataset_shampoo[[#This Row],[Year]]-1,G:G,"&gt;"&amp;dataset_shampoo[[#This Row],[Month]])</f>
        <v>82418</v>
      </c>
      <c r="M1129" s="1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s="9">
        <v>7784</v>
      </c>
      <c r="I1130" s="11">
        <v>50939</v>
      </c>
      <c r="J1130" s="9">
        <f>SUMIFS(H:H,D:D,dataset_shampoo[[#This Row],[Brand]],E:E,dataset_shampoo[[#This Row],[Region]],F:F,dataset_shampoo[[#This Row],[Year]],G:G,"&lt;="&amp;dataset_shampoo[[#This Row],[Month]])</f>
        <v>67347</v>
      </c>
      <c r="K1130" s="27">
        <f>SUMIFS(I:I,D:D,dataset_shampoo[[#This Row],[Brand]],E:E,dataset_shampoo[[#This Row],[Region]],F:F,dataset_shampoo[[#This Row],[Year]],G:G,"&lt;="&amp;dataset_shampoo[[#This Row],[Month]])</f>
        <v>413553</v>
      </c>
      <c r="L1130" s="9">
        <f>dataset_shampoo[[#This Row],[Units YTD]]+SUMIFS(H:H,D:D,dataset_shampoo[[#This Row],[Brand]],E:E,dataset_shampoo[[#This Row],[Region]],F:F,dataset_shampoo[[#This Row],[Year]]-1,G:G,"&gt;"&amp;dataset_shampoo[[#This Row],[Month]])</f>
        <v>82537</v>
      </c>
      <c r="M1130" s="1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s="9">
        <v>6272</v>
      </c>
      <c r="I1131" s="11">
        <v>42266</v>
      </c>
      <c r="J1131" s="9">
        <f>SUMIFS(H:H,D:D,dataset_shampoo[[#This Row],[Brand]],E:E,dataset_shampoo[[#This Row],[Region]],F:F,dataset_shampoo[[#This Row],[Year]],G:G,"&lt;="&amp;dataset_shampoo[[#This Row],[Month]])</f>
        <v>73619</v>
      </c>
      <c r="K1131" s="27">
        <f>SUMIFS(I:I,D:D,dataset_shampoo[[#This Row],[Brand]],E:E,dataset_shampoo[[#This Row],[Region]],F:F,dataset_shampoo[[#This Row],[Year]],G:G,"&lt;="&amp;dataset_shampoo[[#This Row],[Month]])</f>
        <v>455819</v>
      </c>
      <c r="L1131" s="9">
        <f>dataset_shampoo[[#This Row],[Units YTD]]+SUMIFS(H:H,D:D,dataset_shampoo[[#This Row],[Brand]],E:E,dataset_shampoo[[#This Row],[Region]],F:F,dataset_shampoo[[#This Row],[Year]]-1,G:G,"&gt;"&amp;dataset_shampoo[[#This Row],[Month]])</f>
        <v>81536</v>
      </c>
      <c r="M1131" s="1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s="9">
        <v>6727</v>
      </c>
      <c r="I1132" s="11">
        <v>47278</v>
      </c>
      <c r="J1132" s="9">
        <f>SUMIFS(H:H,D:D,dataset_shampoo[[#This Row],[Brand]],E:E,dataset_shampoo[[#This Row],[Region]],F:F,dataset_shampoo[[#This Row],[Year]],G:G,"&lt;="&amp;dataset_shampoo[[#This Row],[Month]])</f>
        <v>80346</v>
      </c>
      <c r="K1132" s="27">
        <f>SUMIFS(I:I,D:D,dataset_shampoo[[#This Row],[Brand]],E:E,dataset_shampoo[[#This Row],[Region]],F:F,dataset_shampoo[[#This Row],[Year]],G:G,"&lt;="&amp;dataset_shampoo[[#This Row],[Month]])</f>
        <v>503097</v>
      </c>
      <c r="L1132" s="9">
        <f>dataset_shampoo[[#This Row],[Units YTD]]+SUMIFS(H:H,D:D,dataset_shampoo[[#This Row],[Brand]],E:E,dataset_shampoo[[#This Row],[Region]],F:F,dataset_shampoo[[#This Row],[Year]]-1,G:G,"&gt;"&amp;dataset_shampoo[[#This Row],[Month]])</f>
        <v>80346</v>
      </c>
      <c r="M1132" s="1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s="9">
        <v>6881</v>
      </c>
      <c r="I1133" s="11">
        <v>51422</v>
      </c>
      <c r="J1133" s="9">
        <f>SUMIFS(H:H,D:D,dataset_shampoo[[#This Row],[Brand]],E:E,dataset_shampoo[[#This Row],[Region]],F:F,dataset_shampoo[[#This Row],[Year]],G:G,"&lt;="&amp;dataset_shampoo[[#This Row],[Month]])</f>
        <v>6881</v>
      </c>
      <c r="K1133" s="27">
        <f>SUMIFS(I:I,D:D,dataset_shampoo[[#This Row],[Brand]],E:E,dataset_shampoo[[#This Row],[Region]],F:F,dataset_shampoo[[#This Row],[Year]],G:G,"&lt;="&amp;dataset_shampoo[[#This Row],[Month]])</f>
        <v>51422</v>
      </c>
      <c r="L1133" s="9">
        <f>dataset_shampoo[[#This Row],[Units YTD]]+SUMIFS(H:H,D:D,dataset_shampoo[[#This Row],[Brand]],E:E,dataset_shampoo[[#This Row],[Region]],F:F,dataset_shampoo[[#This Row],[Year]]-1,G:G,"&gt;"&amp;dataset_shampoo[[#This Row],[Month]])</f>
        <v>80731</v>
      </c>
      <c r="M1133" s="1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s="9">
        <v>6118</v>
      </c>
      <c r="I1134" s="11">
        <v>45822</v>
      </c>
      <c r="J1134" s="9">
        <f>SUMIFS(H:H,D:D,dataset_shampoo[[#This Row],[Brand]],E:E,dataset_shampoo[[#This Row],[Region]],F:F,dataset_shampoo[[#This Row],[Year]],G:G,"&lt;="&amp;dataset_shampoo[[#This Row],[Month]])</f>
        <v>12999</v>
      </c>
      <c r="K1134" s="27">
        <f>SUMIFS(I:I,D:D,dataset_shampoo[[#This Row],[Brand]],E:E,dataset_shampoo[[#This Row],[Region]],F:F,dataset_shampoo[[#This Row],[Year]],G:G,"&lt;="&amp;dataset_shampoo[[#This Row],[Month]])</f>
        <v>97244</v>
      </c>
      <c r="L1134" s="9">
        <f>dataset_shampoo[[#This Row],[Units YTD]]+SUMIFS(H:H,D:D,dataset_shampoo[[#This Row],[Brand]],E:E,dataset_shampoo[[#This Row],[Region]],F:F,dataset_shampoo[[#This Row],[Year]]-1,G:G,"&gt;"&amp;dataset_shampoo[[#This Row],[Month]])</f>
        <v>80437</v>
      </c>
      <c r="M1134" s="1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s="9">
        <v>6265</v>
      </c>
      <c r="I1135" s="11">
        <v>46879</v>
      </c>
      <c r="J1135" s="9">
        <f>SUMIFS(H:H,D:D,dataset_shampoo[[#This Row],[Brand]],E:E,dataset_shampoo[[#This Row],[Region]],F:F,dataset_shampoo[[#This Row],[Year]],G:G,"&lt;="&amp;dataset_shampoo[[#This Row],[Month]])</f>
        <v>19264</v>
      </c>
      <c r="K1135" s="27">
        <f>SUMIFS(I:I,D:D,dataset_shampoo[[#This Row],[Brand]],E:E,dataset_shampoo[[#This Row],[Region]],F:F,dataset_shampoo[[#This Row],[Year]],G:G,"&lt;="&amp;dataset_shampoo[[#This Row],[Month]])</f>
        <v>144123</v>
      </c>
      <c r="L1135" s="9">
        <f>dataset_shampoo[[#This Row],[Units YTD]]+SUMIFS(H:H,D:D,dataset_shampoo[[#This Row],[Brand]],E:E,dataset_shampoo[[#This Row],[Region]],F:F,dataset_shampoo[[#This Row],[Year]]-1,G:G,"&gt;"&amp;dataset_shampoo[[#This Row],[Month]])</f>
        <v>79660</v>
      </c>
      <c r="M1135" s="1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s="9">
        <v>2702</v>
      </c>
      <c r="I1136" s="11">
        <v>26852</v>
      </c>
      <c r="J1136" s="9">
        <f>SUMIFS(H:H,D:D,dataset_shampoo[[#This Row],[Brand]],E:E,dataset_shampoo[[#This Row],[Region]],F:F,dataset_shampoo[[#This Row],[Year]],G:G,"&lt;="&amp;dataset_shampoo[[#This Row],[Month]])</f>
        <v>2702</v>
      </c>
      <c r="K1136" s="27">
        <f>SUMIFS(I:I,D:D,dataset_shampoo[[#This Row],[Brand]],E:E,dataset_shampoo[[#This Row],[Region]],F:F,dataset_shampoo[[#This Row],[Year]],G:G,"&lt;="&amp;dataset_shampoo[[#This Row],[Month]])</f>
        <v>26852</v>
      </c>
      <c r="L1136" s="9">
        <f>dataset_shampoo[[#This Row],[Units YTD]]+SUMIFS(H:H,D:D,dataset_shampoo[[#This Row],[Brand]],E:E,dataset_shampoo[[#This Row],[Region]],F:F,dataset_shampoo[[#This Row],[Year]]-1,G:G,"&gt;"&amp;dataset_shampoo[[#This Row],[Month]])</f>
        <v>2702</v>
      </c>
      <c r="M1136" s="1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s="9">
        <v>2170</v>
      </c>
      <c r="I1137" s="11">
        <v>21546</v>
      </c>
      <c r="J1137" s="9">
        <f>SUMIFS(H:H,D:D,dataset_shampoo[[#This Row],[Brand]],E:E,dataset_shampoo[[#This Row],[Region]],F:F,dataset_shampoo[[#This Row],[Year]],G:G,"&lt;="&amp;dataset_shampoo[[#This Row],[Month]])</f>
        <v>4872</v>
      </c>
      <c r="K1137" s="27">
        <f>SUMIFS(I:I,D:D,dataset_shampoo[[#This Row],[Brand]],E:E,dataset_shampoo[[#This Row],[Region]],F:F,dataset_shampoo[[#This Row],[Year]],G:G,"&lt;="&amp;dataset_shampoo[[#This Row],[Month]])</f>
        <v>48398</v>
      </c>
      <c r="L1137" s="9">
        <f>dataset_shampoo[[#This Row],[Units YTD]]+SUMIFS(H:H,D:D,dataset_shampoo[[#This Row],[Brand]],E:E,dataset_shampoo[[#This Row],[Region]],F:F,dataset_shampoo[[#This Row],[Year]]-1,G:G,"&gt;"&amp;dataset_shampoo[[#This Row],[Month]])</f>
        <v>4872</v>
      </c>
      <c r="M1137" s="1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s="9">
        <v>2569</v>
      </c>
      <c r="I1138" s="11">
        <v>25592</v>
      </c>
      <c r="J1138" s="9">
        <f>SUMIFS(H:H,D:D,dataset_shampoo[[#This Row],[Brand]],E:E,dataset_shampoo[[#This Row],[Region]],F:F,dataset_shampoo[[#This Row],[Year]],G:G,"&lt;="&amp;dataset_shampoo[[#This Row],[Month]])</f>
        <v>7441</v>
      </c>
      <c r="K1138" s="27">
        <f>SUMIFS(I:I,D:D,dataset_shampoo[[#This Row],[Brand]],E:E,dataset_shampoo[[#This Row],[Region]],F:F,dataset_shampoo[[#This Row],[Year]],G:G,"&lt;="&amp;dataset_shampoo[[#This Row],[Month]])</f>
        <v>73990</v>
      </c>
      <c r="L1138" s="9">
        <f>dataset_shampoo[[#This Row],[Units YTD]]+SUMIFS(H:H,D:D,dataset_shampoo[[#This Row],[Brand]],E:E,dataset_shampoo[[#This Row],[Region]],F:F,dataset_shampoo[[#This Row],[Year]]-1,G:G,"&gt;"&amp;dataset_shampoo[[#This Row],[Month]])</f>
        <v>7441</v>
      </c>
      <c r="M1138" s="1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s="9">
        <v>2506</v>
      </c>
      <c r="I1139" s="11">
        <v>24934</v>
      </c>
      <c r="J1139" s="9">
        <f>SUMIFS(H:H,D:D,dataset_shampoo[[#This Row],[Brand]],E:E,dataset_shampoo[[#This Row],[Region]],F:F,dataset_shampoo[[#This Row],[Year]],G:G,"&lt;="&amp;dataset_shampoo[[#This Row],[Month]])</f>
        <v>9947</v>
      </c>
      <c r="K1139" s="27">
        <f>SUMIFS(I:I,D:D,dataset_shampoo[[#This Row],[Brand]],E:E,dataset_shampoo[[#This Row],[Region]],F:F,dataset_shampoo[[#This Row],[Year]],G:G,"&lt;="&amp;dataset_shampoo[[#This Row],[Month]])</f>
        <v>98924</v>
      </c>
      <c r="L1139" s="9">
        <f>dataset_shampoo[[#This Row],[Units YTD]]+SUMIFS(H:H,D:D,dataset_shampoo[[#This Row],[Brand]],E:E,dataset_shampoo[[#This Row],[Region]],F:F,dataset_shampoo[[#This Row],[Year]]-1,G:G,"&gt;"&amp;dataset_shampoo[[#This Row],[Month]])</f>
        <v>9947</v>
      </c>
      <c r="M1139" s="1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s="9">
        <v>2352</v>
      </c>
      <c r="I1140" s="11">
        <v>23345</v>
      </c>
      <c r="J1140" s="9">
        <f>SUMIFS(H:H,D:D,dataset_shampoo[[#This Row],[Brand]],E:E,dataset_shampoo[[#This Row],[Region]],F:F,dataset_shampoo[[#This Row],[Year]],G:G,"&lt;="&amp;dataset_shampoo[[#This Row],[Month]])</f>
        <v>12299</v>
      </c>
      <c r="K1140" s="27">
        <f>SUMIFS(I:I,D:D,dataset_shampoo[[#This Row],[Brand]],E:E,dataset_shampoo[[#This Row],[Region]],F:F,dataset_shampoo[[#This Row],[Year]],G:G,"&lt;="&amp;dataset_shampoo[[#This Row],[Month]])</f>
        <v>122269</v>
      </c>
      <c r="L1140" s="9">
        <f>dataset_shampoo[[#This Row],[Units YTD]]+SUMIFS(H:H,D:D,dataset_shampoo[[#This Row],[Brand]],E:E,dataset_shampoo[[#This Row],[Region]],F:F,dataset_shampoo[[#This Row],[Year]]-1,G:G,"&gt;"&amp;dataset_shampoo[[#This Row],[Month]])</f>
        <v>12299</v>
      </c>
      <c r="M1140" s="1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s="9">
        <v>3164</v>
      </c>
      <c r="I1141" s="11">
        <v>31143</v>
      </c>
      <c r="J1141" s="9">
        <f>SUMIFS(H:H,D:D,dataset_shampoo[[#This Row],[Brand]],E:E,dataset_shampoo[[#This Row],[Region]],F:F,dataset_shampoo[[#This Row],[Year]],G:G,"&lt;="&amp;dataset_shampoo[[#This Row],[Month]])</f>
        <v>15463</v>
      </c>
      <c r="K1141" s="27">
        <f>SUMIFS(I:I,D:D,dataset_shampoo[[#This Row],[Brand]],E:E,dataset_shampoo[[#This Row],[Region]],F:F,dataset_shampoo[[#This Row],[Year]],G:G,"&lt;="&amp;dataset_shampoo[[#This Row],[Month]])</f>
        <v>153412</v>
      </c>
      <c r="L1141" s="9">
        <f>dataset_shampoo[[#This Row],[Units YTD]]+SUMIFS(H:H,D:D,dataset_shampoo[[#This Row],[Brand]],E:E,dataset_shampoo[[#This Row],[Region]],F:F,dataset_shampoo[[#This Row],[Year]]-1,G:G,"&gt;"&amp;dataset_shampoo[[#This Row],[Month]])</f>
        <v>15463</v>
      </c>
      <c r="M1141" s="1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s="9">
        <v>4130</v>
      </c>
      <c r="I1142" s="11">
        <v>40222</v>
      </c>
      <c r="J1142" s="9">
        <f>SUMIFS(H:H,D:D,dataset_shampoo[[#This Row],[Brand]],E:E,dataset_shampoo[[#This Row],[Region]],F:F,dataset_shampoo[[#This Row],[Year]],G:G,"&lt;="&amp;dataset_shampoo[[#This Row],[Month]])</f>
        <v>19593</v>
      </c>
      <c r="K1142" s="27">
        <f>SUMIFS(I:I,D:D,dataset_shampoo[[#This Row],[Brand]],E:E,dataset_shampoo[[#This Row],[Region]],F:F,dataset_shampoo[[#This Row],[Year]],G:G,"&lt;="&amp;dataset_shampoo[[#This Row],[Month]])</f>
        <v>193634</v>
      </c>
      <c r="L1142" s="9">
        <f>dataset_shampoo[[#This Row],[Units YTD]]+SUMIFS(H:H,D:D,dataset_shampoo[[#This Row],[Brand]],E:E,dataset_shampoo[[#This Row],[Region]],F:F,dataset_shampoo[[#This Row],[Year]]-1,G:G,"&gt;"&amp;dataset_shampoo[[#This Row],[Month]])</f>
        <v>19593</v>
      </c>
      <c r="M1142" s="1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s="9">
        <v>4067</v>
      </c>
      <c r="I1143" s="11">
        <v>39305</v>
      </c>
      <c r="J1143" s="9">
        <f>SUMIFS(H:H,D:D,dataset_shampoo[[#This Row],[Brand]],E:E,dataset_shampoo[[#This Row],[Region]],F:F,dataset_shampoo[[#This Row],[Year]],G:G,"&lt;="&amp;dataset_shampoo[[#This Row],[Month]])</f>
        <v>23660</v>
      </c>
      <c r="K1143" s="27">
        <f>SUMIFS(I:I,D:D,dataset_shampoo[[#This Row],[Brand]],E:E,dataset_shampoo[[#This Row],[Region]],F:F,dataset_shampoo[[#This Row],[Year]],G:G,"&lt;="&amp;dataset_shampoo[[#This Row],[Month]])</f>
        <v>232939</v>
      </c>
      <c r="L1143" s="9">
        <f>dataset_shampoo[[#This Row],[Units YTD]]+SUMIFS(H:H,D:D,dataset_shampoo[[#This Row],[Brand]],E:E,dataset_shampoo[[#This Row],[Region]],F:F,dataset_shampoo[[#This Row],[Year]]-1,G:G,"&gt;"&amp;dataset_shampoo[[#This Row],[Month]])</f>
        <v>23660</v>
      </c>
      <c r="M1143" s="1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s="9">
        <v>5257</v>
      </c>
      <c r="I1144" s="11">
        <v>51373</v>
      </c>
      <c r="J1144" s="9">
        <f>SUMIFS(H:H,D:D,dataset_shampoo[[#This Row],[Brand]],E:E,dataset_shampoo[[#This Row],[Region]],F:F,dataset_shampoo[[#This Row],[Year]],G:G,"&lt;="&amp;dataset_shampoo[[#This Row],[Month]])</f>
        <v>28917</v>
      </c>
      <c r="K1144" s="27">
        <f>SUMIFS(I:I,D:D,dataset_shampoo[[#This Row],[Brand]],E:E,dataset_shampoo[[#This Row],[Region]],F:F,dataset_shampoo[[#This Row],[Year]],G:G,"&lt;="&amp;dataset_shampoo[[#This Row],[Month]])</f>
        <v>284312</v>
      </c>
      <c r="L1144" s="9">
        <f>dataset_shampoo[[#This Row],[Units YTD]]+SUMIFS(H:H,D:D,dataset_shampoo[[#This Row],[Brand]],E:E,dataset_shampoo[[#This Row],[Region]],F:F,dataset_shampoo[[#This Row],[Year]]-1,G:G,"&gt;"&amp;dataset_shampoo[[#This Row],[Month]])</f>
        <v>28917</v>
      </c>
      <c r="M1144" s="1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s="9">
        <v>5915</v>
      </c>
      <c r="I1145" s="11">
        <v>57190</v>
      </c>
      <c r="J1145" s="9">
        <f>SUMIFS(H:H,D:D,dataset_shampoo[[#This Row],[Brand]],E:E,dataset_shampoo[[#This Row],[Region]],F:F,dataset_shampoo[[#This Row],[Year]],G:G,"&lt;="&amp;dataset_shampoo[[#This Row],[Month]])</f>
        <v>34832</v>
      </c>
      <c r="K1145" s="27">
        <f>SUMIFS(I:I,D:D,dataset_shampoo[[#This Row],[Brand]],E:E,dataset_shampoo[[#This Row],[Region]],F:F,dataset_shampoo[[#This Row],[Year]],G:G,"&lt;="&amp;dataset_shampoo[[#This Row],[Month]])</f>
        <v>341502</v>
      </c>
      <c r="L1145" s="9">
        <f>dataset_shampoo[[#This Row],[Units YTD]]+SUMIFS(H:H,D:D,dataset_shampoo[[#This Row],[Brand]],E:E,dataset_shampoo[[#This Row],[Region]],F:F,dataset_shampoo[[#This Row],[Year]]-1,G:G,"&gt;"&amp;dataset_shampoo[[#This Row],[Month]])</f>
        <v>34832</v>
      </c>
      <c r="M1145" s="1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s="9">
        <v>7861</v>
      </c>
      <c r="I1146" s="11">
        <v>75978</v>
      </c>
      <c r="J1146" s="9">
        <f>SUMIFS(H:H,D:D,dataset_shampoo[[#This Row],[Brand]],E:E,dataset_shampoo[[#This Row],[Region]],F:F,dataset_shampoo[[#This Row],[Year]],G:G,"&lt;="&amp;dataset_shampoo[[#This Row],[Month]])</f>
        <v>42693</v>
      </c>
      <c r="K1146" s="27">
        <f>SUMIFS(I:I,D:D,dataset_shampoo[[#This Row],[Brand]],E:E,dataset_shampoo[[#This Row],[Region]],F:F,dataset_shampoo[[#This Row],[Year]],G:G,"&lt;="&amp;dataset_shampoo[[#This Row],[Month]])</f>
        <v>417480</v>
      </c>
      <c r="L1146" s="9">
        <f>dataset_shampoo[[#This Row],[Units YTD]]+SUMIFS(H:H,D:D,dataset_shampoo[[#This Row],[Brand]],E:E,dataset_shampoo[[#This Row],[Region]],F:F,dataset_shampoo[[#This Row],[Year]]-1,G:G,"&gt;"&amp;dataset_shampoo[[#This Row],[Month]])</f>
        <v>42693</v>
      </c>
      <c r="M1146" s="1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s="9">
        <v>6552</v>
      </c>
      <c r="I1147" s="11">
        <v>63294</v>
      </c>
      <c r="J1147" s="9">
        <f>SUMIFS(H:H,D:D,dataset_shampoo[[#This Row],[Brand]],E:E,dataset_shampoo[[#This Row],[Region]],F:F,dataset_shampoo[[#This Row],[Year]],G:G,"&lt;="&amp;dataset_shampoo[[#This Row],[Month]])</f>
        <v>49245</v>
      </c>
      <c r="K1147" s="27">
        <f>SUMIFS(I:I,D:D,dataset_shampoo[[#This Row],[Brand]],E:E,dataset_shampoo[[#This Row],[Region]],F:F,dataset_shampoo[[#This Row],[Year]],G:G,"&lt;="&amp;dataset_shampoo[[#This Row],[Month]])</f>
        <v>480774</v>
      </c>
      <c r="L1147" s="9">
        <f>dataset_shampoo[[#This Row],[Units YTD]]+SUMIFS(H:H,D:D,dataset_shampoo[[#This Row],[Brand]],E:E,dataset_shampoo[[#This Row],[Region]],F:F,dataset_shampoo[[#This Row],[Year]]-1,G:G,"&gt;"&amp;dataset_shampoo[[#This Row],[Month]])</f>
        <v>49245</v>
      </c>
      <c r="M1147" s="1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s="9">
        <v>5341</v>
      </c>
      <c r="I1148" s="11">
        <v>51828</v>
      </c>
      <c r="J1148" s="9">
        <f>SUMIFS(H:H,D:D,dataset_shampoo[[#This Row],[Brand]],E:E,dataset_shampoo[[#This Row],[Region]],F:F,dataset_shampoo[[#This Row],[Year]],G:G,"&lt;="&amp;dataset_shampoo[[#This Row],[Month]])</f>
        <v>5341</v>
      </c>
      <c r="K1148" s="27">
        <f>SUMIFS(I:I,D:D,dataset_shampoo[[#This Row],[Brand]],E:E,dataset_shampoo[[#This Row],[Region]],F:F,dataset_shampoo[[#This Row],[Year]],G:G,"&lt;="&amp;dataset_shampoo[[#This Row],[Month]])</f>
        <v>51828</v>
      </c>
      <c r="L1148" s="9">
        <f>dataset_shampoo[[#This Row],[Units YTD]]+SUMIFS(H:H,D:D,dataset_shampoo[[#This Row],[Brand]],E:E,dataset_shampoo[[#This Row],[Region]],F:F,dataset_shampoo[[#This Row],[Year]]-1,G:G,"&gt;"&amp;dataset_shampoo[[#This Row],[Month]])</f>
        <v>51884</v>
      </c>
      <c r="M1148" s="1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s="9">
        <v>6055</v>
      </c>
      <c r="I1149" s="11">
        <v>58653</v>
      </c>
      <c r="J1149" s="9">
        <f>SUMIFS(H:H,D:D,dataset_shampoo[[#This Row],[Brand]],E:E,dataset_shampoo[[#This Row],[Region]],F:F,dataset_shampoo[[#This Row],[Year]],G:G,"&lt;="&amp;dataset_shampoo[[#This Row],[Month]])</f>
        <v>11396</v>
      </c>
      <c r="K1149" s="27">
        <f>SUMIFS(I:I,D:D,dataset_shampoo[[#This Row],[Brand]],E:E,dataset_shampoo[[#This Row],[Region]],F:F,dataset_shampoo[[#This Row],[Year]],G:G,"&lt;="&amp;dataset_shampoo[[#This Row],[Month]])</f>
        <v>110481</v>
      </c>
      <c r="L1149" s="9">
        <f>dataset_shampoo[[#This Row],[Units YTD]]+SUMIFS(H:H,D:D,dataset_shampoo[[#This Row],[Brand]],E:E,dataset_shampoo[[#This Row],[Region]],F:F,dataset_shampoo[[#This Row],[Year]]-1,G:G,"&gt;"&amp;dataset_shampoo[[#This Row],[Month]])</f>
        <v>55769</v>
      </c>
      <c r="M1149" s="1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s="9">
        <v>7070</v>
      </c>
      <c r="I1150" s="11">
        <v>68306</v>
      </c>
      <c r="J1150" s="9">
        <f>SUMIFS(H:H,D:D,dataset_shampoo[[#This Row],[Brand]],E:E,dataset_shampoo[[#This Row],[Region]],F:F,dataset_shampoo[[#This Row],[Year]],G:G,"&lt;="&amp;dataset_shampoo[[#This Row],[Month]])</f>
        <v>18466</v>
      </c>
      <c r="K1150" s="27">
        <f>SUMIFS(I:I,D:D,dataset_shampoo[[#This Row],[Brand]],E:E,dataset_shampoo[[#This Row],[Region]],F:F,dataset_shampoo[[#This Row],[Year]],G:G,"&lt;="&amp;dataset_shampoo[[#This Row],[Month]])</f>
        <v>178787</v>
      </c>
      <c r="L1150" s="9">
        <f>dataset_shampoo[[#This Row],[Units YTD]]+SUMIFS(H:H,D:D,dataset_shampoo[[#This Row],[Brand]],E:E,dataset_shampoo[[#This Row],[Region]],F:F,dataset_shampoo[[#This Row],[Year]]-1,G:G,"&gt;"&amp;dataset_shampoo[[#This Row],[Month]])</f>
        <v>60270</v>
      </c>
      <c r="M1150" s="1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s="9">
        <v>7294</v>
      </c>
      <c r="I1151" s="11">
        <v>70273</v>
      </c>
      <c r="J1151" s="9">
        <f>SUMIFS(H:H,D:D,dataset_shampoo[[#This Row],[Brand]],E:E,dataset_shampoo[[#This Row],[Region]],F:F,dataset_shampoo[[#This Row],[Year]],G:G,"&lt;="&amp;dataset_shampoo[[#This Row],[Month]])</f>
        <v>25760</v>
      </c>
      <c r="K1151" s="27">
        <f>SUMIFS(I:I,D:D,dataset_shampoo[[#This Row],[Brand]],E:E,dataset_shampoo[[#This Row],[Region]],F:F,dataset_shampoo[[#This Row],[Year]],G:G,"&lt;="&amp;dataset_shampoo[[#This Row],[Month]])</f>
        <v>249060</v>
      </c>
      <c r="L1151" s="9">
        <f>dataset_shampoo[[#This Row],[Units YTD]]+SUMIFS(H:H,D:D,dataset_shampoo[[#This Row],[Brand]],E:E,dataset_shampoo[[#This Row],[Region]],F:F,dataset_shampoo[[#This Row],[Year]]-1,G:G,"&gt;"&amp;dataset_shampoo[[#This Row],[Month]])</f>
        <v>65058</v>
      </c>
      <c r="M1151" s="1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s="9">
        <v>8365</v>
      </c>
      <c r="I1152" s="11">
        <v>80542</v>
      </c>
      <c r="J1152" s="9">
        <f>SUMIFS(H:H,D:D,dataset_shampoo[[#This Row],[Brand]],E:E,dataset_shampoo[[#This Row],[Region]],F:F,dataset_shampoo[[#This Row],[Year]],G:G,"&lt;="&amp;dataset_shampoo[[#This Row],[Month]])</f>
        <v>34125</v>
      </c>
      <c r="K1152" s="27">
        <f>SUMIFS(I:I,D:D,dataset_shampoo[[#This Row],[Brand]],E:E,dataset_shampoo[[#This Row],[Region]],F:F,dataset_shampoo[[#This Row],[Year]],G:G,"&lt;="&amp;dataset_shampoo[[#This Row],[Month]])</f>
        <v>329602</v>
      </c>
      <c r="L1152" s="9">
        <f>dataset_shampoo[[#This Row],[Units YTD]]+SUMIFS(H:H,D:D,dataset_shampoo[[#This Row],[Brand]],E:E,dataset_shampoo[[#This Row],[Region]],F:F,dataset_shampoo[[#This Row],[Year]]-1,G:G,"&gt;"&amp;dataset_shampoo[[#This Row],[Month]])</f>
        <v>71071</v>
      </c>
      <c r="M1152" s="1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s="9">
        <v>5110</v>
      </c>
      <c r="I1153" s="11">
        <v>49350</v>
      </c>
      <c r="J1153" s="9">
        <f>SUMIFS(H:H,D:D,dataset_shampoo[[#This Row],[Brand]],E:E,dataset_shampoo[[#This Row],[Region]],F:F,dataset_shampoo[[#This Row],[Year]],G:G,"&lt;="&amp;dataset_shampoo[[#This Row],[Month]])</f>
        <v>39235</v>
      </c>
      <c r="K1153" s="27">
        <f>SUMIFS(I:I,D:D,dataset_shampoo[[#This Row],[Brand]],E:E,dataset_shampoo[[#This Row],[Region]],F:F,dataset_shampoo[[#This Row],[Year]],G:G,"&lt;="&amp;dataset_shampoo[[#This Row],[Month]])</f>
        <v>378952</v>
      </c>
      <c r="L1153" s="9">
        <f>dataset_shampoo[[#This Row],[Units YTD]]+SUMIFS(H:H,D:D,dataset_shampoo[[#This Row],[Brand]],E:E,dataset_shampoo[[#This Row],[Region]],F:F,dataset_shampoo[[#This Row],[Year]]-1,G:G,"&gt;"&amp;dataset_shampoo[[#This Row],[Month]])</f>
        <v>73017</v>
      </c>
      <c r="M1153" s="1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s="9">
        <v>7000</v>
      </c>
      <c r="I1154" s="11">
        <v>67697</v>
      </c>
      <c r="J1154" s="9">
        <f>SUMIFS(H:H,D:D,dataset_shampoo[[#This Row],[Brand]],E:E,dataset_shampoo[[#This Row],[Region]],F:F,dataset_shampoo[[#This Row],[Year]],G:G,"&lt;="&amp;dataset_shampoo[[#This Row],[Month]])</f>
        <v>46235</v>
      </c>
      <c r="K1154" s="27">
        <f>SUMIFS(I:I,D:D,dataset_shampoo[[#This Row],[Brand]],E:E,dataset_shampoo[[#This Row],[Region]],F:F,dataset_shampoo[[#This Row],[Year]],G:G,"&lt;="&amp;dataset_shampoo[[#This Row],[Month]])</f>
        <v>446649</v>
      </c>
      <c r="L1154" s="9">
        <f>dataset_shampoo[[#This Row],[Units YTD]]+SUMIFS(H:H,D:D,dataset_shampoo[[#This Row],[Brand]],E:E,dataset_shampoo[[#This Row],[Region]],F:F,dataset_shampoo[[#This Row],[Year]]-1,G:G,"&gt;"&amp;dataset_shampoo[[#This Row],[Month]])</f>
        <v>75887</v>
      </c>
      <c r="M1154" s="1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s="9">
        <v>5824</v>
      </c>
      <c r="I1155" s="11">
        <v>56511</v>
      </c>
      <c r="J1155" s="9">
        <f>SUMIFS(H:H,D:D,dataset_shampoo[[#This Row],[Brand]],E:E,dataset_shampoo[[#This Row],[Region]],F:F,dataset_shampoo[[#This Row],[Year]],G:G,"&lt;="&amp;dataset_shampoo[[#This Row],[Month]])</f>
        <v>52059</v>
      </c>
      <c r="K1155" s="27">
        <f>SUMIFS(I:I,D:D,dataset_shampoo[[#This Row],[Brand]],E:E,dataset_shampoo[[#This Row],[Region]],F:F,dataset_shampoo[[#This Row],[Year]],G:G,"&lt;="&amp;dataset_shampoo[[#This Row],[Month]])</f>
        <v>503160</v>
      </c>
      <c r="L1155" s="9">
        <f>dataset_shampoo[[#This Row],[Units YTD]]+SUMIFS(H:H,D:D,dataset_shampoo[[#This Row],[Brand]],E:E,dataset_shampoo[[#This Row],[Region]],F:F,dataset_shampoo[[#This Row],[Year]]-1,G:G,"&gt;"&amp;dataset_shampoo[[#This Row],[Month]])</f>
        <v>77644</v>
      </c>
      <c r="M1155" s="1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s="9">
        <v>5565</v>
      </c>
      <c r="I1156" s="11">
        <v>54173</v>
      </c>
      <c r="J1156" s="9">
        <f>SUMIFS(H:H,D:D,dataset_shampoo[[#This Row],[Brand]],E:E,dataset_shampoo[[#This Row],[Region]],F:F,dataset_shampoo[[#This Row],[Year]],G:G,"&lt;="&amp;dataset_shampoo[[#This Row],[Month]])</f>
        <v>57624</v>
      </c>
      <c r="K1156" s="27">
        <f>SUMIFS(I:I,D:D,dataset_shampoo[[#This Row],[Brand]],E:E,dataset_shampoo[[#This Row],[Region]],F:F,dataset_shampoo[[#This Row],[Year]],G:G,"&lt;="&amp;dataset_shampoo[[#This Row],[Month]])</f>
        <v>557333</v>
      </c>
      <c r="L1156" s="9">
        <f>dataset_shampoo[[#This Row],[Units YTD]]+SUMIFS(H:H,D:D,dataset_shampoo[[#This Row],[Brand]],E:E,dataset_shampoo[[#This Row],[Region]],F:F,dataset_shampoo[[#This Row],[Year]]-1,G:G,"&gt;"&amp;dataset_shampoo[[#This Row],[Month]])</f>
        <v>77952</v>
      </c>
      <c r="M1156" s="1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s="9">
        <v>5719</v>
      </c>
      <c r="I1157" s="11">
        <v>55251</v>
      </c>
      <c r="J1157" s="9">
        <f>SUMIFS(H:H,D:D,dataset_shampoo[[#This Row],[Brand]],E:E,dataset_shampoo[[#This Row],[Region]],F:F,dataset_shampoo[[#This Row],[Year]],G:G,"&lt;="&amp;dataset_shampoo[[#This Row],[Month]])</f>
        <v>63343</v>
      </c>
      <c r="K1157" s="27">
        <f>SUMIFS(I:I,D:D,dataset_shampoo[[#This Row],[Brand]],E:E,dataset_shampoo[[#This Row],[Region]],F:F,dataset_shampoo[[#This Row],[Year]],G:G,"&lt;="&amp;dataset_shampoo[[#This Row],[Month]])</f>
        <v>612584</v>
      </c>
      <c r="L1157" s="9">
        <f>dataset_shampoo[[#This Row],[Units YTD]]+SUMIFS(H:H,D:D,dataset_shampoo[[#This Row],[Brand]],E:E,dataset_shampoo[[#This Row],[Region]],F:F,dataset_shampoo[[#This Row],[Year]]-1,G:G,"&gt;"&amp;dataset_shampoo[[#This Row],[Month]])</f>
        <v>77756</v>
      </c>
      <c r="M1157" s="1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s="9">
        <v>4746</v>
      </c>
      <c r="I1158" s="11">
        <v>51107</v>
      </c>
      <c r="J1158" s="9">
        <f>SUMIFS(H:H,D:D,dataset_shampoo[[#This Row],[Brand]],E:E,dataset_shampoo[[#This Row],[Region]],F:F,dataset_shampoo[[#This Row],[Year]],G:G,"&lt;="&amp;dataset_shampoo[[#This Row],[Month]])</f>
        <v>68089</v>
      </c>
      <c r="K1158" s="27">
        <f>SUMIFS(I:I,D:D,dataset_shampoo[[#This Row],[Brand]],E:E,dataset_shampoo[[#This Row],[Region]],F:F,dataset_shampoo[[#This Row],[Year]],G:G,"&lt;="&amp;dataset_shampoo[[#This Row],[Month]])</f>
        <v>663691</v>
      </c>
      <c r="L1158" s="9">
        <f>dataset_shampoo[[#This Row],[Units YTD]]+SUMIFS(H:H,D:D,dataset_shampoo[[#This Row],[Brand]],E:E,dataset_shampoo[[#This Row],[Region]],F:F,dataset_shampoo[[#This Row],[Year]]-1,G:G,"&gt;"&amp;dataset_shampoo[[#This Row],[Month]])</f>
        <v>74641</v>
      </c>
      <c r="M1158" s="1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s="9">
        <v>6825</v>
      </c>
      <c r="I1159" s="11">
        <v>92638</v>
      </c>
      <c r="J1159" s="9">
        <f>SUMIFS(H:H,D:D,dataset_shampoo[[#This Row],[Brand]],E:E,dataset_shampoo[[#This Row],[Region]],F:F,dataset_shampoo[[#This Row],[Year]],G:G,"&lt;="&amp;dataset_shampoo[[#This Row],[Month]])</f>
        <v>74914</v>
      </c>
      <c r="K1159" s="27">
        <f>SUMIFS(I:I,D:D,dataset_shampoo[[#This Row],[Brand]],E:E,dataset_shampoo[[#This Row],[Region]],F:F,dataset_shampoo[[#This Row],[Year]],G:G,"&lt;="&amp;dataset_shampoo[[#This Row],[Month]])</f>
        <v>756329</v>
      </c>
      <c r="L1159" s="9">
        <f>dataset_shampoo[[#This Row],[Units YTD]]+SUMIFS(H:H,D:D,dataset_shampoo[[#This Row],[Brand]],E:E,dataset_shampoo[[#This Row],[Region]],F:F,dataset_shampoo[[#This Row],[Year]]-1,G:G,"&gt;"&amp;dataset_shampoo[[#This Row],[Month]])</f>
        <v>74914</v>
      </c>
      <c r="M1159" s="1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s="9">
        <v>7714</v>
      </c>
      <c r="I1160" s="11">
        <v>99743</v>
      </c>
      <c r="J1160" s="9">
        <f>SUMIFS(H:H,D:D,dataset_shampoo[[#This Row],[Brand]],E:E,dataset_shampoo[[#This Row],[Region]],F:F,dataset_shampoo[[#This Row],[Year]],G:G,"&lt;="&amp;dataset_shampoo[[#This Row],[Month]])</f>
        <v>7714</v>
      </c>
      <c r="K1160" s="27">
        <f>SUMIFS(I:I,D:D,dataset_shampoo[[#This Row],[Brand]],E:E,dataset_shampoo[[#This Row],[Region]],F:F,dataset_shampoo[[#This Row],[Year]],G:G,"&lt;="&amp;dataset_shampoo[[#This Row],[Month]])</f>
        <v>99743</v>
      </c>
      <c r="L1160" s="9">
        <f>dataset_shampoo[[#This Row],[Units YTD]]+SUMIFS(H:H,D:D,dataset_shampoo[[#This Row],[Brand]],E:E,dataset_shampoo[[#This Row],[Region]],F:F,dataset_shampoo[[#This Row],[Year]]-1,G:G,"&gt;"&amp;dataset_shampoo[[#This Row],[Month]])</f>
        <v>77287</v>
      </c>
      <c r="M1160" s="1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s="9">
        <v>5600</v>
      </c>
      <c r="I1161" s="11">
        <v>64197</v>
      </c>
      <c r="J1161" s="9">
        <f>SUMIFS(H:H,D:D,dataset_shampoo[[#This Row],[Brand]],E:E,dataset_shampoo[[#This Row],[Region]],F:F,dataset_shampoo[[#This Row],[Year]],G:G,"&lt;="&amp;dataset_shampoo[[#This Row],[Month]])</f>
        <v>13314</v>
      </c>
      <c r="K1161" s="27">
        <f>SUMIFS(I:I,D:D,dataset_shampoo[[#This Row],[Brand]],E:E,dataset_shampoo[[#This Row],[Region]],F:F,dataset_shampoo[[#This Row],[Year]],G:G,"&lt;="&amp;dataset_shampoo[[#This Row],[Month]])</f>
        <v>163940</v>
      </c>
      <c r="L1161" s="9">
        <f>dataset_shampoo[[#This Row],[Units YTD]]+SUMIFS(H:H,D:D,dataset_shampoo[[#This Row],[Brand]],E:E,dataset_shampoo[[#This Row],[Region]],F:F,dataset_shampoo[[#This Row],[Year]]-1,G:G,"&gt;"&amp;dataset_shampoo[[#This Row],[Month]])</f>
        <v>76832</v>
      </c>
      <c r="M1161" s="1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s="9">
        <v>5026</v>
      </c>
      <c r="I1162" s="11">
        <v>59059</v>
      </c>
      <c r="J1162" s="9">
        <f>SUMIFS(H:H,D:D,dataset_shampoo[[#This Row],[Brand]],E:E,dataset_shampoo[[#This Row],[Region]],F:F,dataset_shampoo[[#This Row],[Year]],G:G,"&lt;="&amp;dataset_shampoo[[#This Row],[Month]])</f>
        <v>18340</v>
      </c>
      <c r="K1162" s="27">
        <f>SUMIFS(I:I,D:D,dataset_shampoo[[#This Row],[Brand]],E:E,dataset_shampoo[[#This Row],[Region]],F:F,dataset_shampoo[[#This Row],[Year]],G:G,"&lt;="&amp;dataset_shampoo[[#This Row],[Month]])</f>
        <v>222999</v>
      </c>
      <c r="L1162" s="9">
        <f>dataset_shampoo[[#This Row],[Units YTD]]+SUMIFS(H:H,D:D,dataset_shampoo[[#This Row],[Brand]],E:E,dataset_shampoo[[#This Row],[Region]],F:F,dataset_shampoo[[#This Row],[Year]]-1,G:G,"&gt;"&amp;dataset_shampoo[[#This Row],[Month]])</f>
        <v>74788</v>
      </c>
      <c r="M1162" s="1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s="9">
        <v>5397</v>
      </c>
      <c r="I1163" s="11">
        <v>64120</v>
      </c>
      <c r="J1163" s="9">
        <f>SUMIFS(H:H,D:D,dataset_shampoo[[#This Row],[Brand]],E:E,dataset_shampoo[[#This Row],[Region]],F:F,dataset_shampoo[[#This Row],[Year]],G:G,"&lt;="&amp;dataset_shampoo[[#This Row],[Month]])</f>
        <v>23737</v>
      </c>
      <c r="K1163" s="27">
        <f>SUMIFS(I:I,D:D,dataset_shampoo[[#This Row],[Brand]],E:E,dataset_shampoo[[#This Row],[Region]],F:F,dataset_shampoo[[#This Row],[Year]],G:G,"&lt;="&amp;dataset_shampoo[[#This Row],[Month]])</f>
        <v>287119</v>
      </c>
      <c r="L1163" s="9">
        <f>dataset_shampoo[[#This Row],[Units YTD]]+SUMIFS(H:H,D:D,dataset_shampoo[[#This Row],[Brand]],E:E,dataset_shampoo[[#This Row],[Region]],F:F,dataset_shampoo[[#This Row],[Year]]-1,G:G,"&gt;"&amp;dataset_shampoo[[#This Row],[Month]])</f>
        <v>72891</v>
      </c>
      <c r="M1163" s="1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s="9">
        <v>4242</v>
      </c>
      <c r="I1164" s="11">
        <v>47005</v>
      </c>
      <c r="J1164" s="9">
        <f>SUMIFS(H:H,D:D,dataset_shampoo[[#This Row],[Brand]],E:E,dataset_shampoo[[#This Row],[Region]],F:F,dataset_shampoo[[#This Row],[Year]],G:G,"&lt;="&amp;dataset_shampoo[[#This Row],[Month]])</f>
        <v>27979</v>
      </c>
      <c r="K1164" s="27">
        <f>SUMIFS(I:I,D:D,dataset_shampoo[[#This Row],[Brand]],E:E,dataset_shampoo[[#This Row],[Region]],F:F,dataset_shampoo[[#This Row],[Year]],G:G,"&lt;="&amp;dataset_shampoo[[#This Row],[Month]])</f>
        <v>334124</v>
      </c>
      <c r="L1164" s="9">
        <f>dataset_shampoo[[#This Row],[Units YTD]]+SUMIFS(H:H,D:D,dataset_shampoo[[#This Row],[Brand]],E:E,dataset_shampoo[[#This Row],[Region]],F:F,dataset_shampoo[[#This Row],[Year]]-1,G:G,"&gt;"&amp;dataset_shampoo[[#This Row],[Month]])</f>
        <v>68768</v>
      </c>
      <c r="M1164" s="1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s="9">
        <v>4389</v>
      </c>
      <c r="I1165" s="11">
        <v>49378</v>
      </c>
      <c r="J1165" s="9">
        <f>SUMIFS(H:H,D:D,dataset_shampoo[[#This Row],[Brand]],E:E,dataset_shampoo[[#This Row],[Region]],F:F,dataset_shampoo[[#This Row],[Year]],G:G,"&lt;="&amp;dataset_shampoo[[#This Row],[Month]])</f>
        <v>32368</v>
      </c>
      <c r="K1165" s="27">
        <f>SUMIFS(I:I,D:D,dataset_shampoo[[#This Row],[Brand]],E:E,dataset_shampoo[[#This Row],[Region]],F:F,dataset_shampoo[[#This Row],[Year]],G:G,"&lt;="&amp;dataset_shampoo[[#This Row],[Month]])</f>
        <v>383502</v>
      </c>
      <c r="L1165" s="9">
        <f>dataset_shampoo[[#This Row],[Units YTD]]+SUMIFS(H:H,D:D,dataset_shampoo[[#This Row],[Brand]],E:E,dataset_shampoo[[#This Row],[Region]],F:F,dataset_shampoo[[#This Row],[Year]]-1,G:G,"&gt;"&amp;dataset_shampoo[[#This Row],[Month]])</f>
        <v>68047</v>
      </c>
      <c r="M1165" s="1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s="9">
        <v>4886</v>
      </c>
      <c r="I1166" s="11">
        <v>57834</v>
      </c>
      <c r="J1166" s="9">
        <f>SUMIFS(H:H,D:D,dataset_shampoo[[#This Row],[Brand]],E:E,dataset_shampoo[[#This Row],[Region]],F:F,dataset_shampoo[[#This Row],[Year]],G:G,"&lt;="&amp;dataset_shampoo[[#This Row],[Month]])</f>
        <v>37254</v>
      </c>
      <c r="K1166" s="27">
        <f>SUMIFS(I:I,D:D,dataset_shampoo[[#This Row],[Brand]],E:E,dataset_shampoo[[#This Row],[Region]],F:F,dataset_shampoo[[#This Row],[Year]],G:G,"&lt;="&amp;dataset_shampoo[[#This Row],[Month]])</f>
        <v>441336</v>
      </c>
      <c r="L1166" s="9">
        <f>dataset_shampoo[[#This Row],[Units YTD]]+SUMIFS(H:H,D:D,dataset_shampoo[[#This Row],[Brand]],E:E,dataset_shampoo[[#This Row],[Region]],F:F,dataset_shampoo[[#This Row],[Year]]-1,G:G,"&gt;"&amp;dataset_shampoo[[#This Row],[Month]])</f>
        <v>65933</v>
      </c>
      <c r="M1166" s="1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s="9">
        <v>4158</v>
      </c>
      <c r="I1167" s="11">
        <v>47229</v>
      </c>
      <c r="J1167" s="9">
        <f>SUMIFS(H:H,D:D,dataset_shampoo[[#This Row],[Brand]],E:E,dataset_shampoo[[#This Row],[Region]],F:F,dataset_shampoo[[#This Row],[Year]],G:G,"&lt;="&amp;dataset_shampoo[[#This Row],[Month]])</f>
        <v>41412</v>
      </c>
      <c r="K1167" s="27">
        <f>SUMIFS(I:I,D:D,dataset_shampoo[[#This Row],[Brand]],E:E,dataset_shampoo[[#This Row],[Region]],F:F,dataset_shampoo[[#This Row],[Year]],G:G,"&lt;="&amp;dataset_shampoo[[#This Row],[Month]])</f>
        <v>488565</v>
      </c>
      <c r="L1167" s="9">
        <f>dataset_shampoo[[#This Row],[Units YTD]]+SUMIFS(H:H,D:D,dataset_shampoo[[#This Row],[Brand]],E:E,dataset_shampoo[[#This Row],[Region]],F:F,dataset_shampoo[[#This Row],[Year]]-1,G:G,"&gt;"&amp;dataset_shampoo[[#This Row],[Month]])</f>
        <v>64267</v>
      </c>
      <c r="M1167" s="1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s="9">
        <v>4410</v>
      </c>
      <c r="I1168" s="11">
        <v>52696</v>
      </c>
      <c r="J1168" s="9">
        <f>SUMIFS(H:H,D:D,dataset_shampoo[[#This Row],[Brand]],E:E,dataset_shampoo[[#This Row],[Region]],F:F,dataset_shampoo[[#This Row],[Year]],G:G,"&lt;="&amp;dataset_shampoo[[#This Row],[Month]])</f>
        <v>45822</v>
      </c>
      <c r="K1168" s="27">
        <f>SUMIFS(I:I,D:D,dataset_shampoo[[#This Row],[Brand]],E:E,dataset_shampoo[[#This Row],[Region]],F:F,dataset_shampoo[[#This Row],[Year]],G:G,"&lt;="&amp;dataset_shampoo[[#This Row],[Month]])</f>
        <v>541261</v>
      </c>
      <c r="L1168" s="9">
        <f>dataset_shampoo[[#This Row],[Units YTD]]+SUMIFS(H:H,D:D,dataset_shampoo[[#This Row],[Brand]],E:E,dataset_shampoo[[#This Row],[Region]],F:F,dataset_shampoo[[#This Row],[Year]]-1,G:G,"&gt;"&amp;dataset_shampoo[[#This Row],[Month]])</f>
        <v>63112</v>
      </c>
      <c r="M1168" s="1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s="9">
        <v>4732</v>
      </c>
      <c r="I1169" s="11">
        <v>52997</v>
      </c>
      <c r="J1169" s="9">
        <f>SUMIFS(H:H,D:D,dataset_shampoo[[#This Row],[Brand]],E:E,dataset_shampoo[[#This Row],[Region]],F:F,dataset_shampoo[[#This Row],[Year]],G:G,"&lt;="&amp;dataset_shampoo[[#This Row],[Month]])</f>
        <v>50554</v>
      </c>
      <c r="K1169" s="27">
        <f>SUMIFS(I:I,D:D,dataset_shampoo[[#This Row],[Brand]],E:E,dataset_shampoo[[#This Row],[Region]],F:F,dataset_shampoo[[#This Row],[Year]],G:G,"&lt;="&amp;dataset_shampoo[[#This Row],[Month]])</f>
        <v>594258</v>
      </c>
      <c r="L1169" s="9">
        <f>dataset_shampoo[[#This Row],[Units YTD]]+SUMIFS(H:H,D:D,dataset_shampoo[[#This Row],[Brand]],E:E,dataset_shampoo[[#This Row],[Region]],F:F,dataset_shampoo[[#This Row],[Year]]-1,G:G,"&gt;"&amp;dataset_shampoo[[#This Row],[Month]])</f>
        <v>62125</v>
      </c>
      <c r="M1169" s="1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s="9">
        <v>3304</v>
      </c>
      <c r="I1170" s="11">
        <v>37163</v>
      </c>
      <c r="J1170" s="9">
        <f>SUMIFS(H:H,D:D,dataset_shampoo[[#This Row],[Brand]],E:E,dataset_shampoo[[#This Row],[Region]],F:F,dataset_shampoo[[#This Row],[Year]],G:G,"&lt;="&amp;dataset_shampoo[[#This Row],[Month]])</f>
        <v>53858</v>
      </c>
      <c r="K1170" s="27">
        <f>SUMIFS(I:I,D:D,dataset_shampoo[[#This Row],[Brand]],E:E,dataset_shampoo[[#This Row],[Region]],F:F,dataset_shampoo[[#This Row],[Year]],G:G,"&lt;="&amp;dataset_shampoo[[#This Row],[Month]])</f>
        <v>631421</v>
      </c>
      <c r="L1170" s="9">
        <f>dataset_shampoo[[#This Row],[Units YTD]]+SUMIFS(H:H,D:D,dataset_shampoo[[#This Row],[Brand]],E:E,dataset_shampoo[[#This Row],[Region]],F:F,dataset_shampoo[[#This Row],[Year]]-1,G:G,"&gt;"&amp;dataset_shampoo[[#This Row],[Month]])</f>
        <v>60683</v>
      </c>
      <c r="M1170" s="1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s="9">
        <v>4578</v>
      </c>
      <c r="I1171" s="11">
        <v>54544</v>
      </c>
      <c r="J1171" s="9">
        <f>SUMIFS(H:H,D:D,dataset_shampoo[[#This Row],[Brand]],E:E,dataset_shampoo[[#This Row],[Region]],F:F,dataset_shampoo[[#This Row],[Year]],G:G,"&lt;="&amp;dataset_shampoo[[#This Row],[Month]])</f>
        <v>58436</v>
      </c>
      <c r="K1171" s="27">
        <f>SUMIFS(I:I,D:D,dataset_shampoo[[#This Row],[Brand]],E:E,dataset_shampoo[[#This Row],[Region]],F:F,dataset_shampoo[[#This Row],[Year]],G:G,"&lt;="&amp;dataset_shampoo[[#This Row],[Month]])</f>
        <v>685965</v>
      </c>
      <c r="L1171" s="9">
        <f>dataset_shampoo[[#This Row],[Units YTD]]+SUMIFS(H:H,D:D,dataset_shampoo[[#This Row],[Brand]],E:E,dataset_shampoo[[#This Row],[Region]],F:F,dataset_shampoo[[#This Row],[Year]]-1,G:G,"&gt;"&amp;dataset_shampoo[[#This Row],[Month]])</f>
        <v>58436</v>
      </c>
      <c r="M1171" s="1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s="9">
        <v>3262</v>
      </c>
      <c r="I1172" s="11">
        <v>34790</v>
      </c>
      <c r="J1172" s="9">
        <f>SUMIFS(H:H,D:D,dataset_shampoo[[#This Row],[Brand]],E:E,dataset_shampoo[[#This Row],[Region]],F:F,dataset_shampoo[[#This Row],[Year]],G:G,"&lt;="&amp;dataset_shampoo[[#This Row],[Month]])</f>
        <v>3262</v>
      </c>
      <c r="K1172" s="27">
        <f>SUMIFS(I:I,D:D,dataset_shampoo[[#This Row],[Brand]],E:E,dataset_shampoo[[#This Row],[Region]],F:F,dataset_shampoo[[#This Row],[Year]],G:G,"&lt;="&amp;dataset_shampoo[[#This Row],[Month]])</f>
        <v>34790</v>
      </c>
      <c r="L1172" s="9">
        <f>dataset_shampoo[[#This Row],[Units YTD]]+SUMIFS(H:H,D:D,dataset_shampoo[[#This Row],[Brand]],E:E,dataset_shampoo[[#This Row],[Region]],F:F,dataset_shampoo[[#This Row],[Year]]-1,G:G,"&gt;"&amp;dataset_shampoo[[#This Row],[Month]])</f>
        <v>53984</v>
      </c>
      <c r="M1172" s="1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s="9">
        <v>4116</v>
      </c>
      <c r="I1173" s="11">
        <v>47663</v>
      </c>
      <c r="J1173" s="9">
        <f>SUMIFS(H:H,D:D,dataset_shampoo[[#This Row],[Brand]],E:E,dataset_shampoo[[#This Row],[Region]],F:F,dataset_shampoo[[#This Row],[Year]],G:G,"&lt;="&amp;dataset_shampoo[[#This Row],[Month]])</f>
        <v>7378</v>
      </c>
      <c r="K1173" s="27">
        <f>SUMIFS(I:I,D:D,dataset_shampoo[[#This Row],[Brand]],E:E,dataset_shampoo[[#This Row],[Region]],F:F,dataset_shampoo[[#This Row],[Year]],G:G,"&lt;="&amp;dataset_shampoo[[#This Row],[Month]])</f>
        <v>82453</v>
      </c>
      <c r="L1173" s="9">
        <f>dataset_shampoo[[#This Row],[Units YTD]]+SUMIFS(H:H,D:D,dataset_shampoo[[#This Row],[Brand]],E:E,dataset_shampoo[[#This Row],[Region]],F:F,dataset_shampoo[[#This Row],[Year]]-1,G:G,"&gt;"&amp;dataset_shampoo[[#This Row],[Month]])</f>
        <v>52500</v>
      </c>
      <c r="M1173" s="1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s="9">
        <v>5579</v>
      </c>
      <c r="I1174" s="11">
        <v>60298</v>
      </c>
      <c r="J1174" s="9">
        <f>SUMIFS(H:H,D:D,dataset_shampoo[[#This Row],[Brand]],E:E,dataset_shampoo[[#This Row],[Region]],F:F,dataset_shampoo[[#This Row],[Year]],G:G,"&lt;="&amp;dataset_shampoo[[#This Row],[Month]])</f>
        <v>12957</v>
      </c>
      <c r="K1174" s="27">
        <f>SUMIFS(I:I,D:D,dataset_shampoo[[#This Row],[Brand]],E:E,dataset_shampoo[[#This Row],[Region]],F:F,dataset_shampoo[[#This Row],[Year]],G:G,"&lt;="&amp;dataset_shampoo[[#This Row],[Month]])</f>
        <v>142751</v>
      </c>
      <c r="L1174" s="9">
        <f>dataset_shampoo[[#This Row],[Units YTD]]+SUMIFS(H:H,D:D,dataset_shampoo[[#This Row],[Brand]],E:E,dataset_shampoo[[#This Row],[Region]],F:F,dataset_shampoo[[#This Row],[Year]]-1,G:G,"&gt;"&amp;dataset_shampoo[[#This Row],[Month]])</f>
        <v>53053</v>
      </c>
      <c r="M1174" s="1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s="9">
        <v>5880</v>
      </c>
      <c r="I1175" s="11">
        <v>66094</v>
      </c>
      <c r="J1175" s="9">
        <f>SUMIFS(H:H,D:D,dataset_shampoo[[#This Row],[Brand]],E:E,dataset_shampoo[[#This Row],[Region]],F:F,dataset_shampoo[[#This Row],[Year]],G:G,"&lt;="&amp;dataset_shampoo[[#This Row],[Month]])</f>
        <v>18837</v>
      </c>
      <c r="K1175" s="27">
        <f>SUMIFS(I:I,D:D,dataset_shampoo[[#This Row],[Brand]],E:E,dataset_shampoo[[#This Row],[Region]],F:F,dataset_shampoo[[#This Row],[Year]],G:G,"&lt;="&amp;dataset_shampoo[[#This Row],[Month]])</f>
        <v>208845</v>
      </c>
      <c r="L1175" s="9">
        <f>dataset_shampoo[[#This Row],[Units YTD]]+SUMIFS(H:H,D:D,dataset_shampoo[[#This Row],[Brand]],E:E,dataset_shampoo[[#This Row],[Region]],F:F,dataset_shampoo[[#This Row],[Year]]-1,G:G,"&gt;"&amp;dataset_shampoo[[#This Row],[Month]])</f>
        <v>53536</v>
      </c>
      <c r="M1175" s="1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s="9">
        <v>5047</v>
      </c>
      <c r="I1176" s="11">
        <v>56770</v>
      </c>
      <c r="J1176" s="9">
        <f>SUMIFS(H:H,D:D,dataset_shampoo[[#This Row],[Brand]],E:E,dataset_shampoo[[#This Row],[Region]],F:F,dataset_shampoo[[#This Row],[Year]],G:G,"&lt;="&amp;dataset_shampoo[[#This Row],[Month]])</f>
        <v>23884</v>
      </c>
      <c r="K1176" s="27">
        <f>SUMIFS(I:I,D:D,dataset_shampoo[[#This Row],[Brand]],E:E,dataset_shampoo[[#This Row],[Region]],F:F,dataset_shampoo[[#This Row],[Year]],G:G,"&lt;="&amp;dataset_shampoo[[#This Row],[Month]])</f>
        <v>265615</v>
      </c>
      <c r="L1176" s="9">
        <f>dataset_shampoo[[#This Row],[Units YTD]]+SUMIFS(H:H,D:D,dataset_shampoo[[#This Row],[Brand]],E:E,dataset_shampoo[[#This Row],[Region]],F:F,dataset_shampoo[[#This Row],[Year]]-1,G:G,"&gt;"&amp;dataset_shampoo[[#This Row],[Month]])</f>
        <v>54341</v>
      </c>
      <c r="M1176" s="1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s="9">
        <v>6566</v>
      </c>
      <c r="I1177" s="11">
        <v>69713</v>
      </c>
      <c r="J1177" s="9">
        <f>SUMIFS(H:H,D:D,dataset_shampoo[[#This Row],[Brand]],E:E,dataset_shampoo[[#This Row],[Region]],F:F,dataset_shampoo[[#This Row],[Year]],G:G,"&lt;="&amp;dataset_shampoo[[#This Row],[Month]])</f>
        <v>30450</v>
      </c>
      <c r="K1177" s="27">
        <f>SUMIFS(I:I,D:D,dataset_shampoo[[#This Row],[Brand]],E:E,dataset_shampoo[[#This Row],[Region]],F:F,dataset_shampoo[[#This Row],[Year]],G:G,"&lt;="&amp;dataset_shampoo[[#This Row],[Month]])</f>
        <v>335328</v>
      </c>
      <c r="L1177" s="9">
        <f>dataset_shampoo[[#This Row],[Units YTD]]+SUMIFS(H:H,D:D,dataset_shampoo[[#This Row],[Brand]],E:E,dataset_shampoo[[#This Row],[Region]],F:F,dataset_shampoo[[#This Row],[Year]]-1,G:G,"&gt;"&amp;dataset_shampoo[[#This Row],[Month]])</f>
        <v>56518</v>
      </c>
      <c r="M1177" s="1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s="9">
        <v>5530</v>
      </c>
      <c r="I1178" s="11">
        <v>60543</v>
      </c>
      <c r="J1178" s="9">
        <f>SUMIFS(H:H,D:D,dataset_shampoo[[#This Row],[Brand]],E:E,dataset_shampoo[[#This Row],[Region]],F:F,dataset_shampoo[[#This Row],[Year]],G:G,"&lt;="&amp;dataset_shampoo[[#This Row],[Month]])</f>
        <v>35980</v>
      </c>
      <c r="K1178" s="27">
        <f>SUMIFS(I:I,D:D,dataset_shampoo[[#This Row],[Brand]],E:E,dataset_shampoo[[#This Row],[Region]],F:F,dataset_shampoo[[#This Row],[Year]],G:G,"&lt;="&amp;dataset_shampoo[[#This Row],[Month]])</f>
        <v>395871</v>
      </c>
      <c r="L1178" s="9">
        <f>dataset_shampoo[[#This Row],[Units YTD]]+SUMIFS(H:H,D:D,dataset_shampoo[[#This Row],[Brand]],E:E,dataset_shampoo[[#This Row],[Region]],F:F,dataset_shampoo[[#This Row],[Year]]-1,G:G,"&gt;"&amp;dataset_shampoo[[#This Row],[Month]])</f>
        <v>57162</v>
      </c>
      <c r="M1178" s="1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s="9">
        <v>4956</v>
      </c>
      <c r="I1179" s="11">
        <v>54215</v>
      </c>
      <c r="J1179" s="9">
        <f>SUMIFS(H:H,D:D,dataset_shampoo[[#This Row],[Brand]],E:E,dataset_shampoo[[#This Row],[Region]],F:F,dataset_shampoo[[#This Row],[Year]],G:G,"&lt;="&amp;dataset_shampoo[[#This Row],[Month]])</f>
        <v>40936</v>
      </c>
      <c r="K1179" s="27">
        <f>SUMIFS(I:I,D:D,dataset_shampoo[[#This Row],[Brand]],E:E,dataset_shampoo[[#This Row],[Region]],F:F,dataset_shampoo[[#This Row],[Year]],G:G,"&lt;="&amp;dataset_shampoo[[#This Row],[Month]])</f>
        <v>450086</v>
      </c>
      <c r="L1179" s="9">
        <f>dataset_shampoo[[#This Row],[Units YTD]]+SUMIFS(H:H,D:D,dataset_shampoo[[#This Row],[Brand]],E:E,dataset_shampoo[[#This Row],[Region]],F:F,dataset_shampoo[[#This Row],[Year]]-1,G:G,"&gt;"&amp;dataset_shampoo[[#This Row],[Month]])</f>
        <v>57960</v>
      </c>
      <c r="M1179" s="1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s="9">
        <v>5726</v>
      </c>
      <c r="I1180" s="11">
        <v>61488</v>
      </c>
      <c r="J1180" s="9">
        <f>SUMIFS(H:H,D:D,dataset_shampoo[[#This Row],[Brand]],E:E,dataset_shampoo[[#This Row],[Region]],F:F,dataset_shampoo[[#This Row],[Year]],G:G,"&lt;="&amp;dataset_shampoo[[#This Row],[Month]])</f>
        <v>46662</v>
      </c>
      <c r="K1180" s="27">
        <f>SUMIFS(I:I,D:D,dataset_shampoo[[#This Row],[Brand]],E:E,dataset_shampoo[[#This Row],[Region]],F:F,dataset_shampoo[[#This Row],[Year]],G:G,"&lt;="&amp;dataset_shampoo[[#This Row],[Month]])</f>
        <v>511574</v>
      </c>
      <c r="L1180" s="9">
        <f>dataset_shampoo[[#This Row],[Units YTD]]+SUMIFS(H:H,D:D,dataset_shampoo[[#This Row],[Brand]],E:E,dataset_shampoo[[#This Row],[Region]],F:F,dataset_shampoo[[#This Row],[Year]]-1,G:G,"&gt;"&amp;dataset_shampoo[[#This Row],[Month]])</f>
        <v>59276</v>
      </c>
      <c r="M1180" s="1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s="9">
        <v>4718</v>
      </c>
      <c r="I1181" s="11">
        <v>51359</v>
      </c>
      <c r="J1181" s="9">
        <f>SUMIFS(H:H,D:D,dataset_shampoo[[#This Row],[Brand]],E:E,dataset_shampoo[[#This Row],[Region]],F:F,dataset_shampoo[[#This Row],[Year]],G:G,"&lt;="&amp;dataset_shampoo[[#This Row],[Month]])</f>
        <v>51380</v>
      </c>
      <c r="K1181" s="27">
        <f>SUMIFS(I:I,D:D,dataset_shampoo[[#This Row],[Brand]],E:E,dataset_shampoo[[#This Row],[Region]],F:F,dataset_shampoo[[#This Row],[Year]],G:G,"&lt;="&amp;dataset_shampoo[[#This Row],[Month]])</f>
        <v>562933</v>
      </c>
      <c r="L1181" s="9">
        <f>dataset_shampoo[[#This Row],[Units YTD]]+SUMIFS(H:H,D:D,dataset_shampoo[[#This Row],[Brand]],E:E,dataset_shampoo[[#This Row],[Region]],F:F,dataset_shampoo[[#This Row],[Year]]-1,G:G,"&gt;"&amp;dataset_shampoo[[#This Row],[Month]])</f>
        <v>59262</v>
      </c>
      <c r="M1181" s="1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s="9">
        <v>4522</v>
      </c>
      <c r="I1182" s="11">
        <v>47712</v>
      </c>
      <c r="J1182" s="9">
        <f>SUMIFS(H:H,D:D,dataset_shampoo[[#This Row],[Brand]],E:E,dataset_shampoo[[#This Row],[Region]],F:F,dataset_shampoo[[#This Row],[Year]],G:G,"&lt;="&amp;dataset_shampoo[[#This Row],[Month]])</f>
        <v>55902</v>
      </c>
      <c r="K1182" s="27">
        <f>SUMIFS(I:I,D:D,dataset_shampoo[[#This Row],[Brand]],E:E,dataset_shampoo[[#This Row],[Region]],F:F,dataset_shampoo[[#This Row],[Year]],G:G,"&lt;="&amp;dataset_shampoo[[#This Row],[Month]])</f>
        <v>610645</v>
      </c>
      <c r="L1182" s="9">
        <f>dataset_shampoo[[#This Row],[Units YTD]]+SUMIFS(H:H,D:D,dataset_shampoo[[#This Row],[Brand]],E:E,dataset_shampoo[[#This Row],[Region]],F:F,dataset_shampoo[[#This Row],[Year]]-1,G:G,"&gt;"&amp;dataset_shampoo[[#This Row],[Month]])</f>
        <v>60480</v>
      </c>
      <c r="M1182" s="1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s="9">
        <v>4032</v>
      </c>
      <c r="I1183" s="11">
        <v>45843</v>
      </c>
      <c r="J1183" s="9">
        <f>SUMIFS(H:H,D:D,dataset_shampoo[[#This Row],[Brand]],E:E,dataset_shampoo[[#This Row],[Region]],F:F,dataset_shampoo[[#This Row],[Year]],G:G,"&lt;="&amp;dataset_shampoo[[#This Row],[Month]])</f>
        <v>59934</v>
      </c>
      <c r="K1183" s="27">
        <f>SUMIFS(I:I,D:D,dataset_shampoo[[#This Row],[Brand]],E:E,dataset_shampoo[[#This Row],[Region]],F:F,dataset_shampoo[[#This Row],[Year]],G:G,"&lt;="&amp;dataset_shampoo[[#This Row],[Month]])</f>
        <v>656488</v>
      </c>
      <c r="L1183" s="9">
        <f>dataset_shampoo[[#This Row],[Units YTD]]+SUMIFS(H:H,D:D,dataset_shampoo[[#This Row],[Brand]],E:E,dataset_shampoo[[#This Row],[Region]],F:F,dataset_shampoo[[#This Row],[Year]]-1,G:G,"&gt;"&amp;dataset_shampoo[[#This Row],[Month]])</f>
        <v>59934</v>
      </c>
      <c r="M1183" s="1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s="9">
        <v>3325</v>
      </c>
      <c r="I1184" s="11">
        <v>36127</v>
      </c>
      <c r="J1184" s="9">
        <f>SUMIFS(H:H,D:D,dataset_shampoo[[#This Row],[Brand]],E:E,dataset_shampoo[[#This Row],[Region]],F:F,dataset_shampoo[[#This Row],[Year]],G:G,"&lt;="&amp;dataset_shampoo[[#This Row],[Month]])</f>
        <v>3325</v>
      </c>
      <c r="K1184" s="27">
        <f>SUMIFS(I:I,D:D,dataset_shampoo[[#This Row],[Brand]],E:E,dataset_shampoo[[#This Row],[Region]],F:F,dataset_shampoo[[#This Row],[Year]],G:G,"&lt;="&amp;dataset_shampoo[[#This Row],[Month]])</f>
        <v>36127</v>
      </c>
      <c r="L1184" s="9">
        <f>dataset_shampoo[[#This Row],[Units YTD]]+SUMIFS(H:H,D:D,dataset_shampoo[[#This Row],[Brand]],E:E,dataset_shampoo[[#This Row],[Region]],F:F,dataset_shampoo[[#This Row],[Year]]-1,G:G,"&gt;"&amp;dataset_shampoo[[#This Row],[Month]])</f>
        <v>59997</v>
      </c>
      <c r="M1184" s="1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s="9">
        <v>4144</v>
      </c>
      <c r="I1185" s="11">
        <v>43169</v>
      </c>
      <c r="J1185" s="9">
        <f>SUMIFS(H:H,D:D,dataset_shampoo[[#This Row],[Brand]],E:E,dataset_shampoo[[#This Row],[Region]],F:F,dataset_shampoo[[#This Row],[Year]],G:G,"&lt;="&amp;dataset_shampoo[[#This Row],[Month]])</f>
        <v>7469</v>
      </c>
      <c r="K1185" s="27">
        <f>SUMIFS(I:I,D:D,dataset_shampoo[[#This Row],[Brand]],E:E,dataset_shampoo[[#This Row],[Region]],F:F,dataset_shampoo[[#This Row],[Year]],G:G,"&lt;="&amp;dataset_shampoo[[#This Row],[Month]])</f>
        <v>79296</v>
      </c>
      <c r="L1185" s="9">
        <f>dataset_shampoo[[#This Row],[Units YTD]]+SUMIFS(H:H,D:D,dataset_shampoo[[#This Row],[Brand]],E:E,dataset_shampoo[[#This Row],[Region]],F:F,dataset_shampoo[[#This Row],[Year]]-1,G:G,"&gt;"&amp;dataset_shampoo[[#This Row],[Month]])</f>
        <v>60025</v>
      </c>
      <c r="M1185" s="1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s="9">
        <v>4844</v>
      </c>
      <c r="I1186" s="11">
        <v>51590</v>
      </c>
      <c r="J1186" s="9">
        <f>SUMIFS(H:H,D:D,dataset_shampoo[[#This Row],[Brand]],E:E,dataset_shampoo[[#This Row],[Region]],F:F,dataset_shampoo[[#This Row],[Year]],G:G,"&lt;="&amp;dataset_shampoo[[#This Row],[Month]])</f>
        <v>12313</v>
      </c>
      <c r="K1186" s="27">
        <f>SUMIFS(I:I,D:D,dataset_shampoo[[#This Row],[Brand]],E:E,dataset_shampoo[[#This Row],[Region]],F:F,dataset_shampoo[[#This Row],[Year]],G:G,"&lt;="&amp;dataset_shampoo[[#This Row],[Month]])</f>
        <v>130886</v>
      </c>
      <c r="L1186" s="9">
        <f>dataset_shampoo[[#This Row],[Units YTD]]+SUMIFS(H:H,D:D,dataset_shampoo[[#This Row],[Brand]],E:E,dataset_shampoo[[#This Row],[Region]],F:F,dataset_shampoo[[#This Row],[Year]]-1,G:G,"&gt;"&amp;dataset_shampoo[[#This Row],[Month]])</f>
        <v>59290</v>
      </c>
      <c r="M1186" s="1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s="9">
        <v>4788</v>
      </c>
      <c r="I1187" s="11">
        <v>53200</v>
      </c>
      <c r="J1187" s="9">
        <f>SUMIFS(H:H,D:D,dataset_shampoo[[#This Row],[Brand]],E:E,dataset_shampoo[[#This Row],[Region]],F:F,dataset_shampoo[[#This Row],[Year]],G:G,"&lt;="&amp;dataset_shampoo[[#This Row],[Month]])</f>
        <v>17101</v>
      </c>
      <c r="K1187" s="27">
        <f>SUMIFS(I:I,D:D,dataset_shampoo[[#This Row],[Brand]],E:E,dataset_shampoo[[#This Row],[Region]],F:F,dataset_shampoo[[#This Row],[Year]],G:G,"&lt;="&amp;dataset_shampoo[[#This Row],[Month]])</f>
        <v>184086</v>
      </c>
      <c r="L1187" s="9">
        <f>dataset_shampoo[[#This Row],[Units YTD]]+SUMIFS(H:H,D:D,dataset_shampoo[[#This Row],[Brand]],E:E,dataset_shampoo[[#This Row],[Region]],F:F,dataset_shampoo[[#This Row],[Year]]-1,G:G,"&gt;"&amp;dataset_shampoo[[#This Row],[Month]])</f>
        <v>58198</v>
      </c>
      <c r="M1187" s="1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s="9">
        <v>4543</v>
      </c>
      <c r="I1188" s="11">
        <v>45913</v>
      </c>
      <c r="J1188" s="9">
        <f>SUMIFS(H:H,D:D,dataset_shampoo[[#This Row],[Brand]],E:E,dataset_shampoo[[#This Row],[Region]],F:F,dataset_shampoo[[#This Row],[Year]],G:G,"&lt;="&amp;dataset_shampoo[[#This Row],[Month]])</f>
        <v>21644</v>
      </c>
      <c r="K1188" s="27">
        <f>SUMIFS(I:I,D:D,dataset_shampoo[[#This Row],[Brand]],E:E,dataset_shampoo[[#This Row],[Region]],F:F,dataset_shampoo[[#This Row],[Year]],G:G,"&lt;="&amp;dataset_shampoo[[#This Row],[Month]])</f>
        <v>229999</v>
      </c>
      <c r="L1188" s="9">
        <f>dataset_shampoo[[#This Row],[Units YTD]]+SUMIFS(H:H,D:D,dataset_shampoo[[#This Row],[Brand]],E:E,dataset_shampoo[[#This Row],[Region]],F:F,dataset_shampoo[[#This Row],[Year]]-1,G:G,"&gt;"&amp;dataset_shampoo[[#This Row],[Month]])</f>
        <v>57694</v>
      </c>
      <c r="M1188" s="1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s="9">
        <v>5558</v>
      </c>
      <c r="I1189" s="11">
        <v>59633</v>
      </c>
      <c r="J1189" s="9">
        <f>SUMIFS(H:H,D:D,dataset_shampoo[[#This Row],[Brand]],E:E,dataset_shampoo[[#This Row],[Region]],F:F,dataset_shampoo[[#This Row],[Year]],G:G,"&lt;="&amp;dataset_shampoo[[#This Row],[Month]])</f>
        <v>27202</v>
      </c>
      <c r="K1189" s="27">
        <f>SUMIFS(I:I,D:D,dataset_shampoo[[#This Row],[Brand]],E:E,dataset_shampoo[[#This Row],[Region]],F:F,dataset_shampoo[[#This Row],[Year]],G:G,"&lt;="&amp;dataset_shampoo[[#This Row],[Month]])</f>
        <v>289632</v>
      </c>
      <c r="L1189" s="9">
        <f>dataset_shampoo[[#This Row],[Units YTD]]+SUMIFS(H:H,D:D,dataset_shampoo[[#This Row],[Brand]],E:E,dataset_shampoo[[#This Row],[Region]],F:F,dataset_shampoo[[#This Row],[Year]]-1,G:G,"&gt;"&amp;dataset_shampoo[[#This Row],[Month]])</f>
        <v>56686</v>
      </c>
      <c r="M1189" s="1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s="9">
        <v>4347</v>
      </c>
      <c r="I1190" s="11">
        <v>45521</v>
      </c>
      <c r="J1190" s="9">
        <f>SUMIFS(H:H,D:D,dataset_shampoo[[#This Row],[Brand]],E:E,dataset_shampoo[[#This Row],[Region]],F:F,dataset_shampoo[[#This Row],[Year]],G:G,"&lt;="&amp;dataset_shampoo[[#This Row],[Month]])</f>
        <v>31549</v>
      </c>
      <c r="K1190" s="27">
        <f>SUMIFS(I:I,D:D,dataset_shampoo[[#This Row],[Brand]],E:E,dataset_shampoo[[#This Row],[Region]],F:F,dataset_shampoo[[#This Row],[Year]],G:G,"&lt;="&amp;dataset_shampoo[[#This Row],[Month]])</f>
        <v>335153</v>
      </c>
      <c r="L1190" s="9">
        <f>dataset_shampoo[[#This Row],[Units YTD]]+SUMIFS(H:H,D:D,dataset_shampoo[[#This Row],[Brand]],E:E,dataset_shampoo[[#This Row],[Region]],F:F,dataset_shampoo[[#This Row],[Year]]-1,G:G,"&gt;"&amp;dataset_shampoo[[#This Row],[Month]])</f>
        <v>55503</v>
      </c>
      <c r="M1190" s="1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s="9">
        <v>4515</v>
      </c>
      <c r="I1191" s="11">
        <v>46725</v>
      </c>
      <c r="J1191" s="9">
        <f>SUMIFS(H:H,D:D,dataset_shampoo[[#This Row],[Brand]],E:E,dataset_shampoo[[#This Row],[Region]],F:F,dataset_shampoo[[#This Row],[Year]],G:G,"&lt;="&amp;dataset_shampoo[[#This Row],[Month]])</f>
        <v>36064</v>
      </c>
      <c r="K1191" s="27">
        <f>SUMIFS(I:I,D:D,dataset_shampoo[[#This Row],[Brand]],E:E,dataset_shampoo[[#This Row],[Region]],F:F,dataset_shampoo[[#This Row],[Year]],G:G,"&lt;="&amp;dataset_shampoo[[#This Row],[Month]])</f>
        <v>381878</v>
      </c>
      <c r="L1191" s="9">
        <f>dataset_shampoo[[#This Row],[Units YTD]]+SUMIFS(H:H,D:D,dataset_shampoo[[#This Row],[Brand]],E:E,dataset_shampoo[[#This Row],[Region]],F:F,dataset_shampoo[[#This Row],[Year]]-1,G:G,"&gt;"&amp;dataset_shampoo[[#This Row],[Month]])</f>
        <v>55062</v>
      </c>
      <c r="M1191" s="1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s="9">
        <v>4977</v>
      </c>
      <c r="I1192" s="11">
        <v>50358</v>
      </c>
      <c r="J1192" s="9">
        <f>SUMIFS(H:H,D:D,dataset_shampoo[[#This Row],[Brand]],E:E,dataset_shampoo[[#This Row],[Region]],F:F,dataset_shampoo[[#This Row],[Year]],G:G,"&lt;="&amp;dataset_shampoo[[#This Row],[Month]])</f>
        <v>41041</v>
      </c>
      <c r="K1192" s="27">
        <f>SUMIFS(I:I,D:D,dataset_shampoo[[#This Row],[Brand]],E:E,dataset_shampoo[[#This Row],[Region]],F:F,dataset_shampoo[[#This Row],[Year]],G:G,"&lt;="&amp;dataset_shampoo[[#This Row],[Month]])</f>
        <v>432236</v>
      </c>
      <c r="L1192" s="9">
        <f>dataset_shampoo[[#This Row],[Units YTD]]+SUMIFS(H:H,D:D,dataset_shampoo[[#This Row],[Brand]],E:E,dataset_shampoo[[#This Row],[Region]],F:F,dataset_shampoo[[#This Row],[Year]]-1,G:G,"&gt;"&amp;dataset_shampoo[[#This Row],[Month]])</f>
        <v>54313</v>
      </c>
      <c r="M1192" s="1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s="9">
        <v>5824</v>
      </c>
      <c r="I1193" s="11">
        <v>62755</v>
      </c>
      <c r="J1193" s="9">
        <f>SUMIFS(H:H,D:D,dataset_shampoo[[#This Row],[Brand]],E:E,dataset_shampoo[[#This Row],[Region]],F:F,dataset_shampoo[[#This Row],[Year]],G:G,"&lt;="&amp;dataset_shampoo[[#This Row],[Month]])</f>
        <v>46865</v>
      </c>
      <c r="K1193" s="27">
        <f>SUMIFS(I:I,D:D,dataset_shampoo[[#This Row],[Brand]],E:E,dataset_shampoo[[#This Row],[Region]],F:F,dataset_shampoo[[#This Row],[Year]],G:G,"&lt;="&amp;dataset_shampoo[[#This Row],[Month]])</f>
        <v>494991</v>
      </c>
      <c r="L1193" s="9">
        <f>dataset_shampoo[[#This Row],[Units YTD]]+SUMIFS(H:H,D:D,dataset_shampoo[[#This Row],[Brand]],E:E,dataset_shampoo[[#This Row],[Region]],F:F,dataset_shampoo[[#This Row],[Year]]-1,G:G,"&gt;"&amp;dataset_shampoo[[#This Row],[Month]])</f>
        <v>55419</v>
      </c>
      <c r="M1193" s="1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s="9">
        <v>4536</v>
      </c>
      <c r="I1194" s="11">
        <v>46851</v>
      </c>
      <c r="J1194" s="9">
        <f>SUMIFS(H:H,D:D,dataset_shampoo[[#This Row],[Brand]],E:E,dataset_shampoo[[#This Row],[Region]],F:F,dataset_shampoo[[#This Row],[Year]],G:G,"&lt;="&amp;dataset_shampoo[[#This Row],[Month]])</f>
        <v>51401</v>
      </c>
      <c r="K1194" s="27">
        <f>SUMIFS(I:I,D:D,dataset_shampoo[[#This Row],[Brand]],E:E,dataset_shampoo[[#This Row],[Region]],F:F,dataset_shampoo[[#This Row],[Year]],G:G,"&lt;="&amp;dataset_shampoo[[#This Row],[Month]])</f>
        <v>541842</v>
      </c>
      <c r="L1194" s="9">
        <f>dataset_shampoo[[#This Row],[Units YTD]]+SUMIFS(H:H,D:D,dataset_shampoo[[#This Row],[Brand]],E:E,dataset_shampoo[[#This Row],[Region]],F:F,dataset_shampoo[[#This Row],[Year]]-1,G:G,"&gt;"&amp;dataset_shampoo[[#This Row],[Month]])</f>
        <v>55433</v>
      </c>
      <c r="M1194" s="1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s="9">
        <v>5964</v>
      </c>
      <c r="I1195" s="11">
        <v>61229</v>
      </c>
      <c r="J1195" s="9">
        <f>SUMIFS(H:H,D:D,dataset_shampoo[[#This Row],[Brand]],E:E,dataset_shampoo[[#This Row],[Region]],F:F,dataset_shampoo[[#This Row],[Year]],G:G,"&lt;="&amp;dataset_shampoo[[#This Row],[Month]])</f>
        <v>57365</v>
      </c>
      <c r="K1195" s="27">
        <f>SUMIFS(I:I,D:D,dataset_shampoo[[#This Row],[Brand]],E:E,dataset_shampoo[[#This Row],[Region]],F:F,dataset_shampoo[[#This Row],[Year]],G:G,"&lt;="&amp;dataset_shampoo[[#This Row],[Month]])</f>
        <v>603071</v>
      </c>
      <c r="L1195" s="9">
        <f>dataset_shampoo[[#This Row],[Units YTD]]+SUMIFS(H:H,D:D,dataset_shampoo[[#This Row],[Brand]],E:E,dataset_shampoo[[#This Row],[Region]],F:F,dataset_shampoo[[#This Row],[Year]]-1,G:G,"&gt;"&amp;dataset_shampoo[[#This Row],[Month]])</f>
        <v>57365</v>
      </c>
      <c r="M1195" s="1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s="9">
        <v>4368</v>
      </c>
      <c r="I1196" s="11">
        <v>46193</v>
      </c>
      <c r="J1196" s="9">
        <f>SUMIFS(H:H,D:D,dataset_shampoo[[#This Row],[Brand]],E:E,dataset_shampoo[[#This Row],[Region]],F:F,dataset_shampoo[[#This Row],[Year]],G:G,"&lt;="&amp;dataset_shampoo[[#This Row],[Month]])</f>
        <v>4368</v>
      </c>
      <c r="K1196" s="27">
        <f>SUMIFS(I:I,D:D,dataset_shampoo[[#This Row],[Brand]],E:E,dataset_shampoo[[#This Row],[Region]],F:F,dataset_shampoo[[#This Row],[Year]],G:G,"&lt;="&amp;dataset_shampoo[[#This Row],[Month]])</f>
        <v>46193</v>
      </c>
      <c r="L1196" s="9">
        <f>dataset_shampoo[[#This Row],[Units YTD]]+SUMIFS(H:H,D:D,dataset_shampoo[[#This Row],[Brand]],E:E,dataset_shampoo[[#This Row],[Region]],F:F,dataset_shampoo[[#This Row],[Year]]-1,G:G,"&gt;"&amp;dataset_shampoo[[#This Row],[Month]])</f>
        <v>58408</v>
      </c>
      <c r="M1196" s="1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s="9">
        <v>4298</v>
      </c>
      <c r="I1197" s="11">
        <v>45682</v>
      </c>
      <c r="J1197" s="9">
        <f>SUMIFS(H:H,D:D,dataset_shampoo[[#This Row],[Brand]],E:E,dataset_shampoo[[#This Row],[Region]],F:F,dataset_shampoo[[#This Row],[Year]],G:G,"&lt;="&amp;dataset_shampoo[[#This Row],[Month]])</f>
        <v>8666</v>
      </c>
      <c r="K1197" s="27">
        <f>SUMIFS(I:I,D:D,dataset_shampoo[[#This Row],[Brand]],E:E,dataset_shampoo[[#This Row],[Region]],F:F,dataset_shampoo[[#This Row],[Year]],G:G,"&lt;="&amp;dataset_shampoo[[#This Row],[Month]])</f>
        <v>91875</v>
      </c>
      <c r="L1197" s="9">
        <f>dataset_shampoo[[#This Row],[Units YTD]]+SUMIFS(H:H,D:D,dataset_shampoo[[#This Row],[Brand]],E:E,dataset_shampoo[[#This Row],[Region]],F:F,dataset_shampoo[[#This Row],[Year]]-1,G:G,"&gt;"&amp;dataset_shampoo[[#This Row],[Month]])</f>
        <v>58562</v>
      </c>
      <c r="M1197" s="1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s="9">
        <v>4893</v>
      </c>
      <c r="I1198" s="11">
        <v>51660</v>
      </c>
      <c r="J1198" s="9">
        <f>SUMIFS(H:H,D:D,dataset_shampoo[[#This Row],[Brand]],E:E,dataset_shampoo[[#This Row],[Region]],F:F,dataset_shampoo[[#This Row],[Year]],G:G,"&lt;="&amp;dataset_shampoo[[#This Row],[Month]])</f>
        <v>13559</v>
      </c>
      <c r="K1198" s="27">
        <f>SUMIFS(I:I,D:D,dataset_shampoo[[#This Row],[Brand]],E:E,dataset_shampoo[[#This Row],[Region]],F:F,dataset_shampoo[[#This Row],[Year]],G:G,"&lt;="&amp;dataset_shampoo[[#This Row],[Month]])</f>
        <v>143535</v>
      </c>
      <c r="L1198" s="9">
        <f>dataset_shampoo[[#This Row],[Units YTD]]+SUMIFS(H:H,D:D,dataset_shampoo[[#This Row],[Brand]],E:E,dataset_shampoo[[#This Row],[Region]],F:F,dataset_shampoo[[#This Row],[Year]]-1,G:G,"&gt;"&amp;dataset_shampoo[[#This Row],[Month]])</f>
        <v>58611</v>
      </c>
      <c r="M1198" s="1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s="9">
        <v>791</v>
      </c>
      <c r="I1199" s="11">
        <v>7889</v>
      </c>
      <c r="J1199" s="9">
        <f>SUMIFS(H:H,D:D,dataset_shampoo[[#This Row],[Brand]],E:E,dataset_shampoo[[#This Row],[Region]],F:F,dataset_shampoo[[#This Row],[Year]],G:G,"&lt;="&amp;dataset_shampoo[[#This Row],[Month]])</f>
        <v>791</v>
      </c>
      <c r="K1199" s="27">
        <f>SUMIFS(I:I,D:D,dataset_shampoo[[#This Row],[Brand]],E:E,dataset_shampoo[[#This Row],[Region]],F:F,dataset_shampoo[[#This Row],[Year]],G:G,"&lt;="&amp;dataset_shampoo[[#This Row],[Month]])</f>
        <v>7889</v>
      </c>
      <c r="L1199" s="9">
        <f>dataset_shampoo[[#This Row],[Units YTD]]+SUMIFS(H:H,D:D,dataset_shampoo[[#This Row],[Brand]],E:E,dataset_shampoo[[#This Row],[Region]],F:F,dataset_shampoo[[#This Row],[Year]]-1,G:G,"&gt;"&amp;dataset_shampoo[[#This Row],[Month]])</f>
        <v>791</v>
      </c>
      <c r="M1199" s="1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s="9">
        <v>539</v>
      </c>
      <c r="I1200" s="11">
        <v>5397</v>
      </c>
      <c r="J1200" s="9">
        <f>SUMIFS(H:H,D:D,dataset_shampoo[[#This Row],[Brand]],E:E,dataset_shampoo[[#This Row],[Region]],F:F,dataset_shampoo[[#This Row],[Year]],G:G,"&lt;="&amp;dataset_shampoo[[#This Row],[Month]])</f>
        <v>1330</v>
      </c>
      <c r="K1200" s="27">
        <f>SUMIFS(I:I,D:D,dataset_shampoo[[#This Row],[Brand]],E:E,dataset_shampoo[[#This Row],[Region]],F:F,dataset_shampoo[[#This Row],[Year]],G:G,"&lt;="&amp;dataset_shampoo[[#This Row],[Month]])</f>
        <v>13286</v>
      </c>
      <c r="L1200" s="9">
        <f>dataset_shampoo[[#This Row],[Units YTD]]+SUMIFS(H:H,D:D,dataset_shampoo[[#This Row],[Brand]],E:E,dataset_shampoo[[#This Row],[Region]],F:F,dataset_shampoo[[#This Row],[Year]]-1,G:G,"&gt;"&amp;dataset_shampoo[[#This Row],[Month]])</f>
        <v>1330</v>
      </c>
      <c r="M1200" s="1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s="9">
        <v>770</v>
      </c>
      <c r="I1201" s="11">
        <v>7644</v>
      </c>
      <c r="J1201" s="9">
        <f>SUMIFS(H:H,D:D,dataset_shampoo[[#This Row],[Brand]],E:E,dataset_shampoo[[#This Row],[Region]],F:F,dataset_shampoo[[#This Row],[Year]],G:G,"&lt;="&amp;dataset_shampoo[[#This Row],[Month]])</f>
        <v>2100</v>
      </c>
      <c r="K1201" s="27">
        <f>SUMIFS(I:I,D:D,dataset_shampoo[[#This Row],[Brand]],E:E,dataset_shampoo[[#This Row],[Region]],F:F,dataset_shampoo[[#This Row],[Year]],G:G,"&lt;="&amp;dataset_shampoo[[#This Row],[Month]])</f>
        <v>20930</v>
      </c>
      <c r="L1201" s="9">
        <f>dataset_shampoo[[#This Row],[Units YTD]]+SUMIFS(H:H,D:D,dataset_shampoo[[#This Row],[Brand]],E:E,dataset_shampoo[[#This Row],[Region]],F:F,dataset_shampoo[[#This Row],[Year]]-1,G:G,"&gt;"&amp;dataset_shampoo[[#This Row],[Month]])</f>
        <v>2100</v>
      </c>
      <c r="M1201" s="1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s="9">
        <v>476</v>
      </c>
      <c r="I1202" s="11">
        <v>4739</v>
      </c>
      <c r="J1202" s="9">
        <f>SUMIFS(H:H,D:D,dataset_shampoo[[#This Row],[Brand]],E:E,dataset_shampoo[[#This Row],[Region]],F:F,dataset_shampoo[[#This Row],[Year]],G:G,"&lt;="&amp;dataset_shampoo[[#This Row],[Month]])</f>
        <v>2576</v>
      </c>
      <c r="K1202" s="27">
        <f>SUMIFS(I:I,D:D,dataset_shampoo[[#This Row],[Brand]],E:E,dataset_shampoo[[#This Row],[Region]],F:F,dataset_shampoo[[#This Row],[Year]],G:G,"&lt;="&amp;dataset_shampoo[[#This Row],[Month]])</f>
        <v>25669</v>
      </c>
      <c r="L1202" s="9">
        <f>dataset_shampoo[[#This Row],[Units YTD]]+SUMIFS(H:H,D:D,dataset_shampoo[[#This Row],[Brand]],E:E,dataset_shampoo[[#This Row],[Region]],F:F,dataset_shampoo[[#This Row],[Year]]-1,G:G,"&gt;"&amp;dataset_shampoo[[#This Row],[Month]])</f>
        <v>2576</v>
      </c>
      <c r="M1202" s="1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s="9">
        <v>525</v>
      </c>
      <c r="I1203" s="11">
        <v>5236</v>
      </c>
      <c r="J1203" s="9">
        <f>SUMIFS(H:H,D:D,dataset_shampoo[[#This Row],[Brand]],E:E,dataset_shampoo[[#This Row],[Region]],F:F,dataset_shampoo[[#This Row],[Year]],G:G,"&lt;="&amp;dataset_shampoo[[#This Row],[Month]])</f>
        <v>3101</v>
      </c>
      <c r="K1203" s="27">
        <f>SUMIFS(I:I,D:D,dataset_shampoo[[#This Row],[Brand]],E:E,dataset_shampoo[[#This Row],[Region]],F:F,dataset_shampoo[[#This Row],[Year]],G:G,"&lt;="&amp;dataset_shampoo[[#This Row],[Month]])</f>
        <v>30905</v>
      </c>
      <c r="L1203" s="9">
        <f>dataset_shampoo[[#This Row],[Units YTD]]+SUMIFS(H:H,D:D,dataset_shampoo[[#This Row],[Brand]],E:E,dataset_shampoo[[#This Row],[Region]],F:F,dataset_shampoo[[#This Row],[Year]]-1,G:G,"&gt;"&amp;dataset_shampoo[[#This Row],[Month]])</f>
        <v>3101</v>
      </c>
      <c r="M1203" s="1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s="9">
        <v>2429</v>
      </c>
      <c r="I1204" s="11">
        <v>23261</v>
      </c>
      <c r="J1204" s="9">
        <f>SUMIFS(H:H,D:D,dataset_shampoo[[#This Row],[Brand]],E:E,dataset_shampoo[[#This Row],[Region]],F:F,dataset_shampoo[[#This Row],[Year]],G:G,"&lt;="&amp;dataset_shampoo[[#This Row],[Month]])</f>
        <v>5530</v>
      </c>
      <c r="K1204" s="27">
        <f>SUMIFS(I:I,D:D,dataset_shampoo[[#This Row],[Brand]],E:E,dataset_shampoo[[#This Row],[Region]],F:F,dataset_shampoo[[#This Row],[Year]],G:G,"&lt;="&amp;dataset_shampoo[[#This Row],[Month]])</f>
        <v>54166</v>
      </c>
      <c r="L1204" s="9">
        <f>dataset_shampoo[[#This Row],[Units YTD]]+SUMIFS(H:H,D:D,dataset_shampoo[[#This Row],[Brand]],E:E,dataset_shampoo[[#This Row],[Region]],F:F,dataset_shampoo[[#This Row],[Year]]-1,G:G,"&gt;"&amp;dataset_shampoo[[#This Row],[Month]])</f>
        <v>5530</v>
      </c>
      <c r="M1204" s="1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s="9">
        <v>4158</v>
      </c>
      <c r="I1205" s="11">
        <v>39690</v>
      </c>
      <c r="J1205" s="9">
        <f>SUMIFS(H:H,D:D,dataset_shampoo[[#This Row],[Brand]],E:E,dataset_shampoo[[#This Row],[Region]],F:F,dataset_shampoo[[#This Row],[Year]],G:G,"&lt;="&amp;dataset_shampoo[[#This Row],[Month]])</f>
        <v>9688</v>
      </c>
      <c r="K1205" s="27">
        <f>SUMIFS(I:I,D:D,dataset_shampoo[[#This Row],[Brand]],E:E,dataset_shampoo[[#This Row],[Region]],F:F,dataset_shampoo[[#This Row],[Year]],G:G,"&lt;="&amp;dataset_shampoo[[#This Row],[Month]])</f>
        <v>93856</v>
      </c>
      <c r="L1205" s="9">
        <f>dataset_shampoo[[#This Row],[Units YTD]]+SUMIFS(H:H,D:D,dataset_shampoo[[#This Row],[Brand]],E:E,dataset_shampoo[[#This Row],[Region]],F:F,dataset_shampoo[[#This Row],[Year]]-1,G:G,"&gt;"&amp;dataset_shampoo[[#This Row],[Month]])</f>
        <v>9688</v>
      </c>
      <c r="M1205" s="1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s="9">
        <v>6314</v>
      </c>
      <c r="I1206" s="11">
        <v>60340</v>
      </c>
      <c r="J1206" s="9">
        <f>SUMIFS(H:H,D:D,dataset_shampoo[[#This Row],[Brand]],E:E,dataset_shampoo[[#This Row],[Region]],F:F,dataset_shampoo[[#This Row],[Year]],G:G,"&lt;="&amp;dataset_shampoo[[#This Row],[Month]])</f>
        <v>16002</v>
      </c>
      <c r="K1206" s="27">
        <f>SUMIFS(I:I,D:D,dataset_shampoo[[#This Row],[Brand]],E:E,dataset_shampoo[[#This Row],[Region]],F:F,dataset_shampoo[[#This Row],[Year]],G:G,"&lt;="&amp;dataset_shampoo[[#This Row],[Month]])</f>
        <v>154196</v>
      </c>
      <c r="L1206" s="9">
        <f>dataset_shampoo[[#This Row],[Units YTD]]+SUMIFS(H:H,D:D,dataset_shampoo[[#This Row],[Brand]],E:E,dataset_shampoo[[#This Row],[Region]],F:F,dataset_shampoo[[#This Row],[Year]]-1,G:G,"&gt;"&amp;dataset_shampoo[[#This Row],[Month]])</f>
        <v>16002</v>
      </c>
      <c r="M1206" s="1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s="9">
        <v>6692</v>
      </c>
      <c r="I1207" s="11">
        <v>63798</v>
      </c>
      <c r="J1207" s="9">
        <f>SUMIFS(H:H,D:D,dataset_shampoo[[#This Row],[Brand]],E:E,dataset_shampoo[[#This Row],[Region]],F:F,dataset_shampoo[[#This Row],[Year]],G:G,"&lt;="&amp;dataset_shampoo[[#This Row],[Month]])</f>
        <v>22694</v>
      </c>
      <c r="K1207" s="27">
        <f>SUMIFS(I:I,D:D,dataset_shampoo[[#This Row],[Brand]],E:E,dataset_shampoo[[#This Row],[Region]],F:F,dataset_shampoo[[#This Row],[Year]],G:G,"&lt;="&amp;dataset_shampoo[[#This Row],[Month]])</f>
        <v>217994</v>
      </c>
      <c r="L1207" s="9">
        <f>dataset_shampoo[[#This Row],[Units YTD]]+SUMIFS(H:H,D:D,dataset_shampoo[[#This Row],[Brand]],E:E,dataset_shampoo[[#This Row],[Region]],F:F,dataset_shampoo[[#This Row],[Year]]-1,G:G,"&gt;"&amp;dataset_shampoo[[#This Row],[Month]])</f>
        <v>22694</v>
      </c>
      <c r="M1207" s="1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s="9">
        <v>3262</v>
      </c>
      <c r="I1208" s="11">
        <v>31108</v>
      </c>
      <c r="J1208" s="9">
        <f>SUMIFS(H:H,D:D,dataset_shampoo[[#This Row],[Brand]],E:E,dataset_shampoo[[#This Row],[Region]],F:F,dataset_shampoo[[#This Row],[Year]],G:G,"&lt;="&amp;dataset_shampoo[[#This Row],[Month]])</f>
        <v>25956</v>
      </c>
      <c r="K1208" s="27">
        <f>SUMIFS(I:I,D:D,dataset_shampoo[[#This Row],[Brand]],E:E,dataset_shampoo[[#This Row],[Region]],F:F,dataset_shampoo[[#This Row],[Year]],G:G,"&lt;="&amp;dataset_shampoo[[#This Row],[Month]])</f>
        <v>249102</v>
      </c>
      <c r="L1208" s="9">
        <f>dataset_shampoo[[#This Row],[Units YTD]]+SUMIFS(H:H,D:D,dataset_shampoo[[#This Row],[Brand]],E:E,dataset_shampoo[[#This Row],[Region]],F:F,dataset_shampoo[[#This Row],[Year]]-1,G:G,"&gt;"&amp;dataset_shampoo[[#This Row],[Month]])</f>
        <v>25956</v>
      </c>
      <c r="M1208" s="1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s="9">
        <v>3493</v>
      </c>
      <c r="I1209" s="11">
        <v>33411</v>
      </c>
      <c r="J1209" s="9">
        <f>SUMIFS(H:H,D:D,dataset_shampoo[[#This Row],[Brand]],E:E,dataset_shampoo[[#This Row],[Region]],F:F,dataset_shampoo[[#This Row],[Year]],G:G,"&lt;="&amp;dataset_shampoo[[#This Row],[Month]])</f>
        <v>29449</v>
      </c>
      <c r="K1209" s="27">
        <f>SUMIFS(I:I,D:D,dataset_shampoo[[#This Row],[Brand]],E:E,dataset_shampoo[[#This Row],[Region]],F:F,dataset_shampoo[[#This Row],[Year]],G:G,"&lt;="&amp;dataset_shampoo[[#This Row],[Month]])</f>
        <v>282513</v>
      </c>
      <c r="L1209" s="9">
        <f>dataset_shampoo[[#This Row],[Units YTD]]+SUMIFS(H:H,D:D,dataset_shampoo[[#This Row],[Brand]],E:E,dataset_shampoo[[#This Row],[Region]],F:F,dataset_shampoo[[#This Row],[Year]]-1,G:G,"&gt;"&amp;dataset_shampoo[[#This Row],[Month]])</f>
        <v>29449</v>
      </c>
      <c r="M1209" s="1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s="9">
        <v>3143</v>
      </c>
      <c r="I1210" s="11">
        <v>30058</v>
      </c>
      <c r="J1210" s="9">
        <f>SUMIFS(H:H,D:D,dataset_shampoo[[#This Row],[Brand]],E:E,dataset_shampoo[[#This Row],[Region]],F:F,dataset_shampoo[[#This Row],[Year]],G:G,"&lt;="&amp;dataset_shampoo[[#This Row],[Month]])</f>
        <v>32592</v>
      </c>
      <c r="K1210" s="27">
        <f>SUMIFS(I:I,D:D,dataset_shampoo[[#This Row],[Brand]],E:E,dataset_shampoo[[#This Row],[Region]],F:F,dataset_shampoo[[#This Row],[Year]],G:G,"&lt;="&amp;dataset_shampoo[[#This Row],[Month]])</f>
        <v>312571</v>
      </c>
      <c r="L1210" s="9">
        <f>dataset_shampoo[[#This Row],[Units YTD]]+SUMIFS(H:H,D:D,dataset_shampoo[[#This Row],[Brand]],E:E,dataset_shampoo[[#This Row],[Region]],F:F,dataset_shampoo[[#This Row],[Year]]-1,G:G,"&gt;"&amp;dataset_shampoo[[#This Row],[Month]])</f>
        <v>32592</v>
      </c>
      <c r="M1210" s="1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s="9">
        <v>3913</v>
      </c>
      <c r="I1211" s="11">
        <v>37387</v>
      </c>
      <c r="J1211" s="9">
        <f>SUMIFS(H:H,D:D,dataset_shampoo[[#This Row],[Brand]],E:E,dataset_shampoo[[#This Row],[Region]],F:F,dataset_shampoo[[#This Row],[Year]],G:G,"&lt;="&amp;dataset_shampoo[[#This Row],[Month]])</f>
        <v>3913</v>
      </c>
      <c r="K1211" s="27">
        <f>SUMIFS(I:I,D:D,dataset_shampoo[[#This Row],[Brand]],E:E,dataset_shampoo[[#This Row],[Region]],F:F,dataset_shampoo[[#This Row],[Year]],G:G,"&lt;="&amp;dataset_shampoo[[#This Row],[Month]])</f>
        <v>37387</v>
      </c>
      <c r="L1211" s="9">
        <f>dataset_shampoo[[#This Row],[Units YTD]]+SUMIFS(H:H,D:D,dataset_shampoo[[#This Row],[Brand]],E:E,dataset_shampoo[[#This Row],[Region]],F:F,dataset_shampoo[[#This Row],[Year]]-1,G:G,"&gt;"&amp;dataset_shampoo[[#This Row],[Month]])</f>
        <v>35714</v>
      </c>
      <c r="M1211" s="1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s="9">
        <v>2828</v>
      </c>
      <c r="I1212" s="11">
        <v>27076</v>
      </c>
      <c r="J1212" s="9">
        <f>SUMIFS(H:H,D:D,dataset_shampoo[[#This Row],[Brand]],E:E,dataset_shampoo[[#This Row],[Region]],F:F,dataset_shampoo[[#This Row],[Year]],G:G,"&lt;="&amp;dataset_shampoo[[#This Row],[Month]])</f>
        <v>6741</v>
      </c>
      <c r="K1212" s="27">
        <f>SUMIFS(I:I,D:D,dataset_shampoo[[#This Row],[Brand]],E:E,dataset_shampoo[[#This Row],[Region]],F:F,dataset_shampoo[[#This Row],[Year]],G:G,"&lt;="&amp;dataset_shampoo[[#This Row],[Month]])</f>
        <v>64463</v>
      </c>
      <c r="L1212" s="9">
        <f>dataset_shampoo[[#This Row],[Units YTD]]+SUMIFS(H:H,D:D,dataset_shampoo[[#This Row],[Brand]],E:E,dataset_shampoo[[#This Row],[Region]],F:F,dataset_shampoo[[#This Row],[Year]]-1,G:G,"&gt;"&amp;dataset_shampoo[[#This Row],[Month]])</f>
        <v>38003</v>
      </c>
      <c r="M1212" s="1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s="9">
        <v>3339</v>
      </c>
      <c r="I1213" s="11">
        <v>31899</v>
      </c>
      <c r="J1213" s="9">
        <f>SUMIFS(H:H,D:D,dataset_shampoo[[#This Row],[Brand]],E:E,dataset_shampoo[[#This Row],[Region]],F:F,dataset_shampoo[[#This Row],[Year]],G:G,"&lt;="&amp;dataset_shampoo[[#This Row],[Month]])</f>
        <v>10080</v>
      </c>
      <c r="K1213" s="27">
        <f>SUMIFS(I:I,D:D,dataset_shampoo[[#This Row],[Brand]],E:E,dataset_shampoo[[#This Row],[Region]],F:F,dataset_shampoo[[#This Row],[Year]],G:G,"&lt;="&amp;dataset_shampoo[[#This Row],[Month]])</f>
        <v>96362</v>
      </c>
      <c r="L1213" s="9">
        <f>dataset_shampoo[[#This Row],[Units YTD]]+SUMIFS(H:H,D:D,dataset_shampoo[[#This Row],[Brand]],E:E,dataset_shampoo[[#This Row],[Region]],F:F,dataset_shampoo[[#This Row],[Year]]-1,G:G,"&gt;"&amp;dataset_shampoo[[#This Row],[Month]])</f>
        <v>40572</v>
      </c>
      <c r="M1213" s="1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s="9">
        <v>3948</v>
      </c>
      <c r="I1214" s="11">
        <v>37709</v>
      </c>
      <c r="J1214" s="9">
        <f>SUMIFS(H:H,D:D,dataset_shampoo[[#This Row],[Brand]],E:E,dataset_shampoo[[#This Row],[Region]],F:F,dataset_shampoo[[#This Row],[Year]],G:G,"&lt;="&amp;dataset_shampoo[[#This Row],[Month]])</f>
        <v>14028</v>
      </c>
      <c r="K1214" s="27">
        <f>SUMIFS(I:I,D:D,dataset_shampoo[[#This Row],[Brand]],E:E,dataset_shampoo[[#This Row],[Region]],F:F,dataset_shampoo[[#This Row],[Year]],G:G,"&lt;="&amp;dataset_shampoo[[#This Row],[Month]])</f>
        <v>134071</v>
      </c>
      <c r="L1214" s="9">
        <f>dataset_shampoo[[#This Row],[Units YTD]]+SUMIFS(H:H,D:D,dataset_shampoo[[#This Row],[Brand]],E:E,dataset_shampoo[[#This Row],[Region]],F:F,dataset_shampoo[[#This Row],[Year]]-1,G:G,"&gt;"&amp;dataset_shampoo[[#This Row],[Month]])</f>
        <v>44044</v>
      </c>
      <c r="M1214" s="1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s="9">
        <v>1813</v>
      </c>
      <c r="I1215" s="11">
        <v>17430</v>
      </c>
      <c r="J1215" s="9">
        <f>SUMIFS(H:H,D:D,dataset_shampoo[[#This Row],[Brand]],E:E,dataset_shampoo[[#This Row],[Region]],F:F,dataset_shampoo[[#This Row],[Year]],G:G,"&lt;="&amp;dataset_shampoo[[#This Row],[Month]])</f>
        <v>15841</v>
      </c>
      <c r="K1215" s="27">
        <f>SUMIFS(I:I,D:D,dataset_shampoo[[#This Row],[Brand]],E:E,dataset_shampoo[[#This Row],[Region]],F:F,dataset_shampoo[[#This Row],[Year]],G:G,"&lt;="&amp;dataset_shampoo[[#This Row],[Month]])</f>
        <v>151501</v>
      </c>
      <c r="L1215" s="9">
        <f>dataset_shampoo[[#This Row],[Units YTD]]+SUMIFS(H:H,D:D,dataset_shampoo[[#This Row],[Brand]],E:E,dataset_shampoo[[#This Row],[Region]],F:F,dataset_shampoo[[#This Row],[Year]]-1,G:G,"&gt;"&amp;dataset_shampoo[[#This Row],[Month]])</f>
        <v>45332</v>
      </c>
      <c r="M1215" s="1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s="9">
        <v>2296</v>
      </c>
      <c r="I1216" s="11">
        <v>21945</v>
      </c>
      <c r="J1216" s="9">
        <f>SUMIFS(H:H,D:D,dataset_shampoo[[#This Row],[Brand]],E:E,dataset_shampoo[[#This Row],[Region]],F:F,dataset_shampoo[[#This Row],[Year]],G:G,"&lt;="&amp;dataset_shampoo[[#This Row],[Month]])</f>
        <v>18137</v>
      </c>
      <c r="K1216" s="27">
        <f>SUMIFS(I:I,D:D,dataset_shampoo[[#This Row],[Brand]],E:E,dataset_shampoo[[#This Row],[Region]],F:F,dataset_shampoo[[#This Row],[Year]],G:G,"&lt;="&amp;dataset_shampoo[[#This Row],[Month]])</f>
        <v>173446</v>
      </c>
      <c r="L1216" s="9">
        <f>dataset_shampoo[[#This Row],[Units YTD]]+SUMIFS(H:H,D:D,dataset_shampoo[[#This Row],[Brand]],E:E,dataset_shampoo[[#This Row],[Region]],F:F,dataset_shampoo[[#This Row],[Year]]-1,G:G,"&gt;"&amp;dataset_shampoo[[#This Row],[Month]])</f>
        <v>45199</v>
      </c>
      <c r="M1216" s="1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s="9">
        <v>2289</v>
      </c>
      <c r="I1217" s="11">
        <v>21980</v>
      </c>
      <c r="J1217" s="9">
        <f>SUMIFS(H:H,D:D,dataset_shampoo[[#This Row],[Brand]],E:E,dataset_shampoo[[#This Row],[Region]],F:F,dataset_shampoo[[#This Row],[Year]],G:G,"&lt;="&amp;dataset_shampoo[[#This Row],[Month]])</f>
        <v>20426</v>
      </c>
      <c r="K1217" s="27">
        <f>SUMIFS(I:I,D:D,dataset_shampoo[[#This Row],[Brand]],E:E,dataset_shampoo[[#This Row],[Region]],F:F,dataset_shampoo[[#This Row],[Year]],G:G,"&lt;="&amp;dataset_shampoo[[#This Row],[Month]])</f>
        <v>195426</v>
      </c>
      <c r="L1217" s="9">
        <f>dataset_shampoo[[#This Row],[Units YTD]]+SUMIFS(H:H,D:D,dataset_shampoo[[#This Row],[Brand]],E:E,dataset_shampoo[[#This Row],[Region]],F:F,dataset_shampoo[[#This Row],[Year]]-1,G:G,"&gt;"&amp;dataset_shampoo[[#This Row],[Month]])</f>
        <v>43330</v>
      </c>
      <c r="M1217" s="1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s="9">
        <v>3059</v>
      </c>
      <c r="I1218" s="11">
        <v>29197</v>
      </c>
      <c r="J1218" s="9">
        <f>SUMIFS(H:H,D:D,dataset_shampoo[[#This Row],[Brand]],E:E,dataset_shampoo[[#This Row],[Region]],F:F,dataset_shampoo[[#This Row],[Year]],G:G,"&lt;="&amp;dataset_shampoo[[#This Row],[Month]])</f>
        <v>23485</v>
      </c>
      <c r="K1218" s="27">
        <f>SUMIFS(I:I,D:D,dataset_shampoo[[#This Row],[Brand]],E:E,dataset_shampoo[[#This Row],[Region]],F:F,dataset_shampoo[[#This Row],[Year]],G:G,"&lt;="&amp;dataset_shampoo[[#This Row],[Month]])</f>
        <v>224623</v>
      </c>
      <c r="L1218" s="9">
        <f>dataset_shampoo[[#This Row],[Units YTD]]+SUMIFS(H:H,D:D,dataset_shampoo[[#This Row],[Brand]],E:E,dataset_shampoo[[#This Row],[Region]],F:F,dataset_shampoo[[#This Row],[Year]]-1,G:G,"&gt;"&amp;dataset_shampoo[[#This Row],[Month]])</f>
        <v>40075</v>
      </c>
      <c r="M1218" s="1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s="9">
        <v>2254</v>
      </c>
      <c r="I1219" s="11">
        <v>21602</v>
      </c>
      <c r="J1219" s="9">
        <f>SUMIFS(H:H,D:D,dataset_shampoo[[#This Row],[Brand]],E:E,dataset_shampoo[[#This Row],[Region]],F:F,dataset_shampoo[[#This Row],[Year]],G:G,"&lt;="&amp;dataset_shampoo[[#This Row],[Month]])</f>
        <v>25739</v>
      </c>
      <c r="K1219" s="27">
        <f>SUMIFS(I:I,D:D,dataset_shampoo[[#This Row],[Brand]],E:E,dataset_shampoo[[#This Row],[Region]],F:F,dataset_shampoo[[#This Row],[Year]],G:G,"&lt;="&amp;dataset_shampoo[[#This Row],[Month]])</f>
        <v>246225</v>
      </c>
      <c r="L1219" s="9">
        <f>dataset_shampoo[[#This Row],[Units YTD]]+SUMIFS(H:H,D:D,dataset_shampoo[[#This Row],[Brand]],E:E,dataset_shampoo[[#This Row],[Region]],F:F,dataset_shampoo[[#This Row],[Year]]-1,G:G,"&gt;"&amp;dataset_shampoo[[#This Row],[Month]])</f>
        <v>35637</v>
      </c>
      <c r="M1219" s="1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s="9">
        <v>2625</v>
      </c>
      <c r="I1220" s="11">
        <v>25214</v>
      </c>
      <c r="J1220" s="9">
        <f>SUMIFS(H:H,D:D,dataset_shampoo[[#This Row],[Brand]],E:E,dataset_shampoo[[#This Row],[Region]],F:F,dataset_shampoo[[#This Row],[Year]],G:G,"&lt;="&amp;dataset_shampoo[[#This Row],[Month]])</f>
        <v>28364</v>
      </c>
      <c r="K1220" s="27">
        <f>SUMIFS(I:I,D:D,dataset_shampoo[[#This Row],[Brand]],E:E,dataset_shampoo[[#This Row],[Region]],F:F,dataset_shampoo[[#This Row],[Year]],G:G,"&lt;="&amp;dataset_shampoo[[#This Row],[Month]])</f>
        <v>271439</v>
      </c>
      <c r="L1220" s="9">
        <f>dataset_shampoo[[#This Row],[Units YTD]]+SUMIFS(H:H,D:D,dataset_shampoo[[#This Row],[Brand]],E:E,dataset_shampoo[[#This Row],[Region]],F:F,dataset_shampoo[[#This Row],[Year]]-1,G:G,"&gt;"&amp;dataset_shampoo[[#This Row],[Month]])</f>
        <v>35000</v>
      </c>
      <c r="M1220" s="1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s="9">
        <v>2737</v>
      </c>
      <c r="I1221" s="11">
        <v>32893</v>
      </c>
      <c r="J1221" s="9">
        <f>SUMIFS(H:H,D:D,dataset_shampoo[[#This Row],[Brand]],E:E,dataset_shampoo[[#This Row],[Region]],F:F,dataset_shampoo[[#This Row],[Year]],G:G,"&lt;="&amp;dataset_shampoo[[#This Row],[Month]])</f>
        <v>31101</v>
      </c>
      <c r="K1221" s="27">
        <f>SUMIFS(I:I,D:D,dataset_shampoo[[#This Row],[Brand]],E:E,dataset_shampoo[[#This Row],[Region]],F:F,dataset_shampoo[[#This Row],[Year]],G:G,"&lt;="&amp;dataset_shampoo[[#This Row],[Month]])</f>
        <v>304332</v>
      </c>
      <c r="L1221" s="9">
        <f>dataset_shampoo[[#This Row],[Units YTD]]+SUMIFS(H:H,D:D,dataset_shampoo[[#This Row],[Brand]],E:E,dataset_shampoo[[#This Row],[Region]],F:F,dataset_shampoo[[#This Row],[Year]]-1,G:G,"&gt;"&amp;dataset_shampoo[[#This Row],[Month]])</f>
        <v>34244</v>
      </c>
      <c r="M1221" s="1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s="9">
        <v>2947</v>
      </c>
      <c r="I1222" s="11">
        <v>37345</v>
      </c>
      <c r="J1222" s="9">
        <f>SUMIFS(H:H,D:D,dataset_shampoo[[#This Row],[Brand]],E:E,dataset_shampoo[[#This Row],[Region]],F:F,dataset_shampoo[[#This Row],[Year]],G:G,"&lt;="&amp;dataset_shampoo[[#This Row],[Month]])</f>
        <v>34048</v>
      </c>
      <c r="K1222" s="27">
        <f>SUMIFS(I:I,D:D,dataset_shampoo[[#This Row],[Brand]],E:E,dataset_shampoo[[#This Row],[Region]],F:F,dataset_shampoo[[#This Row],[Year]],G:G,"&lt;="&amp;dataset_shampoo[[#This Row],[Month]])</f>
        <v>341677</v>
      </c>
      <c r="L1222" s="9">
        <f>dataset_shampoo[[#This Row],[Units YTD]]+SUMIFS(H:H,D:D,dataset_shampoo[[#This Row],[Brand]],E:E,dataset_shampoo[[#This Row],[Region]],F:F,dataset_shampoo[[#This Row],[Year]]-1,G:G,"&gt;"&amp;dataset_shampoo[[#This Row],[Month]])</f>
        <v>34048</v>
      </c>
      <c r="M1222" s="1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s="9">
        <v>3892</v>
      </c>
      <c r="I1223" s="11">
        <v>44471</v>
      </c>
      <c r="J1223" s="9">
        <f>SUMIFS(H:H,D:D,dataset_shampoo[[#This Row],[Brand]],E:E,dataset_shampoo[[#This Row],[Region]],F:F,dataset_shampoo[[#This Row],[Year]],G:G,"&lt;="&amp;dataset_shampoo[[#This Row],[Month]])</f>
        <v>3892</v>
      </c>
      <c r="K1223" s="27">
        <f>SUMIFS(I:I,D:D,dataset_shampoo[[#This Row],[Brand]],E:E,dataset_shampoo[[#This Row],[Region]],F:F,dataset_shampoo[[#This Row],[Year]],G:G,"&lt;="&amp;dataset_shampoo[[#This Row],[Month]])</f>
        <v>44471</v>
      </c>
      <c r="L1223" s="9">
        <f>dataset_shampoo[[#This Row],[Units YTD]]+SUMIFS(H:H,D:D,dataset_shampoo[[#This Row],[Brand]],E:E,dataset_shampoo[[#This Row],[Region]],F:F,dataset_shampoo[[#This Row],[Year]]-1,G:G,"&gt;"&amp;dataset_shampoo[[#This Row],[Month]])</f>
        <v>34027</v>
      </c>
      <c r="M1223" s="1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s="9">
        <v>4410</v>
      </c>
      <c r="I1224" s="11">
        <v>46823</v>
      </c>
      <c r="J1224" s="9">
        <f>SUMIFS(H:H,D:D,dataset_shampoo[[#This Row],[Brand]],E:E,dataset_shampoo[[#This Row],[Region]],F:F,dataset_shampoo[[#This Row],[Year]],G:G,"&lt;="&amp;dataset_shampoo[[#This Row],[Month]])</f>
        <v>8302</v>
      </c>
      <c r="K1224" s="27">
        <f>SUMIFS(I:I,D:D,dataset_shampoo[[#This Row],[Brand]],E:E,dataset_shampoo[[#This Row],[Region]],F:F,dataset_shampoo[[#This Row],[Year]],G:G,"&lt;="&amp;dataset_shampoo[[#This Row],[Month]])</f>
        <v>91294</v>
      </c>
      <c r="L1224" s="9">
        <f>dataset_shampoo[[#This Row],[Units YTD]]+SUMIFS(H:H,D:D,dataset_shampoo[[#This Row],[Brand]],E:E,dataset_shampoo[[#This Row],[Region]],F:F,dataset_shampoo[[#This Row],[Year]]-1,G:G,"&gt;"&amp;dataset_shampoo[[#This Row],[Month]])</f>
        <v>35609</v>
      </c>
      <c r="M1224" s="1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s="9">
        <v>3696</v>
      </c>
      <c r="I1225" s="11">
        <v>36974</v>
      </c>
      <c r="J1225" s="9">
        <f>SUMIFS(H:H,D:D,dataset_shampoo[[#This Row],[Brand]],E:E,dataset_shampoo[[#This Row],[Region]],F:F,dataset_shampoo[[#This Row],[Year]],G:G,"&lt;="&amp;dataset_shampoo[[#This Row],[Month]])</f>
        <v>11998</v>
      </c>
      <c r="K1225" s="27">
        <f>SUMIFS(I:I,D:D,dataset_shampoo[[#This Row],[Brand]],E:E,dataset_shampoo[[#This Row],[Region]],F:F,dataset_shampoo[[#This Row],[Year]],G:G,"&lt;="&amp;dataset_shampoo[[#This Row],[Month]])</f>
        <v>128268</v>
      </c>
      <c r="L1225" s="9">
        <f>dataset_shampoo[[#This Row],[Units YTD]]+SUMIFS(H:H,D:D,dataset_shampoo[[#This Row],[Brand]],E:E,dataset_shampoo[[#This Row],[Region]],F:F,dataset_shampoo[[#This Row],[Year]]-1,G:G,"&gt;"&amp;dataset_shampoo[[#This Row],[Month]])</f>
        <v>35966</v>
      </c>
      <c r="M1225" s="1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s="9">
        <v>2807</v>
      </c>
      <c r="I1226" s="11">
        <v>34335</v>
      </c>
      <c r="J1226" s="9">
        <f>SUMIFS(H:H,D:D,dataset_shampoo[[#This Row],[Brand]],E:E,dataset_shampoo[[#This Row],[Region]],F:F,dataset_shampoo[[#This Row],[Year]],G:G,"&lt;="&amp;dataset_shampoo[[#This Row],[Month]])</f>
        <v>14805</v>
      </c>
      <c r="K1226" s="27">
        <f>SUMIFS(I:I,D:D,dataset_shampoo[[#This Row],[Brand]],E:E,dataset_shampoo[[#This Row],[Region]],F:F,dataset_shampoo[[#This Row],[Year]],G:G,"&lt;="&amp;dataset_shampoo[[#This Row],[Month]])</f>
        <v>162603</v>
      </c>
      <c r="L1226" s="9">
        <f>dataset_shampoo[[#This Row],[Units YTD]]+SUMIFS(H:H,D:D,dataset_shampoo[[#This Row],[Brand]],E:E,dataset_shampoo[[#This Row],[Region]],F:F,dataset_shampoo[[#This Row],[Year]]-1,G:G,"&gt;"&amp;dataset_shampoo[[#This Row],[Month]])</f>
        <v>34825</v>
      </c>
      <c r="M1226" s="1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s="9">
        <v>2807</v>
      </c>
      <c r="I1227" s="11">
        <v>31367</v>
      </c>
      <c r="J1227" s="9">
        <f>SUMIFS(H:H,D:D,dataset_shampoo[[#This Row],[Brand]],E:E,dataset_shampoo[[#This Row],[Region]],F:F,dataset_shampoo[[#This Row],[Year]],G:G,"&lt;="&amp;dataset_shampoo[[#This Row],[Month]])</f>
        <v>17612</v>
      </c>
      <c r="K1227" s="27">
        <f>SUMIFS(I:I,D:D,dataset_shampoo[[#This Row],[Brand]],E:E,dataset_shampoo[[#This Row],[Region]],F:F,dataset_shampoo[[#This Row],[Year]],G:G,"&lt;="&amp;dataset_shampoo[[#This Row],[Month]])</f>
        <v>193970</v>
      </c>
      <c r="L1227" s="9">
        <f>dataset_shampoo[[#This Row],[Units YTD]]+SUMIFS(H:H,D:D,dataset_shampoo[[#This Row],[Brand]],E:E,dataset_shampoo[[#This Row],[Region]],F:F,dataset_shampoo[[#This Row],[Year]]-1,G:G,"&gt;"&amp;dataset_shampoo[[#This Row],[Month]])</f>
        <v>35819</v>
      </c>
      <c r="M1227" s="1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s="9">
        <v>2723</v>
      </c>
      <c r="I1228" s="11">
        <v>31451</v>
      </c>
      <c r="J1228" s="9">
        <f>SUMIFS(H:H,D:D,dataset_shampoo[[#This Row],[Brand]],E:E,dataset_shampoo[[#This Row],[Region]],F:F,dataset_shampoo[[#This Row],[Year]],G:G,"&lt;="&amp;dataset_shampoo[[#This Row],[Month]])</f>
        <v>20335</v>
      </c>
      <c r="K1228" s="27">
        <f>SUMIFS(I:I,D:D,dataset_shampoo[[#This Row],[Brand]],E:E,dataset_shampoo[[#This Row],[Region]],F:F,dataset_shampoo[[#This Row],[Year]],G:G,"&lt;="&amp;dataset_shampoo[[#This Row],[Month]])</f>
        <v>225421</v>
      </c>
      <c r="L1228" s="9">
        <f>dataset_shampoo[[#This Row],[Units YTD]]+SUMIFS(H:H,D:D,dataset_shampoo[[#This Row],[Brand]],E:E,dataset_shampoo[[#This Row],[Region]],F:F,dataset_shampoo[[#This Row],[Year]]-1,G:G,"&gt;"&amp;dataset_shampoo[[#This Row],[Month]])</f>
        <v>36246</v>
      </c>
      <c r="M1228" s="1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s="9">
        <v>2730</v>
      </c>
      <c r="I1229" s="11">
        <v>32417</v>
      </c>
      <c r="J1229" s="9">
        <f>SUMIFS(H:H,D:D,dataset_shampoo[[#This Row],[Brand]],E:E,dataset_shampoo[[#This Row],[Region]],F:F,dataset_shampoo[[#This Row],[Year]],G:G,"&lt;="&amp;dataset_shampoo[[#This Row],[Month]])</f>
        <v>23065</v>
      </c>
      <c r="K1229" s="27">
        <f>SUMIFS(I:I,D:D,dataset_shampoo[[#This Row],[Brand]],E:E,dataset_shampoo[[#This Row],[Region]],F:F,dataset_shampoo[[#This Row],[Year]],G:G,"&lt;="&amp;dataset_shampoo[[#This Row],[Month]])</f>
        <v>257838</v>
      </c>
      <c r="L1229" s="9">
        <f>dataset_shampoo[[#This Row],[Units YTD]]+SUMIFS(H:H,D:D,dataset_shampoo[[#This Row],[Brand]],E:E,dataset_shampoo[[#This Row],[Region]],F:F,dataset_shampoo[[#This Row],[Year]]-1,G:G,"&gt;"&amp;dataset_shampoo[[#This Row],[Month]])</f>
        <v>36687</v>
      </c>
      <c r="M1229" s="1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s="9">
        <v>2569</v>
      </c>
      <c r="I1230" s="11">
        <v>35889</v>
      </c>
      <c r="J1230" s="9">
        <f>SUMIFS(H:H,D:D,dataset_shampoo[[#This Row],[Brand]],E:E,dataset_shampoo[[#This Row],[Region]],F:F,dataset_shampoo[[#This Row],[Year]],G:G,"&lt;="&amp;dataset_shampoo[[#This Row],[Month]])</f>
        <v>25634</v>
      </c>
      <c r="K1230" s="27">
        <f>SUMIFS(I:I,D:D,dataset_shampoo[[#This Row],[Brand]],E:E,dataset_shampoo[[#This Row],[Region]],F:F,dataset_shampoo[[#This Row],[Year]],G:G,"&lt;="&amp;dataset_shampoo[[#This Row],[Month]])</f>
        <v>293727</v>
      </c>
      <c r="L1230" s="9">
        <f>dataset_shampoo[[#This Row],[Units YTD]]+SUMIFS(H:H,D:D,dataset_shampoo[[#This Row],[Brand]],E:E,dataset_shampoo[[#This Row],[Region]],F:F,dataset_shampoo[[#This Row],[Year]]-1,G:G,"&gt;"&amp;dataset_shampoo[[#This Row],[Month]])</f>
        <v>36197</v>
      </c>
      <c r="M1230" s="1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s="9">
        <v>3192</v>
      </c>
      <c r="I1231" s="11">
        <v>33117</v>
      </c>
      <c r="J1231" s="9">
        <f>SUMIFS(H:H,D:D,dataset_shampoo[[#This Row],[Brand]],E:E,dataset_shampoo[[#This Row],[Region]],F:F,dataset_shampoo[[#This Row],[Year]],G:G,"&lt;="&amp;dataset_shampoo[[#This Row],[Month]])</f>
        <v>28826</v>
      </c>
      <c r="K1231" s="27">
        <f>SUMIFS(I:I,D:D,dataset_shampoo[[#This Row],[Brand]],E:E,dataset_shampoo[[#This Row],[Region]],F:F,dataset_shampoo[[#This Row],[Year]],G:G,"&lt;="&amp;dataset_shampoo[[#This Row],[Month]])</f>
        <v>326844</v>
      </c>
      <c r="L1231" s="9">
        <f>dataset_shampoo[[#This Row],[Units YTD]]+SUMIFS(H:H,D:D,dataset_shampoo[[#This Row],[Brand]],E:E,dataset_shampoo[[#This Row],[Region]],F:F,dataset_shampoo[[#This Row],[Year]]-1,G:G,"&gt;"&amp;dataset_shampoo[[#This Row],[Month]])</f>
        <v>37135</v>
      </c>
      <c r="M1231" s="1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s="9">
        <v>3241</v>
      </c>
      <c r="I1232" s="11">
        <v>37604</v>
      </c>
      <c r="J1232" s="9">
        <f>SUMIFS(H:H,D:D,dataset_shampoo[[#This Row],[Brand]],E:E,dataset_shampoo[[#This Row],[Region]],F:F,dataset_shampoo[[#This Row],[Year]],G:G,"&lt;="&amp;dataset_shampoo[[#This Row],[Month]])</f>
        <v>32067</v>
      </c>
      <c r="K1232" s="27">
        <f>SUMIFS(I:I,D:D,dataset_shampoo[[#This Row],[Brand]],E:E,dataset_shampoo[[#This Row],[Region]],F:F,dataset_shampoo[[#This Row],[Year]],G:G,"&lt;="&amp;dataset_shampoo[[#This Row],[Month]])</f>
        <v>364448</v>
      </c>
      <c r="L1232" s="9">
        <f>dataset_shampoo[[#This Row],[Units YTD]]+SUMIFS(H:H,D:D,dataset_shampoo[[#This Row],[Brand]],E:E,dataset_shampoo[[#This Row],[Region]],F:F,dataset_shampoo[[#This Row],[Year]]-1,G:G,"&gt;"&amp;dataset_shampoo[[#This Row],[Month]])</f>
        <v>37751</v>
      </c>
      <c r="M1232" s="1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s="9">
        <v>2282</v>
      </c>
      <c r="I1233" s="11">
        <v>25998</v>
      </c>
      <c r="J1233" s="9">
        <f>SUMIFS(H:H,D:D,dataset_shampoo[[#This Row],[Brand]],E:E,dataset_shampoo[[#This Row],[Region]],F:F,dataset_shampoo[[#This Row],[Year]],G:G,"&lt;="&amp;dataset_shampoo[[#This Row],[Month]])</f>
        <v>34349</v>
      </c>
      <c r="K1233" s="27">
        <f>SUMIFS(I:I,D:D,dataset_shampoo[[#This Row],[Brand]],E:E,dataset_shampoo[[#This Row],[Region]],F:F,dataset_shampoo[[#This Row],[Year]],G:G,"&lt;="&amp;dataset_shampoo[[#This Row],[Month]])</f>
        <v>390446</v>
      </c>
      <c r="L1233" s="9">
        <f>dataset_shampoo[[#This Row],[Units YTD]]+SUMIFS(H:H,D:D,dataset_shampoo[[#This Row],[Brand]],E:E,dataset_shampoo[[#This Row],[Region]],F:F,dataset_shampoo[[#This Row],[Year]]-1,G:G,"&gt;"&amp;dataset_shampoo[[#This Row],[Month]])</f>
        <v>37296</v>
      </c>
      <c r="M1233" s="1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s="9">
        <v>2387</v>
      </c>
      <c r="I1234" s="11">
        <v>26733</v>
      </c>
      <c r="J1234" s="9">
        <f>SUMIFS(H:H,D:D,dataset_shampoo[[#This Row],[Brand]],E:E,dataset_shampoo[[#This Row],[Region]],F:F,dataset_shampoo[[#This Row],[Year]],G:G,"&lt;="&amp;dataset_shampoo[[#This Row],[Month]])</f>
        <v>36736</v>
      </c>
      <c r="K1234" s="27">
        <f>SUMIFS(I:I,D:D,dataset_shampoo[[#This Row],[Brand]],E:E,dataset_shampoo[[#This Row],[Region]],F:F,dataset_shampoo[[#This Row],[Year]],G:G,"&lt;="&amp;dataset_shampoo[[#This Row],[Month]])</f>
        <v>417179</v>
      </c>
      <c r="L1234" s="9">
        <f>dataset_shampoo[[#This Row],[Units YTD]]+SUMIFS(H:H,D:D,dataset_shampoo[[#This Row],[Brand]],E:E,dataset_shampoo[[#This Row],[Region]],F:F,dataset_shampoo[[#This Row],[Year]]-1,G:G,"&gt;"&amp;dataset_shampoo[[#This Row],[Month]])</f>
        <v>36736</v>
      </c>
      <c r="M1234" s="1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s="9">
        <v>2471</v>
      </c>
      <c r="I1235" s="11">
        <v>31157</v>
      </c>
      <c r="J1235" s="9">
        <f>SUMIFS(H:H,D:D,dataset_shampoo[[#This Row],[Brand]],E:E,dataset_shampoo[[#This Row],[Region]],F:F,dataset_shampoo[[#This Row],[Year]],G:G,"&lt;="&amp;dataset_shampoo[[#This Row],[Month]])</f>
        <v>2471</v>
      </c>
      <c r="K1235" s="27">
        <f>SUMIFS(I:I,D:D,dataset_shampoo[[#This Row],[Brand]],E:E,dataset_shampoo[[#This Row],[Region]],F:F,dataset_shampoo[[#This Row],[Year]],G:G,"&lt;="&amp;dataset_shampoo[[#This Row],[Month]])</f>
        <v>31157</v>
      </c>
      <c r="L1235" s="9">
        <f>dataset_shampoo[[#This Row],[Units YTD]]+SUMIFS(H:H,D:D,dataset_shampoo[[#This Row],[Brand]],E:E,dataset_shampoo[[#This Row],[Region]],F:F,dataset_shampoo[[#This Row],[Year]]-1,G:G,"&gt;"&amp;dataset_shampoo[[#This Row],[Month]])</f>
        <v>35315</v>
      </c>
      <c r="M1235" s="1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s="9">
        <v>1876</v>
      </c>
      <c r="I1236" s="11">
        <v>23303</v>
      </c>
      <c r="J1236" s="9">
        <f>SUMIFS(H:H,D:D,dataset_shampoo[[#This Row],[Brand]],E:E,dataset_shampoo[[#This Row],[Region]],F:F,dataset_shampoo[[#This Row],[Year]],G:G,"&lt;="&amp;dataset_shampoo[[#This Row],[Month]])</f>
        <v>4347</v>
      </c>
      <c r="K1236" s="27">
        <f>SUMIFS(I:I,D:D,dataset_shampoo[[#This Row],[Brand]],E:E,dataset_shampoo[[#This Row],[Region]],F:F,dataset_shampoo[[#This Row],[Year]],G:G,"&lt;="&amp;dataset_shampoo[[#This Row],[Month]])</f>
        <v>54460</v>
      </c>
      <c r="L1236" s="9">
        <f>dataset_shampoo[[#This Row],[Units YTD]]+SUMIFS(H:H,D:D,dataset_shampoo[[#This Row],[Brand]],E:E,dataset_shampoo[[#This Row],[Region]],F:F,dataset_shampoo[[#This Row],[Year]]-1,G:G,"&gt;"&amp;dataset_shampoo[[#This Row],[Month]])</f>
        <v>32781</v>
      </c>
      <c r="M1236" s="1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s="9">
        <v>2177</v>
      </c>
      <c r="I1237" s="11">
        <v>30506</v>
      </c>
      <c r="J1237" s="9">
        <f>SUMIFS(H:H,D:D,dataset_shampoo[[#This Row],[Brand]],E:E,dataset_shampoo[[#This Row],[Region]],F:F,dataset_shampoo[[#This Row],[Year]],G:G,"&lt;="&amp;dataset_shampoo[[#This Row],[Month]])</f>
        <v>6524</v>
      </c>
      <c r="K1237" s="27">
        <f>SUMIFS(I:I,D:D,dataset_shampoo[[#This Row],[Brand]],E:E,dataset_shampoo[[#This Row],[Region]],F:F,dataset_shampoo[[#This Row],[Year]],G:G,"&lt;="&amp;dataset_shampoo[[#This Row],[Month]])</f>
        <v>84966</v>
      </c>
      <c r="L1237" s="9">
        <f>dataset_shampoo[[#This Row],[Units YTD]]+SUMIFS(H:H,D:D,dataset_shampoo[[#This Row],[Brand]],E:E,dataset_shampoo[[#This Row],[Region]],F:F,dataset_shampoo[[#This Row],[Year]]-1,G:G,"&gt;"&amp;dataset_shampoo[[#This Row],[Month]])</f>
        <v>31262</v>
      </c>
      <c r="M1237" s="1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s="9">
        <v>1953</v>
      </c>
      <c r="I1238" s="11">
        <v>22029</v>
      </c>
      <c r="J1238" s="9">
        <f>SUMIFS(H:H,D:D,dataset_shampoo[[#This Row],[Brand]],E:E,dataset_shampoo[[#This Row],[Region]],F:F,dataset_shampoo[[#This Row],[Year]],G:G,"&lt;="&amp;dataset_shampoo[[#This Row],[Month]])</f>
        <v>8477</v>
      </c>
      <c r="K1238" s="27">
        <f>SUMIFS(I:I,D:D,dataset_shampoo[[#This Row],[Brand]],E:E,dataset_shampoo[[#This Row],[Region]],F:F,dataset_shampoo[[#This Row],[Year]],G:G,"&lt;="&amp;dataset_shampoo[[#This Row],[Month]])</f>
        <v>106995</v>
      </c>
      <c r="L1238" s="9">
        <f>dataset_shampoo[[#This Row],[Units YTD]]+SUMIFS(H:H,D:D,dataset_shampoo[[#This Row],[Brand]],E:E,dataset_shampoo[[#This Row],[Region]],F:F,dataset_shampoo[[#This Row],[Year]]-1,G:G,"&gt;"&amp;dataset_shampoo[[#This Row],[Month]])</f>
        <v>30408</v>
      </c>
      <c r="M1238" s="1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s="9">
        <v>1953</v>
      </c>
      <c r="I1239" s="11">
        <v>21861</v>
      </c>
      <c r="J1239" s="9">
        <f>SUMIFS(H:H,D:D,dataset_shampoo[[#This Row],[Brand]],E:E,dataset_shampoo[[#This Row],[Region]],F:F,dataset_shampoo[[#This Row],[Year]],G:G,"&lt;="&amp;dataset_shampoo[[#This Row],[Month]])</f>
        <v>10430</v>
      </c>
      <c r="K1239" s="27">
        <f>SUMIFS(I:I,D:D,dataset_shampoo[[#This Row],[Brand]],E:E,dataset_shampoo[[#This Row],[Region]],F:F,dataset_shampoo[[#This Row],[Year]],G:G,"&lt;="&amp;dataset_shampoo[[#This Row],[Month]])</f>
        <v>128856</v>
      </c>
      <c r="L1239" s="9">
        <f>dataset_shampoo[[#This Row],[Units YTD]]+SUMIFS(H:H,D:D,dataset_shampoo[[#This Row],[Brand]],E:E,dataset_shampoo[[#This Row],[Region]],F:F,dataset_shampoo[[#This Row],[Year]]-1,G:G,"&gt;"&amp;dataset_shampoo[[#This Row],[Month]])</f>
        <v>29554</v>
      </c>
      <c r="M1239" s="1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s="9">
        <v>1939</v>
      </c>
      <c r="I1240" s="11">
        <v>20657</v>
      </c>
      <c r="J1240" s="9">
        <f>SUMIFS(H:H,D:D,dataset_shampoo[[#This Row],[Brand]],E:E,dataset_shampoo[[#This Row],[Region]],F:F,dataset_shampoo[[#This Row],[Year]],G:G,"&lt;="&amp;dataset_shampoo[[#This Row],[Month]])</f>
        <v>12369</v>
      </c>
      <c r="K1240" s="27">
        <f>SUMIFS(I:I,D:D,dataset_shampoo[[#This Row],[Brand]],E:E,dataset_shampoo[[#This Row],[Region]],F:F,dataset_shampoo[[#This Row],[Year]],G:G,"&lt;="&amp;dataset_shampoo[[#This Row],[Month]])</f>
        <v>149513</v>
      </c>
      <c r="L1240" s="9">
        <f>dataset_shampoo[[#This Row],[Units YTD]]+SUMIFS(H:H,D:D,dataset_shampoo[[#This Row],[Brand]],E:E,dataset_shampoo[[#This Row],[Region]],F:F,dataset_shampoo[[#This Row],[Year]]-1,G:G,"&gt;"&amp;dataset_shampoo[[#This Row],[Month]])</f>
        <v>28770</v>
      </c>
      <c r="M1240" s="1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s="9">
        <v>1897</v>
      </c>
      <c r="I1241" s="11">
        <v>21385</v>
      </c>
      <c r="J1241" s="9">
        <f>SUMIFS(H:H,D:D,dataset_shampoo[[#This Row],[Brand]],E:E,dataset_shampoo[[#This Row],[Region]],F:F,dataset_shampoo[[#This Row],[Year]],G:G,"&lt;="&amp;dataset_shampoo[[#This Row],[Month]])</f>
        <v>14266</v>
      </c>
      <c r="K1241" s="27">
        <f>SUMIFS(I:I,D:D,dataset_shampoo[[#This Row],[Brand]],E:E,dataset_shampoo[[#This Row],[Region]],F:F,dataset_shampoo[[#This Row],[Year]],G:G,"&lt;="&amp;dataset_shampoo[[#This Row],[Month]])</f>
        <v>170898</v>
      </c>
      <c r="L1241" s="9">
        <f>dataset_shampoo[[#This Row],[Units YTD]]+SUMIFS(H:H,D:D,dataset_shampoo[[#This Row],[Brand]],E:E,dataset_shampoo[[#This Row],[Region]],F:F,dataset_shampoo[[#This Row],[Year]]-1,G:G,"&gt;"&amp;dataset_shampoo[[#This Row],[Month]])</f>
        <v>27937</v>
      </c>
      <c r="M1241" s="1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s="9">
        <v>1729</v>
      </c>
      <c r="I1242" s="11">
        <v>17311</v>
      </c>
      <c r="J1242" s="9">
        <f>SUMIFS(H:H,D:D,dataset_shampoo[[#This Row],[Brand]],E:E,dataset_shampoo[[#This Row],[Region]],F:F,dataset_shampoo[[#This Row],[Year]],G:G,"&lt;="&amp;dataset_shampoo[[#This Row],[Month]])</f>
        <v>15995</v>
      </c>
      <c r="K1242" s="27">
        <f>SUMIFS(I:I,D:D,dataset_shampoo[[#This Row],[Brand]],E:E,dataset_shampoo[[#This Row],[Region]],F:F,dataset_shampoo[[#This Row],[Year]],G:G,"&lt;="&amp;dataset_shampoo[[#This Row],[Month]])</f>
        <v>188209</v>
      </c>
      <c r="L1242" s="9">
        <f>dataset_shampoo[[#This Row],[Units YTD]]+SUMIFS(H:H,D:D,dataset_shampoo[[#This Row],[Brand]],E:E,dataset_shampoo[[#This Row],[Region]],F:F,dataset_shampoo[[#This Row],[Year]]-1,G:G,"&gt;"&amp;dataset_shampoo[[#This Row],[Month]])</f>
        <v>27097</v>
      </c>
      <c r="M1242" s="1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s="9">
        <v>2093</v>
      </c>
      <c r="I1243" s="11">
        <v>23359</v>
      </c>
      <c r="J1243" s="9">
        <f>SUMIFS(H:H,D:D,dataset_shampoo[[#This Row],[Brand]],E:E,dataset_shampoo[[#This Row],[Region]],F:F,dataset_shampoo[[#This Row],[Year]],G:G,"&lt;="&amp;dataset_shampoo[[#This Row],[Month]])</f>
        <v>18088</v>
      </c>
      <c r="K1243" s="27">
        <f>SUMIFS(I:I,D:D,dataset_shampoo[[#This Row],[Brand]],E:E,dataset_shampoo[[#This Row],[Region]],F:F,dataset_shampoo[[#This Row],[Year]],G:G,"&lt;="&amp;dataset_shampoo[[#This Row],[Month]])</f>
        <v>211568</v>
      </c>
      <c r="L1243" s="9">
        <f>dataset_shampoo[[#This Row],[Units YTD]]+SUMIFS(H:H,D:D,dataset_shampoo[[#This Row],[Brand]],E:E,dataset_shampoo[[#This Row],[Region]],F:F,dataset_shampoo[[#This Row],[Year]]-1,G:G,"&gt;"&amp;dataset_shampoo[[#This Row],[Month]])</f>
        <v>25998</v>
      </c>
      <c r="M1243" s="1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s="9">
        <v>1883</v>
      </c>
      <c r="I1244" s="11">
        <v>21000</v>
      </c>
      <c r="J1244" s="9">
        <f>SUMIFS(H:H,D:D,dataset_shampoo[[#This Row],[Brand]],E:E,dataset_shampoo[[#This Row],[Region]],F:F,dataset_shampoo[[#This Row],[Year]],G:G,"&lt;="&amp;dataset_shampoo[[#This Row],[Month]])</f>
        <v>19971</v>
      </c>
      <c r="K1244" s="27">
        <f>SUMIFS(I:I,D:D,dataset_shampoo[[#This Row],[Brand]],E:E,dataset_shampoo[[#This Row],[Region]],F:F,dataset_shampoo[[#This Row],[Year]],G:G,"&lt;="&amp;dataset_shampoo[[#This Row],[Month]])</f>
        <v>232568</v>
      </c>
      <c r="L1244" s="9">
        <f>dataset_shampoo[[#This Row],[Units YTD]]+SUMIFS(H:H,D:D,dataset_shampoo[[#This Row],[Brand]],E:E,dataset_shampoo[[#This Row],[Region]],F:F,dataset_shampoo[[#This Row],[Year]]-1,G:G,"&gt;"&amp;dataset_shampoo[[#This Row],[Month]])</f>
        <v>24640</v>
      </c>
      <c r="M1244" s="1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s="9">
        <v>2072</v>
      </c>
      <c r="I1245" s="11">
        <v>20237</v>
      </c>
      <c r="J1245" s="9">
        <f>SUMIFS(H:H,D:D,dataset_shampoo[[#This Row],[Brand]],E:E,dataset_shampoo[[#This Row],[Region]],F:F,dataset_shampoo[[#This Row],[Year]],G:G,"&lt;="&amp;dataset_shampoo[[#This Row],[Month]])</f>
        <v>22043</v>
      </c>
      <c r="K1245" s="27">
        <f>SUMIFS(I:I,D:D,dataset_shampoo[[#This Row],[Brand]],E:E,dataset_shampoo[[#This Row],[Region]],F:F,dataset_shampoo[[#This Row],[Year]],G:G,"&lt;="&amp;dataset_shampoo[[#This Row],[Month]])</f>
        <v>252805</v>
      </c>
      <c r="L1245" s="9">
        <f>dataset_shampoo[[#This Row],[Units YTD]]+SUMIFS(H:H,D:D,dataset_shampoo[[#This Row],[Brand]],E:E,dataset_shampoo[[#This Row],[Region]],F:F,dataset_shampoo[[#This Row],[Year]]-1,G:G,"&gt;"&amp;dataset_shampoo[[#This Row],[Month]])</f>
        <v>24430</v>
      </c>
      <c r="M1245" s="1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s="9">
        <v>2429</v>
      </c>
      <c r="I1246" s="11">
        <v>28357</v>
      </c>
      <c r="J1246" s="9">
        <f>SUMIFS(H:H,D:D,dataset_shampoo[[#This Row],[Brand]],E:E,dataset_shampoo[[#This Row],[Region]],F:F,dataset_shampoo[[#This Row],[Year]],G:G,"&lt;="&amp;dataset_shampoo[[#This Row],[Month]])</f>
        <v>24472</v>
      </c>
      <c r="K1246" s="27">
        <f>SUMIFS(I:I,D:D,dataset_shampoo[[#This Row],[Brand]],E:E,dataset_shampoo[[#This Row],[Region]],F:F,dataset_shampoo[[#This Row],[Year]],G:G,"&lt;="&amp;dataset_shampoo[[#This Row],[Month]])</f>
        <v>281162</v>
      </c>
      <c r="L1246" s="9">
        <f>dataset_shampoo[[#This Row],[Units YTD]]+SUMIFS(H:H,D:D,dataset_shampoo[[#This Row],[Brand]],E:E,dataset_shampoo[[#This Row],[Region]],F:F,dataset_shampoo[[#This Row],[Year]]-1,G:G,"&gt;"&amp;dataset_shampoo[[#This Row],[Month]])</f>
        <v>24472</v>
      </c>
      <c r="M1246" s="1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s="9">
        <v>1890</v>
      </c>
      <c r="I1247" s="11">
        <v>22176</v>
      </c>
      <c r="J1247" s="9">
        <f>SUMIFS(H:H,D:D,dataset_shampoo[[#This Row],[Brand]],E:E,dataset_shampoo[[#This Row],[Region]],F:F,dataset_shampoo[[#This Row],[Year]],G:G,"&lt;="&amp;dataset_shampoo[[#This Row],[Month]])</f>
        <v>1890</v>
      </c>
      <c r="K1247" s="27">
        <f>SUMIFS(I:I,D:D,dataset_shampoo[[#This Row],[Brand]],E:E,dataset_shampoo[[#This Row],[Region]],F:F,dataset_shampoo[[#This Row],[Year]],G:G,"&lt;="&amp;dataset_shampoo[[#This Row],[Month]])</f>
        <v>22176</v>
      </c>
      <c r="L1247" s="9">
        <f>dataset_shampoo[[#This Row],[Units YTD]]+SUMIFS(H:H,D:D,dataset_shampoo[[#This Row],[Brand]],E:E,dataset_shampoo[[#This Row],[Region]],F:F,dataset_shampoo[[#This Row],[Year]]-1,G:G,"&gt;"&amp;dataset_shampoo[[#This Row],[Month]])</f>
        <v>23891</v>
      </c>
      <c r="M1247" s="1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s="9">
        <v>2030</v>
      </c>
      <c r="I1248" s="11">
        <v>23534</v>
      </c>
      <c r="J1248" s="9">
        <f>SUMIFS(H:H,D:D,dataset_shampoo[[#This Row],[Brand]],E:E,dataset_shampoo[[#This Row],[Region]],F:F,dataset_shampoo[[#This Row],[Year]],G:G,"&lt;="&amp;dataset_shampoo[[#This Row],[Month]])</f>
        <v>3920</v>
      </c>
      <c r="K1248" s="27">
        <f>SUMIFS(I:I,D:D,dataset_shampoo[[#This Row],[Brand]],E:E,dataset_shampoo[[#This Row],[Region]],F:F,dataset_shampoo[[#This Row],[Year]],G:G,"&lt;="&amp;dataset_shampoo[[#This Row],[Month]])</f>
        <v>45710</v>
      </c>
      <c r="L1248" s="9">
        <f>dataset_shampoo[[#This Row],[Units YTD]]+SUMIFS(H:H,D:D,dataset_shampoo[[#This Row],[Brand]],E:E,dataset_shampoo[[#This Row],[Region]],F:F,dataset_shampoo[[#This Row],[Year]]-1,G:G,"&gt;"&amp;dataset_shampoo[[#This Row],[Month]])</f>
        <v>24045</v>
      </c>
      <c r="M1248" s="1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s="9">
        <v>2310</v>
      </c>
      <c r="I1249" s="11">
        <v>24689</v>
      </c>
      <c r="J1249" s="9">
        <f>SUMIFS(H:H,D:D,dataset_shampoo[[#This Row],[Brand]],E:E,dataset_shampoo[[#This Row],[Region]],F:F,dataset_shampoo[[#This Row],[Year]],G:G,"&lt;="&amp;dataset_shampoo[[#This Row],[Month]])</f>
        <v>6230</v>
      </c>
      <c r="K1249" s="27">
        <f>SUMIFS(I:I,D:D,dataset_shampoo[[#This Row],[Brand]],E:E,dataset_shampoo[[#This Row],[Region]],F:F,dataset_shampoo[[#This Row],[Year]],G:G,"&lt;="&amp;dataset_shampoo[[#This Row],[Month]])</f>
        <v>70399</v>
      </c>
      <c r="L1249" s="9">
        <f>dataset_shampoo[[#This Row],[Units YTD]]+SUMIFS(H:H,D:D,dataset_shampoo[[#This Row],[Brand]],E:E,dataset_shampoo[[#This Row],[Region]],F:F,dataset_shampoo[[#This Row],[Year]]-1,G:G,"&gt;"&amp;dataset_shampoo[[#This Row],[Month]])</f>
        <v>24178</v>
      </c>
      <c r="M1249" s="1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s="9">
        <v>1890</v>
      </c>
      <c r="I1250" s="11">
        <v>20650</v>
      </c>
      <c r="J1250" s="9">
        <f>SUMIFS(H:H,D:D,dataset_shampoo[[#This Row],[Brand]],E:E,dataset_shampoo[[#This Row],[Region]],F:F,dataset_shampoo[[#This Row],[Year]],G:G,"&lt;="&amp;dataset_shampoo[[#This Row],[Month]])</f>
        <v>8120</v>
      </c>
      <c r="K1250" s="27">
        <f>SUMIFS(I:I,D:D,dataset_shampoo[[#This Row],[Brand]],E:E,dataset_shampoo[[#This Row],[Region]],F:F,dataset_shampoo[[#This Row],[Year]],G:G,"&lt;="&amp;dataset_shampoo[[#This Row],[Month]])</f>
        <v>91049</v>
      </c>
      <c r="L1250" s="9">
        <f>dataset_shampoo[[#This Row],[Units YTD]]+SUMIFS(H:H,D:D,dataset_shampoo[[#This Row],[Brand]],E:E,dataset_shampoo[[#This Row],[Region]],F:F,dataset_shampoo[[#This Row],[Year]]-1,G:G,"&gt;"&amp;dataset_shampoo[[#This Row],[Month]])</f>
        <v>24115</v>
      </c>
      <c r="M1250" s="1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s="9">
        <v>2576</v>
      </c>
      <c r="I1251" s="11">
        <v>26509</v>
      </c>
      <c r="J1251" s="9">
        <f>SUMIFS(H:H,D:D,dataset_shampoo[[#This Row],[Brand]],E:E,dataset_shampoo[[#This Row],[Region]],F:F,dataset_shampoo[[#This Row],[Year]],G:G,"&lt;="&amp;dataset_shampoo[[#This Row],[Month]])</f>
        <v>10696</v>
      </c>
      <c r="K1251" s="27">
        <f>SUMIFS(I:I,D:D,dataset_shampoo[[#This Row],[Brand]],E:E,dataset_shampoo[[#This Row],[Region]],F:F,dataset_shampoo[[#This Row],[Year]],G:G,"&lt;="&amp;dataset_shampoo[[#This Row],[Month]])</f>
        <v>117558</v>
      </c>
      <c r="L1251" s="9">
        <f>dataset_shampoo[[#This Row],[Units YTD]]+SUMIFS(H:H,D:D,dataset_shampoo[[#This Row],[Brand]],E:E,dataset_shampoo[[#This Row],[Region]],F:F,dataset_shampoo[[#This Row],[Year]]-1,G:G,"&gt;"&amp;dataset_shampoo[[#This Row],[Month]])</f>
        <v>24738</v>
      </c>
      <c r="M1251" s="1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s="9">
        <v>2912</v>
      </c>
      <c r="I1252" s="11">
        <v>30408</v>
      </c>
      <c r="J1252" s="9">
        <f>SUMIFS(H:H,D:D,dataset_shampoo[[#This Row],[Brand]],E:E,dataset_shampoo[[#This Row],[Region]],F:F,dataset_shampoo[[#This Row],[Year]],G:G,"&lt;="&amp;dataset_shampoo[[#This Row],[Month]])</f>
        <v>13608</v>
      </c>
      <c r="K1252" s="27">
        <f>SUMIFS(I:I,D:D,dataset_shampoo[[#This Row],[Brand]],E:E,dataset_shampoo[[#This Row],[Region]],F:F,dataset_shampoo[[#This Row],[Year]],G:G,"&lt;="&amp;dataset_shampoo[[#This Row],[Month]])</f>
        <v>147966</v>
      </c>
      <c r="L1252" s="9">
        <f>dataset_shampoo[[#This Row],[Units YTD]]+SUMIFS(H:H,D:D,dataset_shampoo[[#This Row],[Brand]],E:E,dataset_shampoo[[#This Row],[Region]],F:F,dataset_shampoo[[#This Row],[Year]]-1,G:G,"&gt;"&amp;dataset_shampoo[[#This Row],[Month]])</f>
        <v>25711</v>
      </c>
      <c r="M1252" s="1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s="9">
        <v>2401</v>
      </c>
      <c r="I1253" s="11">
        <v>25746</v>
      </c>
      <c r="J1253" s="9">
        <f>SUMIFS(H:H,D:D,dataset_shampoo[[#This Row],[Brand]],E:E,dataset_shampoo[[#This Row],[Region]],F:F,dataset_shampoo[[#This Row],[Year]],G:G,"&lt;="&amp;dataset_shampoo[[#This Row],[Month]])</f>
        <v>16009</v>
      </c>
      <c r="K1253" s="27">
        <f>SUMIFS(I:I,D:D,dataset_shampoo[[#This Row],[Brand]],E:E,dataset_shampoo[[#This Row],[Region]],F:F,dataset_shampoo[[#This Row],[Year]],G:G,"&lt;="&amp;dataset_shampoo[[#This Row],[Month]])</f>
        <v>173712</v>
      </c>
      <c r="L1253" s="9">
        <f>dataset_shampoo[[#This Row],[Units YTD]]+SUMIFS(H:H,D:D,dataset_shampoo[[#This Row],[Brand]],E:E,dataset_shampoo[[#This Row],[Region]],F:F,dataset_shampoo[[#This Row],[Year]]-1,G:G,"&gt;"&amp;dataset_shampoo[[#This Row],[Month]])</f>
        <v>26215</v>
      </c>
      <c r="M1253" s="1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s="9">
        <v>2093</v>
      </c>
      <c r="I1254" s="11">
        <v>21280</v>
      </c>
      <c r="J1254" s="9">
        <f>SUMIFS(H:H,D:D,dataset_shampoo[[#This Row],[Brand]],E:E,dataset_shampoo[[#This Row],[Region]],F:F,dataset_shampoo[[#This Row],[Year]],G:G,"&lt;="&amp;dataset_shampoo[[#This Row],[Month]])</f>
        <v>18102</v>
      </c>
      <c r="K1254" s="27">
        <f>SUMIFS(I:I,D:D,dataset_shampoo[[#This Row],[Brand]],E:E,dataset_shampoo[[#This Row],[Region]],F:F,dataset_shampoo[[#This Row],[Year]],G:G,"&lt;="&amp;dataset_shampoo[[#This Row],[Month]])</f>
        <v>194992</v>
      </c>
      <c r="L1254" s="9">
        <f>dataset_shampoo[[#This Row],[Units YTD]]+SUMIFS(H:H,D:D,dataset_shampoo[[#This Row],[Brand]],E:E,dataset_shampoo[[#This Row],[Region]],F:F,dataset_shampoo[[#This Row],[Year]]-1,G:G,"&gt;"&amp;dataset_shampoo[[#This Row],[Month]])</f>
        <v>26579</v>
      </c>
      <c r="M1254" s="1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s="9">
        <v>2478</v>
      </c>
      <c r="I1255" s="11">
        <v>26810</v>
      </c>
      <c r="J1255" s="9">
        <f>SUMIFS(H:H,D:D,dataset_shampoo[[#This Row],[Brand]],E:E,dataset_shampoo[[#This Row],[Region]],F:F,dataset_shampoo[[#This Row],[Year]],G:G,"&lt;="&amp;dataset_shampoo[[#This Row],[Month]])</f>
        <v>20580</v>
      </c>
      <c r="K1255" s="27">
        <f>SUMIFS(I:I,D:D,dataset_shampoo[[#This Row],[Brand]],E:E,dataset_shampoo[[#This Row],[Region]],F:F,dataset_shampoo[[#This Row],[Year]],G:G,"&lt;="&amp;dataset_shampoo[[#This Row],[Month]])</f>
        <v>221802</v>
      </c>
      <c r="L1255" s="9">
        <f>dataset_shampoo[[#This Row],[Units YTD]]+SUMIFS(H:H,D:D,dataset_shampoo[[#This Row],[Brand]],E:E,dataset_shampoo[[#This Row],[Region]],F:F,dataset_shampoo[[#This Row],[Year]]-1,G:G,"&gt;"&amp;dataset_shampoo[[#This Row],[Month]])</f>
        <v>26964</v>
      </c>
      <c r="M1255" s="1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s="9">
        <v>4473</v>
      </c>
      <c r="I1256" s="11">
        <v>45199</v>
      </c>
      <c r="J1256" s="9">
        <f>SUMIFS(H:H,D:D,dataset_shampoo[[#This Row],[Brand]],E:E,dataset_shampoo[[#This Row],[Region]],F:F,dataset_shampoo[[#This Row],[Year]],G:G,"&lt;="&amp;dataset_shampoo[[#This Row],[Month]])</f>
        <v>25053</v>
      </c>
      <c r="K1256" s="27">
        <f>SUMIFS(I:I,D:D,dataset_shampoo[[#This Row],[Brand]],E:E,dataset_shampoo[[#This Row],[Region]],F:F,dataset_shampoo[[#This Row],[Year]],G:G,"&lt;="&amp;dataset_shampoo[[#This Row],[Month]])</f>
        <v>267001</v>
      </c>
      <c r="L1256" s="9">
        <f>dataset_shampoo[[#This Row],[Units YTD]]+SUMIFS(H:H,D:D,dataset_shampoo[[#This Row],[Brand]],E:E,dataset_shampoo[[#This Row],[Region]],F:F,dataset_shampoo[[#This Row],[Year]]-1,G:G,"&gt;"&amp;dataset_shampoo[[#This Row],[Month]])</f>
        <v>29554</v>
      </c>
      <c r="M1256" s="1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s="9">
        <v>2905</v>
      </c>
      <c r="I1257" s="11">
        <v>30205</v>
      </c>
      <c r="J1257" s="9">
        <f>SUMIFS(H:H,D:D,dataset_shampoo[[#This Row],[Brand]],E:E,dataset_shampoo[[#This Row],[Region]],F:F,dataset_shampoo[[#This Row],[Year]],G:G,"&lt;="&amp;dataset_shampoo[[#This Row],[Month]])</f>
        <v>27958</v>
      </c>
      <c r="K1257" s="27">
        <f>SUMIFS(I:I,D:D,dataset_shampoo[[#This Row],[Brand]],E:E,dataset_shampoo[[#This Row],[Region]],F:F,dataset_shampoo[[#This Row],[Year]],G:G,"&lt;="&amp;dataset_shampoo[[#This Row],[Month]])</f>
        <v>297206</v>
      </c>
      <c r="L1257" s="9">
        <f>dataset_shampoo[[#This Row],[Units YTD]]+SUMIFS(H:H,D:D,dataset_shampoo[[#This Row],[Brand]],E:E,dataset_shampoo[[#This Row],[Region]],F:F,dataset_shampoo[[#This Row],[Year]]-1,G:G,"&gt;"&amp;dataset_shampoo[[#This Row],[Month]])</f>
        <v>30387</v>
      </c>
      <c r="M1257" s="1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s="9">
        <v>3164</v>
      </c>
      <c r="I1258" s="11">
        <v>32333</v>
      </c>
      <c r="J1258" s="9">
        <f>SUMIFS(H:H,D:D,dataset_shampoo[[#This Row],[Brand]],E:E,dataset_shampoo[[#This Row],[Region]],F:F,dataset_shampoo[[#This Row],[Year]],G:G,"&lt;="&amp;dataset_shampoo[[#This Row],[Month]])</f>
        <v>31122</v>
      </c>
      <c r="K1258" s="27">
        <f>SUMIFS(I:I,D:D,dataset_shampoo[[#This Row],[Brand]],E:E,dataset_shampoo[[#This Row],[Region]],F:F,dataset_shampoo[[#This Row],[Year]],G:G,"&lt;="&amp;dataset_shampoo[[#This Row],[Month]])</f>
        <v>329539</v>
      </c>
      <c r="L1258" s="9">
        <f>dataset_shampoo[[#This Row],[Units YTD]]+SUMIFS(H:H,D:D,dataset_shampoo[[#This Row],[Brand]],E:E,dataset_shampoo[[#This Row],[Region]],F:F,dataset_shampoo[[#This Row],[Year]]-1,G:G,"&gt;"&amp;dataset_shampoo[[#This Row],[Month]])</f>
        <v>31122</v>
      </c>
      <c r="M1258" s="1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s="9">
        <v>2814</v>
      </c>
      <c r="I1259" s="11">
        <v>28399</v>
      </c>
      <c r="J1259" s="9">
        <f>SUMIFS(H:H,D:D,dataset_shampoo[[#This Row],[Brand]],E:E,dataset_shampoo[[#This Row],[Region]],F:F,dataset_shampoo[[#This Row],[Year]],G:G,"&lt;="&amp;dataset_shampoo[[#This Row],[Month]])</f>
        <v>2814</v>
      </c>
      <c r="K1259" s="27">
        <f>SUMIFS(I:I,D:D,dataset_shampoo[[#This Row],[Brand]],E:E,dataset_shampoo[[#This Row],[Region]],F:F,dataset_shampoo[[#This Row],[Year]],G:G,"&lt;="&amp;dataset_shampoo[[#This Row],[Month]])</f>
        <v>28399</v>
      </c>
      <c r="L1259" s="9">
        <f>dataset_shampoo[[#This Row],[Units YTD]]+SUMIFS(H:H,D:D,dataset_shampoo[[#This Row],[Brand]],E:E,dataset_shampoo[[#This Row],[Region]],F:F,dataset_shampoo[[#This Row],[Year]]-1,G:G,"&gt;"&amp;dataset_shampoo[[#This Row],[Month]])</f>
        <v>32046</v>
      </c>
      <c r="M1259" s="1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s="9">
        <v>2821</v>
      </c>
      <c r="I1260" s="11">
        <v>29946</v>
      </c>
      <c r="J1260" s="9">
        <f>SUMIFS(H:H,D:D,dataset_shampoo[[#This Row],[Brand]],E:E,dataset_shampoo[[#This Row],[Region]],F:F,dataset_shampoo[[#This Row],[Year]],G:G,"&lt;="&amp;dataset_shampoo[[#This Row],[Month]])</f>
        <v>5635</v>
      </c>
      <c r="K1260" s="27">
        <f>SUMIFS(I:I,D:D,dataset_shampoo[[#This Row],[Brand]],E:E,dataset_shampoo[[#This Row],[Region]],F:F,dataset_shampoo[[#This Row],[Year]],G:G,"&lt;="&amp;dataset_shampoo[[#This Row],[Month]])</f>
        <v>58345</v>
      </c>
      <c r="L1260" s="9">
        <f>dataset_shampoo[[#This Row],[Units YTD]]+SUMIFS(H:H,D:D,dataset_shampoo[[#This Row],[Brand]],E:E,dataset_shampoo[[#This Row],[Region]],F:F,dataset_shampoo[[#This Row],[Year]]-1,G:G,"&gt;"&amp;dataset_shampoo[[#This Row],[Month]])</f>
        <v>32837</v>
      </c>
      <c r="M1260" s="1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s="9">
        <v>2723</v>
      </c>
      <c r="I1261" s="11">
        <v>28854</v>
      </c>
      <c r="J1261" s="9">
        <f>SUMIFS(H:H,D:D,dataset_shampoo[[#This Row],[Brand]],E:E,dataset_shampoo[[#This Row],[Region]],F:F,dataset_shampoo[[#This Row],[Year]],G:G,"&lt;="&amp;dataset_shampoo[[#This Row],[Month]])</f>
        <v>8358</v>
      </c>
      <c r="K1261" s="27">
        <f>SUMIFS(I:I,D:D,dataset_shampoo[[#This Row],[Brand]],E:E,dataset_shampoo[[#This Row],[Region]],F:F,dataset_shampoo[[#This Row],[Year]],G:G,"&lt;="&amp;dataset_shampoo[[#This Row],[Month]])</f>
        <v>87199</v>
      </c>
      <c r="L1261" s="9">
        <f>dataset_shampoo[[#This Row],[Units YTD]]+SUMIFS(H:H,D:D,dataset_shampoo[[#This Row],[Brand]],E:E,dataset_shampoo[[#This Row],[Region]],F:F,dataset_shampoo[[#This Row],[Year]]-1,G:G,"&gt;"&amp;dataset_shampoo[[#This Row],[Month]])</f>
        <v>33250</v>
      </c>
      <c r="M1261" s="1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s="9">
        <v>413</v>
      </c>
      <c r="I1262" s="11">
        <v>4130</v>
      </c>
      <c r="J1262" s="9">
        <f>SUMIFS(H:H,D:D,dataset_shampoo[[#This Row],[Brand]],E:E,dataset_shampoo[[#This Row],[Region]],F:F,dataset_shampoo[[#This Row],[Year]],G:G,"&lt;="&amp;dataset_shampoo[[#This Row],[Month]])</f>
        <v>413</v>
      </c>
      <c r="K1262" s="27">
        <f>SUMIFS(I:I,D:D,dataset_shampoo[[#This Row],[Brand]],E:E,dataset_shampoo[[#This Row],[Region]],F:F,dataset_shampoo[[#This Row],[Year]],G:G,"&lt;="&amp;dataset_shampoo[[#This Row],[Month]])</f>
        <v>4130</v>
      </c>
      <c r="L1262" s="9">
        <f>dataset_shampoo[[#This Row],[Units YTD]]+SUMIFS(H:H,D:D,dataset_shampoo[[#This Row],[Brand]],E:E,dataset_shampoo[[#This Row],[Region]],F:F,dataset_shampoo[[#This Row],[Year]]-1,G:G,"&gt;"&amp;dataset_shampoo[[#This Row],[Month]])</f>
        <v>413</v>
      </c>
      <c r="M1262" s="1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s="9">
        <v>476</v>
      </c>
      <c r="I1263" s="11">
        <v>4725</v>
      </c>
      <c r="J1263" s="9">
        <f>SUMIFS(H:H,D:D,dataset_shampoo[[#This Row],[Brand]],E:E,dataset_shampoo[[#This Row],[Region]],F:F,dataset_shampoo[[#This Row],[Year]],G:G,"&lt;="&amp;dataset_shampoo[[#This Row],[Month]])</f>
        <v>889</v>
      </c>
      <c r="K1263" s="27">
        <f>SUMIFS(I:I,D:D,dataset_shampoo[[#This Row],[Brand]],E:E,dataset_shampoo[[#This Row],[Region]],F:F,dataset_shampoo[[#This Row],[Year]],G:G,"&lt;="&amp;dataset_shampoo[[#This Row],[Month]])</f>
        <v>8855</v>
      </c>
      <c r="L1263" s="9">
        <f>dataset_shampoo[[#This Row],[Units YTD]]+SUMIFS(H:H,D:D,dataset_shampoo[[#This Row],[Brand]],E:E,dataset_shampoo[[#This Row],[Region]],F:F,dataset_shampoo[[#This Row],[Year]]-1,G:G,"&gt;"&amp;dataset_shampoo[[#This Row],[Month]])</f>
        <v>889</v>
      </c>
      <c r="M1263" s="1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s="9">
        <v>546</v>
      </c>
      <c r="I1264" s="11">
        <v>5439</v>
      </c>
      <c r="J1264" s="9">
        <f>SUMIFS(H:H,D:D,dataset_shampoo[[#This Row],[Brand]],E:E,dataset_shampoo[[#This Row],[Region]],F:F,dataset_shampoo[[#This Row],[Year]],G:G,"&lt;="&amp;dataset_shampoo[[#This Row],[Month]])</f>
        <v>1435</v>
      </c>
      <c r="K1264" s="27">
        <f>SUMIFS(I:I,D:D,dataset_shampoo[[#This Row],[Brand]],E:E,dataset_shampoo[[#This Row],[Region]],F:F,dataset_shampoo[[#This Row],[Year]],G:G,"&lt;="&amp;dataset_shampoo[[#This Row],[Month]])</f>
        <v>14294</v>
      </c>
      <c r="L1264" s="9">
        <f>dataset_shampoo[[#This Row],[Units YTD]]+SUMIFS(H:H,D:D,dataset_shampoo[[#This Row],[Brand]],E:E,dataset_shampoo[[#This Row],[Region]],F:F,dataset_shampoo[[#This Row],[Year]]-1,G:G,"&gt;"&amp;dataset_shampoo[[#This Row],[Month]])</f>
        <v>1435</v>
      </c>
      <c r="M1264" s="1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s="9">
        <v>567</v>
      </c>
      <c r="I1265" s="11">
        <v>5593</v>
      </c>
      <c r="J1265" s="9">
        <f>SUMIFS(H:H,D:D,dataset_shampoo[[#This Row],[Brand]],E:E,dataset_shampoo[[#This Row],[Region]],F:F,dataset_shampoo[[#This Row],[Year]],G:G,"&lt;="&amp;dataset_shampoo[[#This Row],[Month]])</f>
        <v>2002</v>
      </c>
      <c r="K1265" s="27">
        <f>SUMIFS(I:I,D:D,dataset_shampoo[[#This Row],[Brand]],E:E,dataset_shampoo[[#This Row],[Region]],F:F,dataset_shampoo[[#This Row],[Year]],G:G,"&lt;="&amp;dataset_shampoo[[#This Row],[Month]])</f>
        <v>19887</v>
      </c>
      <c r="L1265" s="9">
        <f>dataset_shampoo[[#This Row],[Units YTD]]+SUMIFS(H:H,D:D,dataset_shampoo[[#This Row],[Brand]],E:E,dataset_shampoo[[#This Row],[Region]],F:F,dataset_shampoo[[#This Row],[Year]]-1,G:G,"&gt;"&amp;dataset_shampoo[[#This Row],[Month]])</f>
        <v>2002</v>
      </c>
      <c r="M1265" s="1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s="9">
        <v>602</v>
      </c>
      <c r="I1266" s="11">
        <v>5999</v>
      </c>
      <c r="J1266" s="9">
        <f>SUMIFS(H:H,D:D,dataset_shampoo[[#This Row],[Brand]],E:E,dataset_shampoo[[#This Row],[Region]],F:F,dataset_shampoo[[#This Row],[Year]],G:G,"&lt;="&amp;dataset_shampoo[[#This Row],[Month]])</f>
        <v>2604</v>
      </c>
      <c r="K1266" s="27">
        <f>SUMIFS(I:I,D:D,dataset_shampoo[[#This Row],[Brand]],E:E,dataset_shampoo[[#This Row],[Region]],F:F,dataset_shampoo[[#This Row],[Year]],G:G,"&lt;="&amp;dataset_shampoo[[#This Row],[Month]])</f>
        <v>25886</v>
      </c>
      <c r="L1266" s="9">
        <f>dataset_shampoo[[#This Row],[Units YTD]]+SUMIFS(H:H,D:D,dataset_shampoo[[#This Row],[Brand]],E:E,dataset_shampoo[[#This Row],[Region]],F:F,dataset_shampoo[[#This Row],[Year]]-1,G:G,"&gt;"&amp;dataset_shampoo[[#This Row],[Month]])</f>
        <v>2604</v>
      </c>
      <c r="M1266" s="1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s="9">
        <v>798</v>
      </c>
      <c r="I1267" s="11">
        <v>7938</v>
      </c>
      <c r="J1267" s="9">
        <f>SUMIFS(H:H,D:D,dataset_shampoo[[#This Row],[Brand]],E:E,dataset_shampoo[[#This Row],[Region]],F:F,dataset_shampoo[[#This Row],[Year]],G:G,"&lt;="&amp;dataset_shampoo[[#This Row],[Month]])</f>
        <v>3402</v>
      </c>
      <c r="K1267" s="27">
        <f>SUMIFS(I:I,D:D,dataset_shampoo[[#This Row],[Brand]],E:E,dataset_shampoo[[#This Row],[Region]],F:F,dataset_shampoo[[#This Row],[Year]],G:G,"&lt;="&amp;dataset_shampoo[[#This Row],[Month]])</f>
        <v>33824</v>
      </c>
      <c r="L1267" s="9">
        <f>dataset_shampoo[[#This Row],[Units YTD]]+SUMIFS(H:H,D:D,dataset_shampoo[[#This Row],[Brand]],E:E,dataset_shampoo[[#This Row],[Region]],F:F,dataset_shampoo[[#This Row],[Year]]-1,G:G,"&gt;"&amp;dataset_shampoo[[#This Row],[Month]])</f>
        <v>3402</v>
      </c>
      <c r="M1267" s="1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s="9">
        <v>2261</v>
      </c>
      <c r="I1268" s="11">
        <v>21791</v>
      </c>
      <c r="J1268" s="9">
        <f>SUMIFS(H:H,D:D,dataset_shampoo[[#This Row],[Brand]],E:E,dataset_shampoo[[#This Row],[Region]],F:F,dataset_shampoo[[#This Row],[Year]],G:G,"&lt;="&amp;dataset_shampoo[[#This Row],[Month]])</f>
        <v>5663</v>
      </c>
      <c r="K1268" s="27">
        <f>SUMIFS(I:I,D:D,dataset_shampoo[[#This Row],[Brand]],E:E,dataset_shampoo[[#This Row],[Region]],F:F,dataset_shampoo[[#This Row],[Year]],G:G,"&lt;="&amp;dataset_shampoo[[#This Row],[Month]])</f>
        <v>55615</v>
      </c>
      <c r="L1268" s="9">
        <f>dataset_shampoo[[#This Row],[Units YTD]]+SUMIFS(H:H,D:D,dataset_shampoo[[#This Row],[Brand]],E:E,dataset_shampoo[[#This Row],[Region]],F:F,dataset_shampoo[[#This Row],[Year]]-1,G:G,"&gt;"&amp;dataset_shampoo[[#This Row],[Month]])</f>
        <v>5663</v>
      </c>
      <c r="M1268" s="1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s="9">
        <v>1785</v>
      </c>
      <c r="I1269" s="11">
        <v>17178</v>
      </c>
      <c r="J1269" s="9">
        <f>SUMIFS(H:H,D:D,dataset_shampoo[[#This Row],[Brand]],E:E,dataset_shampoo[[#This Row],[Region]],F:F,dataset_shampoo[[#This Row],[Year]],G:G,"&lt;="&amp;dataset_shampoo[[#This Row],[Month]])</f>
        <v>7448</v>
      </c>
      <c r="K1269" s="27">
        <f>SUMIFS(I:I,D:D,dataset_shampoo[[#This Row],[Brand]],E:E,dataset_shampoo[[#This Row],[Region]],F:F,dataset_shampoo[[#This Row],[Year]],G:G,"&lt;="&amp;dataset_shampoo[[#This Row],[Month]])</f>
        <v>72793</v>
      </c>
      <c r="L1269" s="9">
        <f>dataset_shampoo[[#This Row],[Units YTD]]+SUMIFS(H:H,D:D,dataset_shampoo[[#This Row],[Brand]],E:E,dataset_shampoo[[#This Row],[Region]],F:F,dataset_shampoo[[#This Row],[Year]]-1,G:G,"&gt;"&amp;dataset_shampoo[[#This Row],[Month]])</f>
        <v>7448</v>
      </c>
      <c r="M1269" s="1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s="9">
        <v>1071</v>
      </c>
      <c r="I1270" s="11">
        <v>10353</v>
      </c>
      <c r="J1270" s="9">
        <f>SUMIFS(H:H,D:D,dataset_shampoo[[#This Row],[Brand]],E:E,dataset_shampoo[[#This Row],[Region]],F:F,dataset_shampoo[[#This Row],[Year]],G:G,"&lt;="&amp;dataset_shampoo[[#This Row],[Month]])</f>
        <v>8519</v>
      </c>
      <c r="K1270" s="27">
        <f>SUMIFS(I:I,D:D,dataset_shampoo[[#This Row],[Brand]],E:E,dataset_shampoo[[#This Row],[Region]],F:F,dataset_shampoo[[#This Row],[Year]],G:G,"&lt;="&amp;dataset_shampoo[[#This Row],[Month]])</f>
        <v>83146</v>
      </c>
      <c r="L1270" s="9">
        <f>dataset_shampoo[[#This Row],[Units YTD]]+SUMIFS(H:H,D:D,dataset_shampoo[[#This Row],[Brand]],E:E,dataset_shampoo[[#This Row],[Region]],F:F,dataset_shampoo[[#This Row],[Year]]-1,G:G,"&gt;"&amp;dataset_shampoo[[#This Row],[Month]])</f>
        <v>8519</v>
      </c>
      <c r="M1270" s="1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s="9">
        <v>931</v>
      </c>
      <c r="I1271" s="11">
        <v>9163</v>
      </c>
      <c r="J1271" s="9">
        <f>SUMIFS(H:H,D:D,dataset_shampoo[[#This Row],[Brand]],E:E,dataset_shampoo[[#This Row],[Region]],F:F,dataset_shampoo[[#This Row],[Year]],G:G,"&lt;="&amp;dataset_shampoo[[#This Row],[Month]])</f>
        <v>9450</v>
      </c>
      <c r="K1271" s="27">
        <f>SUMIFS(I:I,D:D,dataset_shampoo[[#This Row],[Brand]],E:E,dataset_shampoo[[#This Row],[Region]],F:F,dataset_shampoo[[#This Row],[Year]],G:G,"&lt;="&amp;dataset_shampoo[[#This Row],[Month]])</f>
        <v>92309</v>
      </c>
      <c r="L1271" s="9">
        <f>dataset_shampoo[[#This Row],[Units YTD]]+SUMIFS(H:H,D:D,dataset_shampoo[[#This Row],[Brand]],E:E,dataset_shampoo[[#This Row],[Region]],F:F,dataset_shampoo[[#This Row],[Year]]-1,G:G,"&gt;"&amp;dataset_shampoo[[#This Row],[Month]])</f>
        <v>9450</v>
      </c>
      <c r="M1271" s="1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s="9">
        <v>1603</v>
      </c>
      <c r="I1272" s="11">
        <v>15344</v>
      </c>
      <c r="J1272" s="9">
        <f>SUMIFS(H:H,D:D,dataset_shampoo[[#This Row],[Brand]],E:E,dataset_shampoo[[#This Row],[Region]],F:F,dataset_shampoo[[#This Row],[Year]],G:G,"&lt;="&amp;dataset_shampoo[[#This Row],[Month]])</f>
        <v>11053</v>
      </c>
      <c r="K1272" s="27">
        <f>SUMIFS(I:I,D:D,dataset_shampoo[[#This Row],[Brand]],E:E,dataset_shampoo[[#This Row],[Region]],F:F,dataset_shampoo[[#This Row],[Year]],G:G,"&lt;="&amp;dataset_shampoo[[#This Row],[Month]])</f>
        <v>107653</v>
      </c>
      <c r="L1272" s="9">
        <f>dataset_shampoo[[#This Row],[Units YTD]]+SUMIFS(H:H,D:D,dataset_shampoo[[#This Row],[Brand]],E:E,dataset_shampoo[[#This Row],[Region]],F:F,dataset_shampoo[[#This Row],[Year]]-1,G:G,"&gt;"&amp;dataset_shampoo[[#This Row],[Month]])</f>
        <v>11053</v>
      </c>
      <c r="M1272" s="1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s="9">
        <v>2037</v>
      </c>
      <c r="I1273" s="11">
        <v>19460</v>
      </c>
      <c r="J1273" s="9">
        <f>SUMIFS(H:H,D:D,dataset_shampoo[[#This Row],[Brand]],E:E,dataset_shampoo[[#This Row],[Region]],F:F,dataset_shampoo[[#This Row],[Year]],G:G,"&lt;="&amp;dataset_shampoo[[#This Row],[Month]])</f>
        <v>13090</v>
      </c>
      <c r="K1273" s="27">
        <f>SUMIFS(I:I,D:D,dataset_shampoo[[#This Row],[Brand]],E:E,dataset_shampoo[[#This Row],[Region]],F:F,dataset_shampoo[[#This Row],[Year]],G:G,"&lt;="&amp;dataset_shampoo[[#This Row],[Month]])</f>
        <v>127113</v>
      </c>
      <c r="L1273" s="9">
        <f>dataset_shampoo[[#This Row],[Units YTD]]+SUMIFS(H:H,D:D,dataset_shampoo[[#This Row],[Brand]],E:E,dataset_shampoo[[#This Row],[Region]],F:F,dataset_shampoo[[#This Row],[Year]]-1,G:G,"&gt;"&amp;dataset_shampoo[[#This Row],[Month]])</f>
        <v>13090</v>
      </c>
      <c r="M1273" s="1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s="9">
        <v>1260</v>
      </c>
      <c r="I1274" s="11">
        <v>11998</v>
      </c>
      <c r="J1274" s="9">
        <f>SUMIFS(H:H,D:D,dataset_shampoo[[#This Row],[Brand]],E:E,dataset_shampoo[[#This Row],[Region]],F:F,dataset_shampoo[[#This Row],[Year]],G:G,"&lt;="&amp;dataset_shampoo[[#This Row],[Month]])</f>
        <v>1260</v>
      </c>
      <c r="K1274" s="27">
        <f>SUMIFS(I:I,D:D,dataset_shampoo[[#This Row],[Brand]],E:E,dataset_shampoo[[#This Row],[Region]],F:F,dataset_shampoo[[#This Row],[Year]],G:G,"&lt;="&amp;dataset_shampoo[[#This Row],[Month]])</f>
        <v>11998</v>
      </c>
      <c r="L1274" s="9">
        <f>dataset_shampoo[[#This Row],[Units YTD]]+SUMIFS(H:H,D:D,dataset_shampoo[[#This Row],[Brand]],E:E,dataset_shampoo[[#This Row],[Region]],F:F,dataset_shampoo[[#This Row],[Year]]-1,G:G,"&gt;"&amp;dataset_shampoo[[#This Row],[Month]])</f>
        <v>13937</v>
      </c>
      <c r="M1274" s="1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s="9">
        <v>1414</v>
      </c>
      <c r="I1275" s="11">
        <v>13573</v>
      </c>
      <c r="J1275" s="9">
        <f>SUMIFS(H:H,D:D,dataset_shampoo[[#This Row],[Brand]],E:E,dataset_shampoo[[#This Row],[Region]],F:F,dataset_shampoo[[#This Row],[Year]],G:G,"&lt;="&amp;dataset_shampoo[[#This Row],[Month]])</f>
        <v>2674</v>
      </c>
      <c r="K1275" s="27">
        <f>SUMIFS(I:I,D:D,dataset_shampoo[[#This Row],[Brand]],E:E,dataset_shampoo[[#This Row],[Region]],F:F,dataset_shampoo[[#This Row],[Year]],G:G,"&lt;="&amp;dataset_shampoo[[#This Row],[Month]])</f>
        <v>25571</v>
      </c>
      <c r="L1275" s="9">
        <f>dataset_shampoo[[#This Row],[Units YTD]]+SUMIFS(H:H,D:D,dataset_shampoo[[#This Row],[Brand]],E:E,dataset_shampoo[[#This Row],[Region]],F:F,dataset_shampoo[[#This Row],[Year]]-1,G:G,"&gt;"&amp;dataset_shampoo[[#This Row],[Month]])</f>
        <v>14875</v>
      </c>
      <c r="M1275" s="1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s="9">
        <v>1533</v>
      </c>
      <c r="I1276" s="11">
        <v>14623</v>
      </c>
      <c r="J1276" s="9">
        <f>SUMIFS(H:H,D:D,dataset_shampoo[[#This Row],[Brand]],E:E,dataset_shampoo[[#This Row],[Region]],F:F,dataset_shampoo[[#This Row],[Year]],G:G,"&lt;="&amp;dataset_shampoo[[#This Row],[Month]])</f>
        <v>4207</v>
      </c>
      <c r="K1276" s="27">
        <f>SUMIFS(I:I,D:D,dataset_shampoo[[#This Row],[Brand]],E:E,dataset_shampoo[[#This Row],[Region]],F:F,dataset_shampoo[[#This Row],[Year]],G:G,"&lt;="&amp;dataset_shampoo[[#This Row],[Month]])</f>
        <v>40194</v>
      </c>
      <c r="L1276" s="9">
        <f>dataset_shampoo[[#This Row],[Units YTD]]+SUMIFS(H:H,D:D,dataset_shampoo[[#This Row],[Brand]],E:E,dataset_shampoo[[#This Row],[Region]],F:F,dataset_shampoo[[#This Row],[Year]]-1,G:G,"&gt;"&amp;dataset_shampoo[[#This Row],[Month]])</f>
        <v>15862</v>
      </c>
      <c r="M1276" s="1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s="9">
        <v>2632</v>
      </c>
      <c r="I1277" s="11">
        <v>25081</v>
      </c>
      <c r="J1277" s="9">
        <f>SUMIFS(H:H,D:D,dataset_shampoo[[#This Row],[Brand]],E:E,dataset_shampoo[[#This Row],[Region]],F:F,dataset_shampoo[[#This Row],[Year]],G:G,"&lt;="&amp;dataset_shampoo[[#This Row],[Month]])</f>
        <v>6839</v>
      </c>
      <c r="K1277" s="27">
        <f>SUMIFS(I:I,D:D,dataset_shampoo[[#This Row],[Brand]],E:E,dataset_shampoo[[#This Row],[Region]],F:F,dataset_shampoo[[#This Row],[Year]],G:G,"&lt;="&amp;dataset_shampoo[[#This Row],[Month]])</f>
        <v>65275</v>
      </c>
      <c r="L1277" s="9">
        <f>dataset_shampoo[[#This Row],[Units YTD]]+SUMIFS(H:H,D:D,dataset_shampoo[[#This Row],[Brand]],E:E,dataset_shampoo[[#This Row],[Region]],F:F,dataset_shampoo[[#This Row],[Year]]-1,G:G,"&gt;"&amp;dataset_shampoo[[#This Row],[Month]])</f>
        <v>17927</v>
      </c>
      <c r="M1277" s="1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s="9">
        <v>1694</v>
      </c>
      <c r="I1278" s="11">
        <v>16366</v>
      </c>
      <c r="J1278" s="9">
        <f>SUMIFS(H:H,D:D,dataset_shampoo[[#This Row],[Brand]],E:E,dataset_shampoo[[#This Row],[Region]],F:F,dataset_shampoo[[#This Row],[Year]],G:G,"&lt;="&amp;dataset_shampoo[[#This Row],[Month]])</f>
        <v>8533</v>
      </c>
      <c r="K1278" s="27">
        <f>SUMIFS(I:I,D:D,dataset_shampoo[[#This Row],[Brand]],E:E,dataset_shampoo[[#This Row],[Region]],F:F,dataset_shampoo[[#This Row],[Year]],G:G,"&lt;="&amp;dataset_shampoo[[#This Row],[Month]])</f>
        <v>81641</v>
      </c>
      <c r="L1278" s="9">
        <f>dataset_shampoo[[#This Row],[Units YTD]]+SUMIFS(H:H,D:D,dataset_shampoo[[#This Row],[Brand]],E:E,dataset_shampoo[[#This Row],[Region]],F:F,dataset_shampoo[[#This Row],[Year]]-1,G:G,"&gt;"&amp;dataset_shampoo[[#This Row],[Month]])</f>
        <v>19019</v>
      </c>
      <c r="M1278" s="1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s="9">
        <v>2072</v>
      </c>
      <c r="I1279" s="11">
        <v>19810</v>
      </c>
      <c r="J1279" s="9">
        <f>SUMIFS(H:H,D:D,dataset_shampoo[[#This Row],[Brand]],E:E,dataset_shampoo[[#This Row],[Region]],F:F,dataset_shampoo[[#This Row],[Year]],G:G,"&lt;="&amp;dataset_shampoo[[#This Row],[Month]])</f>
        <v>10605</v>
      </c>
      <c r="K1279" s="27">
        <f>SUMIFS(I:I,D:D,dataset_shampoo[[#This Row],[Brand]],E:E,dataset_shampoo[[#This Row],[Region]],F:F,dataset_shampoo[[#This Row],[Year]],G:G,"&lt;="&amp;dataset_shampoo[[#This Row],[Month]])</f>
        <v>101451</v>
      </c>
      <c r="L1279" s="9">
        <f>dataset_shampoo[[#This Row],[Units YTD]]+SUMIFS(H:H,D:D,dataset_shampoo[[#This Row],[Brand]],E:E,dataset_shampoo[[#This Row],[Region]],F:F,dataset_shampoo[[#This Row],[Year]]-1,G:G,"&gt;"&amp;dataset_shampoo[[#This Row],[Month]])</f>
        <v>20293</v>
      </c>
      <c r="M1279" s="1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s="9">
        <v>2163</v>
      </c>
      <c r="I1280" s="11">
        <v>20545</v>
      </c>
      <c r="J1280" s="9">
        <f>SUMIFS(H:H,D:D,dataset_shampoo[[#This Row],[Brand]],E:E,dataset_shampoo[[#This Row],[Region]],F:F,dataset_shampoo[[#This Row],[Year]],G:G,"&lt;="&amp;dataset_shampoo[[#This Row],[Month]])</f>
        <v>12768</v>
      </c>
      <c r="K1280" s="27">
        <f>SUMIFS(I:I,D:D,dataset_shampoo[[#This Row],[Brand]],E:E,dataset_shampoo[[#This Row],[Region]],F:F,dataset_shampoo[[#This Row],[Year]],G:G,"&lt;="&amp;dataset_shampoo[[#This Row],[Month]])</f>
        <v>121996</v>
      </c>
      <c r="L1280" s="9">
        <f>dataset_shampoo[[#This Row],[Units YTD]]+SUMIFS(H:H,D:D,dataset_shampoo[[#This Row],[Brand]],E:E,dataset_shampoo[[#This Row],[Region]],F:F,dataset_shampoo[[#This Row],[Year]]-1,G:G,"&gt;"&amp;dataset_shampoo[[#This Row],[Month]])</f>
        <v>20195</v>
      </c>
      <c r="M1280" s="1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s="9">
        <v>1225</v>
      </c>
      <c r="I1281" s="11">
        <v>11690</v>
      </c>
      <c r="J1281" s="9">
        <f>SUMIFS(H:H,D:D,dataset_shampoo[[#This Row],[Brand]],E:E,dataset_shampoo[[#This Row],[Region]],F:F,dataset_shampoo[[#This Row],[Year]],G:G,"&lt;="&amp;dataset_shampoo[[#This Row],[Month]])</f>
        <v>13993</v>
      </c>
      <c r="K1281" s="27">
        <f>SUMIFS(I:I,D:D,dataset_shampoo[[#This Row],[Brand]],E:E,dataset_shampoo[[#This Row],[Region]],F:F,dataset_shampoo[[#This Row],[Year]],G:G,"&lt;="&amp;dataset_shampoo[[#This Row],[Month]])</f>
        <v>133686</v>
      </c>
      <c r="L1281" s="9">
        <f>dataset_shampoo[[#This Row],[Units YTD]]+SUMIFS(H:H,D:D,dataset_shampoo[[#This Row],[Brand]],E:E,dataset_shampoo[[#This Row],[Region]],F:F,dataset_shampoo[[#This Row],[Year]]-1,G:G,"&gt;"&amp;dataset_shampoo[[#This Row],[Month]])</f>
        <v>19635</v>
      </c>
      <c r="M1281" s="1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s="9">
        <v>1421</v>
      </c>
      <c r="I1282" s="11">
        <v>13587</v>
      </c>
      <c r="J1282" s="9">
        <f>SUMIFS(H:H,D:D,dataset_shampoo[[#This Row],[Brand]],E:E,dataset_shampoo[[#This Row],[Region]],F:F,dataset_shampoo[[#This Row],[Year]],G:G,"&lt;="&amp;dataset_shampoo[[#This Row],[Month]])</f>
        <v>15414</v>
      </c>
      <c r="K1282" s="27">
        <f>SUMIFS(I:I,D:D,dataset_shampoo[[#This Row],[Brand]],E:E,dataset_shampoo[[#This Row],[Region]],F:F,dataset_shampoo[[#This Row],[Year]],G:G,"&lt;="&amp;dataset_shampoo[[#This Row],[Month]])</f>
        <v>147273</v>
      </c>
      <c r="L1282" s="9">
        <f>dataset_shampoo[[#This Row],[Units YTD]]+SUMIFS(H:H,D:D,dataset_shampoo[[#This Row],[Brand]],E:E,dataset_shampoo[[#This Row],[Region]],F:F,dataset_shampoo[[#This Row],[Year]]-1,G:G,"&gt;"&amp;dataset_shampoo[[#This Row],[Month]])</f>
        <v>19985</v>
      </c>
      <c r="M1282" s="1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s="9">
        <v>1484</v>
      </c>
      <c r="I1283" s="11">
        <v>14203</v>
      </c>
      <c r="J1283" s="9">
        <f>SUMIFS(H:H,D:D,dataset_shampoo[[#This Row],[Brand]],E:E,dataset_shampoo[[#This Row],[Region]],F:F,dataset_shampoo[[#This Row],[Year]],G:G,"&lt;="&amp;dataset_shampoo[[#This Row],[Month]])</f>
        <v>16898</v>
      </c>
      <c r="K1283" s="27">
        <f>SUMIFS(I:I,D:D,dataset_shampoo[[#This Row],[Brand]],E:E,dataset_shampoo[[#This Row],[Region]],F:F,dataset_shampoo[[#This Row],[Year]],G:G,"&lt;="&amp;dataset_shampoo[[#This Row],[Month]])</f>
        <v>161476</v>
      </c>
      <c r="L1283" s="9">
        <f>dataset_shampoo[[#This Row],[Units YTD]]+SUMIFS(H:H,D:D,dataset_shampoo[[#This Row],[Brand]],E:E,dataset_shampoo[[#This Row],[Region]],F:F,dataset_shampoo[[#This Row],[Year]]-1,G:G,"&gt;"&amp;dataset_shampoo[[#This Row],[Month]])</f>
        <v>20538</v>
      </c>
      <c r="M1283" s="1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s="9">
        <v>1309</v>
      </c>
      <c r="I1284" s="11">
        <v>14833</v>
      </c>
      <c r="J1284" s="9">
        <f>SUMIFS(H:H,D:D,dataset_shampoo[[#This Row],[Brand]],E:E,dataset_shampoo[[#This Row],[Region]],F:F,dataset_shampoo[[#This Row],[Year]],G:G,"&lt;="&amp;dataset_shampoo[[#This Row],[Month]])</f>
        <v>18207</v>
      </c>
      <c r="K1284" s="27">
        <f>SUMIFS(I:I,D:D,dataset_shampoo[[#This Row],[Brand]],E:E,dataset_shampoo[[#This Row],[Region]],F:F,dataset_shampoo[[#This Row],[Year]],G:G,"&lt;="&amp;dataset_shampoo[[#This Row],[Month]])</f>
        <v>176309</v>
      </c>
      <c r="L1284" s="9">
        <f>dataset_shampoo[[#This Row],[Units YTD]]+SUMIFS(H:H,D:D,dataset_shampoo[[#This Row],[Brand]],E:E,dataset_shampoo[[#This Row],[Region]],F:F,dataset_shampoo[[#This Row],[Year]]-1,G:G,"&gt;"&amp;dataset_shampoo[[#This Row],[Month]])</f>
        <v>20244</v>
      </c>
      <c r="M1284" s="1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s="9">
        <v>1547</v>
      </c>
      <c r="I1285" s="11">
        <v>20944</v>
      </c>
      <c r="J1285" s="9">
        <f>SUMIFS(H:H,D:D,dataset_shampoo[[#This Row],[Brand]],E:E,dataset_shampoo[[#This Row],[Region]],F:F,dataset_shampoo[[#This Row],[Year]],G:G,"&lt;="&amp;dataset_shampoo[[#This Row],[Month]])</f>
        <v>19754</v>
      </c>
      <c r="K1285" s="27">
        <f>SUMIFS(I:I,D:D,dataset_shampoo[[#This Row],[Brand]],E:E,dataset_shampoo[[#This Row],[Region]],F:F,dataset_shampoo[[#This Row],[Year]],G:G,"&lt;="&amp;dataset_shampoo[[#This Row],[Month]])</f>
        <v>197253</v>
      </c>
      <c r="L1285" s="9">
        <f>dataset_shampoo[[#This Row],[Units YTD]]+SUMIFS(H:H,D:D,dataset_shampoo[[#This Row],[Brand]],E:E,dataset_shampoo[[#This Row],[Region]],F:F,dataset_shampoo[[#This Row],[Year]]-1,G:G,"&gt;"&amp;dataset_shampoo[[#This Row],[Month]])</f>
        <v>19754</v>
      </c>
      <c r="M1285" s="1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s="9">
        <v>1680</v>
      </c>
      <c r="I1286" s="11">
        <v>25004</v>
      </c>
      <c r="J1286" s="9">
        <f>SUMIFS(H:H,D:D,dataset_shampoo[[#This Row],[Brand]],E:E,dataset_shampoo[[#This Row],[Region]],F:F,dataset_shampoo[[#This Row],[Year]],G:G,"&lt;="&amp;dataset_shampoo[[#This Row],[Month]])</f>
        <v>1680</v>
      </c>
      <c r="K1286" s="27">
        <f>SUMIFS(I:I,D:D,dataset_shampoo[[#This Row],[Brand]],E:E,dataset_shampoo[[#This Row],[Region]],F:F,dataset_shampoo[[#This Row],[Year]],G:G,"&lt;="&amp;dataset_shampoo[[#This Row],[Month]])</f>
        <v>25004</v>
      </c>
      <c r="L1286" s="9">
        <f>dataset_shampoo[[#This Row],[Units YTD]]+SUMIFS(H:H,D:D,dataset_shampoo[[#This Row],[Brand]],E:E,dataset_shampoo[[#This Row],[Region]],F:F,dataset_shampoo[[#This Row],[Year]]-1,G:G,"&gt;"&amp;dataset_shampoo[[#This Row],[Month]])</f>
        <v>20174</v>
      </c>
      <c r="M1286" s="1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s="9">
        <v>1316</v>
      </c>
      <c r="I1287" s="11">
        <v>26747</v>
      </c>
      <c r="J1287" s="9">
        <f>SUMIFS(H:H,D:D,dataset_shampoo[[#This Row],[Brand]],E:E,dataset_shampoo[[#This Row],[Region]],F:F,dataset_shampoo[[#This Row],[Year]],G:G,"&lt;="&amp;dataset_shampoo[[#This Row],[Month]])</f>
        <v>2996</v>
      </c>
      <c r="K1287" s="27">
        <f>SUMIFS(I:I,D:D,dataset_shampoo[[#This Row],[Brand]],E:E,dataset_shampoo[[#This Row],[Region]],F:F,dataset_shampoo[[#This Row],[Year]],G:G,"&lt;="&amp;dataset_shampoo[[#This Row],[Month]])</f>
        <v>51751</v>
      </c>
      <c r="L1287" s="9">
        <f>dataset_shampoo[[#This Row],[Units YTD]]+SUMIFS(H:H,D:D,dataset_shampoo[[#This Row],[Brand]],E:E,dataset_shampoo[[#This Row],[Region]],F:F,dataset_shampoo[[#This Row],[Year]]-1,G:G,"&gt;"&amp;dataset_shampoo[[#This Row],[Month]])</f>
        <v>20076</v>
      </c>
      <c r="M1287" s="1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s="9">
        <v>1323</v>
      </c>
      <c r="I1288" s="11">
        <v>18697</v>
      </c>
      <c r="J1288" s="9">
        <f>SUMIFS(H:H,D:D,dataset_shampoo[[#This Row],[Brand]],E:E,dataset_shampoo[[#This Row],[Region]],F:F,dataset_shampoo[[#This Row],[Year]],G:G,"&lt;="&amp;dataset_shampoo[[#This Row],[Month]])</f>
        <v>4319</v>
      </c>
      <c r="K1288" s="27">
        <f>SUMIFS(I:I,D:D,dataset_shampoo[[#This Row],[Brand]],E:E,dataset_shampoo[[#This Row],[Region]],F:F,dataset_shampoo[[#This Row],[Year]],G:G,"&lt;="&amp;dataset_shampoo[[#This Row],[Month]])</f>
        <v>70448</v>
      </c>
      <c r="L1288" s="9">
        <f>dataset_shampoo[[#This Row],[Units YTD]]+SUMIFS(H:H,D:D,dataset_shampoo[[#This Row],[Brand]],E:E,dataset_shampoo[[#This Row],[Region]],F:F,dataset_shampoo[[#This Row],[Year]]-1,G:G,"&gt;"&amp;dataset_shampoo[[#This Row],[Month]])</f>
        <v>19866</v>
      </c>
      <c r="M1288" s="1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s="9">
        <v>1764</v>
      </c>
      <c r="I1289" s="11">
        <v>34503</v>
      </c>
      <c r="J1289" s="9">
        <f>SUMIFS(H:H,D:D,dataset_shampoo[[#This Row],[Brand]],E:E,dataset_shampoo[[#This Row],[Region]],F:F,dataset_shampoo[[#This Row],[Year]],G:G,"&lt;="&amp;dataset_shampoo[[#This Row],[Month]])</f>
        <v>6083</v>
      </c>
      <c r="K1289" s="27">
        <f>SUMIFS(I:I,D:D,dataset_shampoo[[#This Row],[Brand]],E:E,dataset_shampoo[[#This Row],[Region]],F:F,dataset_shampoo[[#This Row],[Year]],G:G,"&lt;="&amp;dataset_shampoo[[#This Row],[Month]])</f>
        <v>104951</v>
      </c>
      <c r="L1289" s="9">
        <f>dataset_shampoo[[#This Row],[Units YTD]]+SUMIFS(H:H,D:D,dataset_shampoo[[#This Row],[Brand]],E:E,dataset_shampoo[[#This Row],[Region]],F:F,dataset_shampoo[[#This Row],[Year]]-1,G:G,"&gt;"&amp;dataset_shampoo[[#This Row],[Month]])</f>
        <v>18998</v>
      </c>
      <c r="M1289" s="1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s="9">
        <v>434</v>
      </c>
      <c r="I1290" s="11">
        <v>6748</v>
      </c>
      <c r="J1290" s="9">
        <f>SUMIFS(H:H,D:D,dataset_shampoo[[#This Row],[Brand]],E:E,dataset_shampoo[[#This Row],[Region]],F:F,dataset_shampoo[[#This Row],[Year]],G:G,"&lt;="&amp;dataset_shampoo[[#This Row],[Month]])</f>
        <v>6517</v>
      </c>
      <c r="K1290" s="27">
        <f>SUMIFS(I:I,D:D,dataset_shampoo[[#This Row],[Brand]],E:E,dataset_shampoo[[#This Row],[Region]],F:F,dataset_shampoo[[#This Row],[Year]],G:G,"&lt;="&amp;dataset_shampoo[[#This Row],[Month]])</f>
        <v>111699</v>
      </c>
      <c r="L1290" s="9">
        <f>dataset_shampoo[[#This Row],[Units YTD]]+SUMIFS(H:H,D:D,dataset_shampoo[[#This Row],[Brand]],E:E,dataset_shampoo[[#This Row],[Region]],F:F,dataset_shampoo[[#This Row],[Year]]-1,G:G,"&gt;"&amp;dataset_shampoo[[#This Row],[Month]])</f>
        <v>17738</v>
      </c>
      <c r="M1290" s="1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s="9">
        <v>959</v>
      </c>
      <c r="I1291" s="11">
        <v>13265</v>
      </c>
      <c r="J1291" s="9">
        <f>SUMIFS(H:H,D:D,dataset_shampoo[[#This Row],[Brand]],E:E,dataset_shampoo[[#This Row],[Region]],F:F,dataset_shampoo[[#This Row],[Year]],G:G,"&lt;="&amp;dataset_shampoo[[#This Row],[Month]])</f>
        <v>7476</v>
      </c>
      <c r="K1291" s="27">
        <f>SUMIFS(I:I,D:D,dataset_shampoo[[#This Row],[Brand]],E:E,dataset_shampoo[[#This Row],[Region]],F:F,dataset_shampoo[[#This Row],[Year]],G:G,"&lt;="&amp;dataset_shampoo[[#This Row],[Month]])</f>
        <v>124964</v>
      </c>
      <c r="L1291" s="9">
        <f>dataset_shampoo[[#This Row],[Units YTD]]+SUMIFS(H:H,D:D,dataset_shampoo[[#This Row],[Brand]],E:E,dataset_shampoo[[#This Row],[Region]],F:F,dataset_shampoo[[#This Row],[Year]]-1,G:G,"&gt;"&amp;dataset_shampoo[[#This Row],[Month]])</f>
        <v>16625</v>
      </c>
      <c r="M1291" s="1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s="9">
        <v>1092</v>
      </c>
      <c r="I1292" s="11">
        <v>15519</v>
      </c>
      <c r="J1292" s="9">
        <f>SUMIFS(H:H,D:D,dataset_shampoo[[#This Row],[Brand]],E:E,dataset_shampoo[[#This Row],[Region]],F:F,dataset_shampoo[[#This Row],[Year]],G:G,"&lt;="&amp;dataset_shampoo[[#This Row],[Month]])</f>
        <v>8568</v>
      </c>
      <c r="K1292" s="27">
        <f>SUMIFS(I:I,D:D,dataset_shampoo[[#This Row],[Brand]],E:E,dataset_shampoo[[#This Row],[Region]],F:F,dataset_shampoo[[#This Row],[Year]],G:G,"&lt;="&amp;dataset_shampoo[[#This Row],[Month]])</f>
        <v>140483</v>
      </c>
      <c r="L1292" s="9">
        <f>dataset_shampoo[[#This Row],[Units YTD]]+SUMIFS(H:H,D:D,dataset_shampoo[[#This Row],[Brand]],E:E,dataset_shampoo[[#This Row],[Region]],F:F,dataset_shampoo[[#This Row],[Year]]-1,G:G,"&gt;"&amp;dataset_shampoo[[#This Row],[Month]])</f>
        <v>15554</v>
      </c>
      <c r="M1292" s="1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s="9">
        <v>1183</v>
      </c>
      <c r="I1293" s="11">
        <v>20125</v>
      </c>
      <c r="J1293" s="9">
        <f>SUMIFS(H:H,D:D,dataset_shampoo[[#This Row],[Brand]],E:E,dataset_shampoo[[#This Row],[Region]],F:F,dataset_shampoo[[#This Row],[Year]],G:G,"&lt;="&amp;dataset_shampoo[[#This Row],[Month]])</f>
        <v>9751</v>
      </c>
      <c r="K1293" s="27">
        <f>SUMIFS(I:I,D:D,dataset_shampoo[[#This Row],[Brand]],E:E,dataset_shampoo[[#This Row],[Region]],F:F,dataset_shampoo[[#This Row],[Year]],G:G,"&lt;="&amp;dataset_shampoo[[#This Row],[Month]])</f>
        <v>160608</v>
      </c>
      <c r="L1293" s="9">
        <f>dataset_shampoo[[#This Row],[Units YTD]]+SUMIFS(H:H,D:D,dataset_shampoo[[#This Row],[Brand]],E:E,dataset_shampoo[[#This Row],[Region]],F:F,dataset_shampoo[[#This Row],[Year]]-1,G:G,"&gt;"&amp;dataset_shampoo[[#This Row],[Month]])</f>
        <v>15512</v>
      </c>
      <c r="M1293" s="1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s="9">
        <v>1267</v>
      </c>
      <c r="I1294" s="11">
        <v>16254</v>
      </c>
      <c r="J1294" s="9">
        <f>SUMIFS(H:H,D:D,dataset_shampoo[[#This Row],[Brand]],E:E,dataset_shampoo[[#This Row],[Region]],F:F,dataset_shampoo[[#This Row],[Year]],G:G,"&lt;="&amp;dataset_shampoo[[#This Row],[Month]])</f>
        <v>11018</v>
      </c>
      <c r="K1294" s="27">
        <f>SUMIFS(I:I,D:D,dataset_shampoo[[#This Row],[Brand]],E:E,dataset_shampoo[[#This Row],[Region]],F:F,dataset_shampoo[[#This Row],[Year]],G:G,"&lt;="&amp;dataset_shampoo[[#This Row],[Month]])</f>
        <v>176862</v>
      </c>
      <c r="L1294" s="9">
        <f>dataset_shampoo[[#This Row],[Units YTD]]+SUMIFS(H:H,D:D,dataset_shampoo[[#This Row],[Brand]],E:E,dataset_shampoo[[#This Row],[Region]],F:F,dataset_shampoo[[#This Row],[Year]]-1,G:G,"&gt;"&amp;dataset_shampoo[[#This Row],[Month]])</f>
        <v>15358</v>
      </c>
      <c r="M1294" s="1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s="9">
        <v>1750</v>
      </c>
      <c r="I1295" s="11">
        <v>21210</v>
      </c>
      <c r="J1295" s="9">
        <f>SUMIFS(H:H,D:D,dataset_shampoo[[#This Row],[Brand]],E:E,dataset_shampoo[[#This Row],[Region]],F:F,dataset_shampoo[[#This Row],[Year]],G:G,"&lt;="&amp;dataset_shampoo[[#This Row],[Month]])</f>
        <v>12768</v>
      </c>
      <c r="K1295" s="27">
        <f>SUMIFS(I:I,D:D,dataset_shampoo[[#This Row],[Brand]],E:E,dataset_shampoo[[#This Row],[Region]],F:F,dataset_shampoo[[#This Row],[Year]],G:G,"&lt;="&amp;dataset_shampoo[[#This Row],[Month]])</f>
        <v>198072</v>
      </c>
      <c r="L1295" s="9">
        <f>dataset_shampoo[[#This Row],[Units YTD]]+SUMIFS(H:H,D:D,dataset_shampoo[[#This Row],[Brand]],E:E,dataset_shampoo[[#This Row],[Region]],F:F,dataset_shampoo[[#This Row],[Year]]-1,G:G,"&gt;"&amp;dataset_shampoo[[#This Row],[Month]])</f>
        <v>15624</v>
      </c>
      <c r="M1295" s="1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s="9">
        <v>1141</v>
      </c>
      <c r="I1296" s="11">
        <v>13839</v>
      </c>
      <c r="J1296" s="9">
        <f>SUMIFS(H:H,D:D,dataset_shampoo[[#This Row],[Brand]],E:E,dataset_shampoo[[#This Row],[Region]],F:F,dataset_shampoo[[#This Row],[Year]],G:G,"&lt;="&amp;dataset_shampoo[[#This Row],[Month]])</f>
        <v>13909</v>
      </c>
      <c r="K1296" s="27">
        <f>SUMIFS(I:I,D:D,dataset_shampoo[[#This Row],[Brand]],E:E,dataset_shampoo[[#This Row],[Region]],F:F,dataset_shampoo[[#This Row],[Year]],G:G,"&lt;="&amp;dataset_shampoo[[#This Row],[Month]])</f>
        <v>211911</v>
      </c>
      <c r="L1296" s="9">
        <f>dataset_shampoo[[#This Row],[Units YTD]]+SUMIFS(H:H,D:D,dataset_shampoo[[#This Row],[Brand]],E:E,dataset_shampoo[[#This Row],[Region]],F:F,dataset_shampoo[[#This Row],[Year]]-1,G:G,"&gt;"&amp;dataset_shampoo[[#This Row],[Month]])</f>
        <v>15456</v>
      </c>
      <c r="M1296" s="1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s="9">
        <v>784</v>
      </c>
      <c r="I1297" s="11">
        <v>10661</v>
      </c>
      <c r="J1297" s="9">
        <f>SUMIFS(H:H,D:D,dataset_shampoo[[#This Row],[Brand]],E:E,dataset_shampoo[[#This Row],[Region]],F:F,dataset_shampoo[[#This Row],[Year]],G:G,"&lt;="&amp;dataset_shampoo[[#This Row],[Month]])</f>
        <v>14693</v>
      </c>
      <c r="K1297" s="27">
        <f>SUMIFS(I:I,D:D,dataset_shampoo[[#This Row],[Brand]],E:E,dataset_shampoo[[#This Row],[Region]],F:F,dataset_shampoo[[#This Row],[Year]],G:G,"&lt;="&amp;dataset_shampoo[[#This Row],[Month]])</f>
        <v>222572</v>
      </c>
      <c r="L1297" s="9">
        <f>dataset_shampoo[[#This Row],[Units YTD]]+SUMIFS(H:H,D:D,dataset_shampoo[[#This Row],[Brand]],E:E,dataset_shampoo[[#This Row],[Region]],F:F,dataset_shampoo[[#This Row],[Year]]-1,G:G,"&gt;"&amp;dataset_shampoo[[#This Row],[Month]])</f>
        <v>14693</v>
      </c>
      <c r="M1297" s="1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s="9">
        <v>700</v>
      </c>
      <c r="I1298" s="11">
        <v>9282</v>
      </c>
      <c r="J1298" s="9">
        <f>SUMIFS(H:H,D:D,dataset_shampoo[[#This Row],[Brand]],E:E,dataset_shampoo[[#This Row],[Region]],F:F,dataset_shampoo[[#This Row],[Year]],G:G,"&lt;="&amp;dataset_shampoo[[#This Row],[Month]])</f>
        <v>700</v>
      </c>
      <c r="K1298" s="27">
        <f>SUMIFS(I:I,D:D,dataset_shampoo[[#This Row],[Brand]],E:E,dataset_shampoo[[#This Row],[Region]],F:F,dataset_shampoo[[#This Row],[Year]],G:G,"&lt;="&amp;dataset_shampoo[[#This Row],[Month]])</f>
        <v>9282</v>
      </c>
      <c r="L1298" s="9">
        <f>dataset_shampoo[[#This Row],[Units YTD]]+SUMIFS(H:H,D:D,dataset_shampoo[[#This Row],[Brand]],E:E,dataset_shampoo[[#This Row],[Region]],F:F,dataset_shampoo[[#This Row],[Year]]-1,G:G,"&gt;"&amp;dataset_shampoo[[#This Row],[Month]])</f>
        <v>13713</v>
      </c>
      <c r="M1298" s="1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s="9">
        <v>707</v>
      </c>
      <c r="I1299" s="11">
        <v>13951</v>
      </c>
      <c r="J1299" s="9">
        <f>SUMIFS(H:H,D:D,dataset_shampoo[[#This Row],[Brand]],E:E,dataset_shampoo[[#This Row],[Region]],F:F,dataset_shampoo[[#This Row],[Year]],G:G,"&lt;="&amp;dataset_shampoo[[#This Row],[Month]])</f>
        <v>1407</v>
      </c>
      <c r="K1299" s="27">
        <f>SUMIFS(I:I,D:D,dataset_shampoo[[#This Row],[Brand]],E:E,dataset_shampoo[[#This Row],[Region]],F:F,dataset_shampoo[[#This Row],[Year]],G:G,"&lt;="&amp;dataset_shampoo[[#This Row],[Month]])</f>
        <v>23233</v>
      </c>
      <c r="L1299" s="9">
        <f>dataset_shampoo[[#This Row],[Units YTD]]+SUMIFS(H:H,D:D,dataset_shampoo[[#This Row],[Brand]],E:E,dataset_shampoo[[#This Row],[Region]],F:F,dataset_shampoo[[#This Row],[Year]]-1,G:G,"&gt;"&amp;dataset_shampoo[[#This Row],[Month]])</f>
        <v>13104</v>
      </c>
      <c r="M1299" s="1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s="9">
        <v>966</v>
      </c>
      <c r="I1300" s="11">
        <v>14847</v>
      </c>
      <c r="J1300" s="9">
        <f>SUMIFS(H:H,D:D,dataset_shampoo[[#This Row],[Brand]],E:E,dataset_shampoo[[#This Row],[Region]],F:F,dataset_shampoo[[#This Row],[Year]],G:G,"&lt;="&amp;dataset_shampoo[[#This Row],[Month]])</f>
        <v>2373</v>
      </c>
      <c r="K1300" s="27">
        <f>SUMIFS(I:I,D:D,dataset_shampoo[[#This Row],[Brand]],E:E,dataset_shampoo[[#This Row],[Region]],F:F,dataset_shampoo[[#This Row],[Year]],G:G,"&lt;="&amp;dataset_shampoo[[#This Row],[Month]])</f>
        <v>38080</v>
      </c>
      <c r="L1300" s="9">
        <f>dataset_shampoo[[#This Row],[Units YTD]]+SUMIFS(H:H,D:D,dataset_shampoo[[#This Row],[Brand]],E:E,dataset_shampoo[[#This Row],[Region]],F:F,dataset_shampoo[[#This Row],[Year]]-1,G:G,"&gt;"&amp;dataset_shampoo[[#This Row],[Month]])</f>
        <v>12747</v>
      </c>
      <c r="M1300" s="1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s="9">
        <v>973</v>
      </c>
      <c r="I1301" s="11">
        <v>9324</v>
      </c>
      <c r="J1301" s="9">
        <f>SUMIFS(H:H,D:D,dataset_shampoo[[#This Row],[Brand]],E:E,dataset_shampoo[[#This Row],[Region]],F:F,dataset_shampoo[[#This Row],[Year]],G:G,"&lt;="&amp;dataset_shampoo[[#This Row],[Month]])</f>
        <v>3346</v>
      </c>
      <c r="K1301" s="27">
        <f>SUMIFS(I:I,D:D,dataset_shampoo[[#This Row],[Brand]],E:E,dataset_shampoo[[#This Row],[Region]],F:F,dataset_shampoo[[#This Row],[Year]],G:G,"&lt;="&amp;dataset_shampoo[[#This Row],[Month]])</f>
        <v>47404</v>
      </c>
      <c r="L1301" s="9">
        <f>dataset_shampoo[[#This Row],[Units YTD]]+SUMIFS(H:H,D:D,dataset_shampoo[[#This Row],[Brand]],E:E,dataset_shampoo[[#This Row],[Region]],F:F,dataset_shampoo[[#This Row],[Year]]-1,G:G,"&gt;"&amp;dataset_shampoo[[#This Row],[Month]])</f>
        <v>11956</v>
      </c>
      <c r="M1301" s="1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s="9">
        <v>1239</v>
      </c>
      <c r="I1302" s="11">
        <v>15925</v>
      </c>
      <c r="J1302" s="9">
        <f>SUMIFS(H:H,D:D,dataset_shampoo[[#This Row],[Brand]],E:E,dataset_shampoo[[#This Row],[Region]],F:F,dataset_shampoo[[#This Row],[Year]],G:G,"&lt;="&amp;dataset_shampoo[[#This Row],[Month]])</f>
        <v>4585</v>
      </c>
      <c r="K1302" s="27">
        <f>SUMIFS(I:I,D:D,dataset_shampoo[[#This Row],[Brand]],E:E,dataset_shampoo[[#This Row],[Region]],F:F,dataset_shampoo[[#This Row],[Year]],G:G,"&lt;="&amp;dataset_shampoo[[#This Row],[Month]])</f>
        <v>63329</v>
      </c>
      <c r="L1302" s="9">
        <f>dataset_shampoo[[#This Row],[Units YTD]]+SUMIFS(H:H,D:D,dataset_shampoo[[#This Row],[Brand]],E:E,dataset_shampoo[[#This Row],[Region]],F:F,dataset_shampoo[[#This Row],[Year]]-1,G:G,"&gt;"&amp;dataset_shampoo[[#This Row],[Month]])</f>
        <v>12761</v>
      </c>
      <c r="M1302" s="1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s="9">
        <v>1442</v>
      </c>
      <c r="I1303" s="11">
        <v>15813</v>
      </c>
      <c r="J1303" s="9">
        <f>SUMIFS(H:H,D:D,dataset_shampoo[[#This Row],[Brand]],E:E,dataset_shampoo[[#This Row],[Region]],F:F,dataset_shampoo[[#This Row],[Year]],G:G,"&lt;="&amp;dataset_shampoo[[#This Row],[Month]])</f>
        <v>6027</v>
      </c>
      <c r="K1303" s="27">
        <f>SUMIFS(I:I,D:D,dataset_shampoo[[#This Row],[Brand]],E:E,dataset_shampoo[[#This Row],[Region]],F:F,dataset_shampoo[[#This Row],[Year]],G:G,"&lt;="&amp;dataset_shampoo[[#This Row],[Month]])</f>
        <v>79142</v>
      </c>
      <c r="L1303" s="9">
        <f>dataset_shampoo[[#This Row],[Units YTD]]+SUMIFS(H:H,D:D,dataset_shampoo[[#This Row],[Brand]],E:E,dataset_shampoo[[#This Row],[Region]],F:F,dataset_shampoo[[#This Row],[Year]]-1,G:G,"&gt;"&amp;dataset_shampoo[[#This Row],[Month]])</f>
        <v>13244</v>
      </c>
      <c r="M1303" s="1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s="9">
        <v>693</v>
      </c>
      <c r="I1304" s="11">
        <v>8519</v>
      </c>
      <c r="J1304" s="9">
        <f>SUMIFS(H:H,D:D,dataset_shampoo[[#This Row],[Brand]],E:E,dataset_shampoo[[#This Row],[Region]],F:F,dataset_shampoo[[#This Row],[Year]],G:G,"&lt;="&amp;dataset_shampoo[[#This Row],[Month]])</f>
        <v>6720</v>
      </c>
      <c r="K1304" s="27">
        <f>SUMIFS(I:I,D:D,dataset_shampoo[[#This Row],[Brand]],E:E,dataset_shampoo[[#This Row],[Region]],F:F,dataset_shampoo[[#This Row],[Year]],G:G,"&lt;="&amp;dataset_shampoo[[#This Row],[Month]])</f>
        <v>87661</v>
      </c>
      <c r="L1304" s="9">
        <f>dataset_shampoo[[#This Row],[Units YTD]]+SUMIFS(H:H,D:D,dataset_shampoo[[#This Row],[Brand]],E:E,dataset_shampoo[[#This Row],[Region]],F:F,dataset_shampoo[[#This Row],[Year]]-1,G:G,"&gt;"&amp;dataset_shampoo[[#This Row],[Month]])</f>
        <v>12845</v>
      </c>
      <c r="M1304" s="1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s="9">
        <v>392</v>
      </c>
      <c r="I1305" s="11">
        <v>4879</v>
      </c>
      <c r="J1305" s="9">
        <f>SUMIFS(H:H,D:D,dataset_shampoo[[#This Row],[Brand]],E:E,dataset_shampoo[[#This Row],[Region]],F:F,dataset_shampoo[[#This Row],[Year]],G:G,"&lt;="&amp;dataset_shampoo[[#This Row],[Month]])</f>
        <v>7112</v>
      </c>
      <c r="K1305" s="27">
        <f>SUMIFS(I:I,D:D,dataset_shampoo[[#This Row],[Brand]],E:E,dataset_shampoo[[#This Row],[Region]],F:F,dataset_shampoo[[#This Row],[Year]],G:G,"&lt;="&amp;dataset_shampoo[[#This Row],[Month]])</f>
        <v>92540</v>
      </c>
      <c r="L1305" s="9">
        <f>dataset_shampoo[[#This Row],[Units YTD]]+SUMIFS(H:H,D:D,dataset_shampoo[[#This Row],[Brand]],E:E,dataset_shampoo[[#This Row],[Region]],F:F,dataset_shampoo[[#This Row],[Year]]-1,G:G,"&gt;"&amp;dataset_shampoo[[#This Row],[Month]])</f>
        <v>12054</v>
      </c>
      <c r="M1305" s="1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s="9">
        <v>1078</v>
      </c>
      <c r="I1306" s="11">
        <v>13433</v>
      </c>
      <c r="J1306" s="9">
        <f>SUMIFS(H:H,D:D,dataset_shampoo[[#This Row],[Brand]],E:E,dataset_shampoo[[#This Row],[Region]],F:F,dataset_shampoo[[#This Row],[Year]],G:G,"&lt;="&amp;dataset_shampoo[[#This Row],[Month]])</f>
        <v>8190</v>
      </c>
      <c r="K1306" s="27">
        <f>SUMIFS(I:I,D:D,dataset_shampoo[[#This Row],[Brand]],E:E,dataset_shampoo[[#This Row],[Region]],F:F,dataset_shampoo[[#This Row],[Year]],G:G,"&lt;="&amp;dataset_shampoo[[#This Row],[Month]])</f>
        <v>105973</v>
      </c>
      <c r="L1306" s="9">
        <f>dataset_shampoo[[#This Row],[Units YTD]]+SUMIFS(H:H,D:D,dataset_shampoo[[#This Row],[Brand]],E:E,dataset_shampoo[[#This Row],[Region]],F:F,dataset_shampoo[[#This Row],[Year]]-1,G:G,"&gt;"&amp;dataset_shampoo[[#This Row],[Month]])</f>
        <v>11865</v>
      </c>
      <c r="M1306" s="1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s="9">
        <v>840</v>
      </c>
      <c r="I1307" s="11">
        <v>13083</v>
      </c>
      <c r="J1307" s="9">
        <f>SUMIFS(H:H,D:D,dataset_shampoo[[#This Row],[Brand]],E:E,dataset_shampoo[[#This Row],[Region]],F:F,dataset_shampoo[[#This Row],[Year]],G:G,"&lt;="&amp;dataset_shampoo[[#This Row],[Month]])</f>
        <v>9030</v>
      </c>
      <c r="K1307" s="27">
        <f>SUMIFS(I:I,D:D,dataset_shampoo[[#This Row],[Brand]],E:E,dataset_shampoo[[#This Row],[Region]],F:F,dataset_shampoo[[#This Row],[Year]],G:G,"&lt;="&amp;dataset_shampoo[[#This Row],[Month]])</f>
        <v>119056</v>
      </c>
      <c r="L1307" s="9">
        <f>dataset_shampoo[[#This Row],[Units YTD]]+SUMIFS(H:H,D:D,dataset_shampoo[[#This Row],[Brand]],E:E,dataset_shampoo[[#This Row],[Region]],F:F,dataset_shampoo[[#This Row],[Year]]-1,G:G,"&gt;"&amp;dataset_shampoo[[#This Row],[Month]])</f>
        <v>10955</v>
      </c>
      <c r="M1307" s="1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s="9">
        <v>742</v>
      </c>
      <c r="I1308" s="11">
        <v>8246</v>
      </c>
      <c r="J1308" s="9">
        <f>SUMIFS(H:H,D:D,dataset_shampoo[[#This Row],[Brand]],E:E,dataset_shampoo[[#This Row],[Region]],F:F,dataset_shampoo[[#This Row],[Year]],G:G,"&lt;="&amp;dataset_shampoo[[#This Row],[Month]])</f>
        <v>9772</v>
      </c>
      <c r="K1308" s="27">
        <f>SUMIFS(I:I,D:D,dataset_shampoo[[#This Row],[Brand]],E:E,dataset_shampoo[[#This Row],[Region]],F:F,dataset_shampoo[[#This Row],[Year]],G:G,"&lt;="&amp;dataset_shampoo[[#This Row],[Month]])</f>
        <v>127302</v>
      </c>
      <c r="L1308" s="9">
        <f>dataset_shampoo[[#This Row],[Units YTD]]+SUMIFS(H:H,D:D,dataset_shampoo[[#This Row],[Brand]],E:E,dataset_shampoo[[#This Row],[Region]],F:F,dataset_shampoo[[#This Row],[Year]]-1,G:G,"&gt;"&amp;dataset_shampoo[[#This Row],[Month]])</f>
        <v>10556</v>
      </c>
      <c r="M1308" s="1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s="9">
        <v>819</v>
      </c>
      <c r="I1309" s="11">
        <v>10836</v>
      </c>
      <c r="J1309" s="9">
        <f>SUMIFS(H:H,D:D,dataset_shampoo[[#This Row],[Brand]],E:E,dataset_shampoo[[#This Row],[Region]],F:F,dataset_shampoo[[#This Row],[Year]],G:G,"&lt;="&amp;dataset_shampoo[[#This Row],[Month]])</f>
        <v>10591</v>
      </c>
      <c r="K1309" s="27">
        <f>SUMIFS(I:I,D:D,dataset_shampoo[[#This Row],[Brand]],E:E,dataset_shampoo[[#This Row],[Region]],F:F,dataset_shampoo[[#This Row],[Year]],G:G,"&lt;="&amp;dataset_shampoo[[#This Row],[Month]])</f>
        <v>138138</v>
      </c>
      <c r="L1309" s="9">
        <f>dataset_shampoo[[#This Row],[Units YTD]]+SUMIFS(H:H,D:D,dataset_shampoo[[#This Row],[Brand]],E:E,dataset_shampoo[[#This Row],[Region]],F:F,dataset_shampoo[[#This Row],[Year]]-1,G:G,"&gt;"&amp;dataset_shampoo[[#This Row],[Month]])</f>
        <v>10591</v>
      </c>
      <c r="M1309" s="1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s="9">
        <v>861</v>
      </c>
      <c r="I1310" s="11">
        <v>8316</v>
      </c>
      <c r="J1310" s="9">
        <f>SUMIFS(H:H,D:D,dataset_shampoo[[#This Row],[Brand]],E:E,dataset_shampoo[[#This Row],[Region]],F:F,dataset_shampoo[[#This Row],[Year]],G:G,"&lt;="&amp;dataset_shampoo[[#This Row],[Month]])</f>
        <v>861</v>
      </c>
      <c r="K1310" s="27">
        <f>SUMIFS(I:I,D:D,dataset_shampoo[[#This Row],[Brand]],E:E,dataset_shampoo[[#This Row],[Region]],F:F,dataset_shampoo[[#This Row],[Year]],G:G,"&lt;="&amp;dataset_shampoo[[#This Row],[Month]])</f>
        <v>8316</v>
      </c>
      <c r="L1310" s="9">
        <f>dataset_shampoo[[#This Row],[Units YTD]]+SUMIFS(H:H,D:D,dataset_shampoo[[#This Row],[Brand]],E:E,dataset_shampoo[[#This Row],[Region]],F:F,dataset_shampoo[[#This Row],[Year]]-1,G:G,"&gt;"&amp;dataset_shampoo[[#This Row],[Month]])</f>
        <v>10752</v>
      </c>
      <c r="M1310" s="1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s="9">
        <v>672</v>
      </c>
      <c r="I1311" s="11">
        <v>8183</v>
      </c>
      <c r="J1311" s="9">
        <f>SUMIFS(H:H,D:D,dataset_shampoo[[#This Row],[Brand]],E:E,dataset_shampoo[[#This Row],[Region]],F:F,dataset_shampoo[[#This Row],[Year]],G:G,"&lt;="&amp;dataset_shampoo[[#This Row],[Month]])</f>
        <v>1533</v>
      </c>
      <c r="K1311" s="27">
        <f>SUMIFS(I:I,D:D,dataset_shampoo[[#This Row],[Brand]],E:E,dataset_shampoo[[#This Row],[Region]],F:F,dataset_shampoo[[#This Row],[Year]],G:G,"&lt;="&amp;dataset_shampoo[[#This Row],[Month]])</f>
        <v>16499</v>
      </c>
      <c r="L1311" s="9">
        <f>dataset_shampoo[[#This Row],[Units YTD]]+SUMIFS(H:H,D:D,dataset_shampoo[[#This Row],[Brand]],E:E,dataset_shampoo[[#This Row],[Region]],F:F,dataset_shampoo[[#This Row],[Year]]-1,G:G,"&gt;"&amp;dataset_shampoo[[#This Row],[Month]])</f>
        <v>10717</v>
      </c>
      <c r="M1311" s="1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s="9">
        <v>896</v>
      </c>
      <c r="I1312" s="11">
        <v>10094</v>
      </c>
      <c r="J1312" s="9">
        <f>SUMIFS(H:H,D:D,dataset_shampoo[[#This Row],[Brand]],E:E,dataset_shampoo[[#This Row],[Region]],F:F,dataset_shampoo[[#This Row],[Year]],G:G,"&lt;="&amp;dataset_shampoo[[#This Row],[Month]])</f>
        <v>2429</v>
      </c>
      <c r="K1312" s="27">
        <f>SUMIFS(I:I,D:D,dataset_shampoo[[#This Row],[Brand]],E:E,dataset_shampoo[[#This Row],[Region]],F:F,dataset_shampoo[[#This Row],[Year]],G:G,"&lt;="&amp;dataset_shampoo[[#This Row],[Month]])</f>
        <v>26593</v>
      </c>
      <c r="L1312" s="9">
        <f>dataset_shampoo[[#This Row],[Units YTD]]+SUMIFS(H:H,D:D,dataset_shampoo[[#This Row],[Brand]],E:E,dataset_shampoo[[#This Row],[Region]],F:F,dataset_shampoo[[#This Row],[Year]]-1,G:G,"&gt;"&amp;dataset_shampoo[[#This Row],[Month]])</f>
        <v>10647</v>
      </c>
      <c r="M1312" s="1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s="9">
        <v>1288</v>
      </c>
      <c r="I1313" s="11">
        <v>16898</v>
      </c>
      <c r="J1313" s="9">
        <f>SUMIFS(H:H,D:D,dataset_shampoo[[#This Row],[Brand]],E:E,dataset_shampoo[[#This Row],[Region]],F:F,dataset_shampoo[[#This Row],[Year]],G:G,"&lt;="&amp;dataset_shampoo[[#This Row],[Month]])</f>
        <v>3717</v>
      </c>
      <c r="K1313" s="27">
        <f>SUMIFS(I:I,D:D,dataset_shampoo[[#This Row],[Brand]],E:E,dataset_shampoo[[#This Row],[Region]],F:F,dataset_shampoo[[#This Row],[Year]],G:G,"&lt;="&amp;dataset_shampoo[[#This Row],[Month]])</f>
        <v>43491</v>
      </c>
      <c r="L1313" s="9">
        <f>dataset_shampoo[[#This Row],[Units YTD]]+SUMIFS(H:H,D:D,dataset_shampoo[[#This Row],[Brand]],E:E,dataset_shampoo[[#This Row],[Region]],F:F,dataset_shampoo[[#This Row],[Year]]-1,G:G,"&gt;"&amp;dataset_shampoo[[#This Row],[Month]])</f>
        <v>10962</v>
      </c>
      <c r="M1313" s="1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s="9">
        <v>2009</v>
      </c>
      <c r="I1314" s="11">
        <v>20636</v>
      </c>
      <c r="J1314" s="9">
        <f>SUMIFS(H:H,D:D,dataset_shampoo[[#This Row],[Brand]],E:E,dataset_shampoo[[#This Row],[Region]],F:F,dataset_shampoo[[#This Row],[Year]],G:G,"&lt;="&amp;dataset_shampoo[[#This Row],[Month]])</f>
        <v>5726</v>
      </c>
      <c r="K1314" s="27">
        <f>SUMIFS(I:I,D:D,dataset_shampoo[[#This Row],[Brand]],E:E,dataset_shampoo[[#This Row],[Region]],F:F,dataset_shampoo[[#This Row],[Year]],G:G,"&lt;="&amp;dataset_shampoo[[#This Row],[Month]])</f>
        <v>64127</v>
      </c>
      <c r="L1314" s="9">
        <f>dataset_shampoo[[#This Row],[Units YTD]]+SUMIFS(H:H,D:D,dataset_shampoo[[#This Row],[Brand]],E:E,dataset_shampoo[[#This Row],[Region]],F:F,dataset_shampoo[[#This Row],[Year]]-1,G:G,"&gt;"&amp;dataset_shampoo[[#This Row],[Month]])</f>
        <v>11732</v>
      </c>
      <c r="M1314" s="1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s="9">
        <v>1526</v>
      </c>
      <c r="I1315" s="11">
        <v>16254</v>
      </c>
      <c r="J1315" s="9">
        <f>SUMIFS(H:H,D:D,dataset_shampoo[[#This Row],[Brand]],E:E,dataset_shampoo[[#This Row],[Region]],F:F,dataset_shampoo[[#This Row],[Year]],G:G,"&lt;="&amp;dataset_shampoo[[#This Row],[Month]])</f>
        <v>7252</v>
      </c>
      <c r="K1315" s="27">
        <f>SUMIFS(I:I,D:D,dataset_shampoo[[#This Row],[Brand]],E:E,dataset_shampoo[[#This Row],[Region]],F:F,dataset_shampoo[[#This Row],[Year]],G:G,"&lt;="&amp;dataset_shampoo[[#This Row],[Month]])</f>
        <v>80381</v>
      </c>
      <c r="L1315" s="9">
        <f>dataset_shampoo[[#This Row],[Units YTD]]+SUMIFS(H:H,D:D,dataset_shampoo[[#This Row],[Brand]],E:E,dataset_shampoo[[#This Row],[Region]],F:F,dataset_shampoo[[#This Row],[Year]]-1,G:G,"&gt;"&amp;dataset_shampoo[[#This Row],[Month]])</f>
        <v>11816</v>
      </c>
      <c r="M1315" s="1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s="9">
        <v>1911</v>
      </c>
      <c r="I1316" s="11">
        <v>19551</v>
      </c>
      <c r="J1316" s="9">
        <f>SUMIFS(H:H,D:D,dataset_shampoo[[#This Row],[Brand]],E:E,dataset_shampoo[[#This Row],[Region]],F:F,dataset_shampoo[[#This Row],[Year]],G:G,"&lt;="&amp;dataset_shampoo[[#This Row],[Month]])</f>
        <v>9163</v>
      </c>
      <c r="K1316" s="27">
        <f>SUMIFS(I:I,D:D,dataset_shampoo[[#This Row],[Brand]],E:E,dataset_shampoo[[#This Row],[Region]],F:F,dataset_shampoo[[#This Row],[Year]],G:G,"&lt;="&amp;dataset_shampoo[[#This Row],[Month]])</f>
        <v>99932</v>
      </c>
      <c r="L1316" s="9">
        <f>dataset_shampoo[[#This Row],[Units YTD]]+SUMIFS(H:H,D:D,dataset_shampoo[[#This Row],[Brand]],E:E,dataset_shampoo[[#This Row],[Region]],F:F,dataset_shampoo[[#This Row],[Year]]-1,G:G,"&gt;"&amp;dataset_shampoo[[#This Row],[Month]])</f>
        <v>13034</v>
      </c>
      <c r="M1316" s="1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s="9">
        <v>994</v>
      </c>
      <c r="I1317" s="11">
        <v>11494</v>
      </c>
      <c r="J1317" s="9">
        <f>SUMIFS(H:H,D:D,dataset_shampoo[[#This Row],[Brand]],E:E,dataset_shampoo[[#This Row],[Region]],F:F,dataset_shampoo[[#This Row],[Year]],G:G,"&lt;="&amp;dataset_shampoo[[#This Row],[Month]])</f>
        <v>10157</v>
      </c>
      <c r="K1317" s="27">
        <f>SUMIFS(I:I,D:D,dataset_shampoo[[#This Row],[Brand]],E:E,dataset_shampoo[[#This Row],[Region]],F:F,dataset_shampoo[[#This Row],[Year]],G:G,"&lt;="&amp;dataset_shampoo[[#This Row],[Month]])</f>
        <v>111426</v>
      </c>
      <c r="L1317" s="9">
        <f>dataset_shampoo[[#This Row],[Units YTD]]+SUMIFS(H:H,D:D,dataset_shampoo[[#This Row],[Brand]],E:E,dataset_shampoo[[#This Row],[Region]],F:F,dataset_shampoo[[#This Row],[Year]]-1,G:G,"&gt;"&amp;dataset_shampoo[[#This Row],[Month]])</f>
        <v>13636</v>
      </c>
      <c r="M1317" s="1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s="9">
        <v>1323</v>
      </c>
      <c r="I1318" s="11">
        <v>14763</v>
      </c>
      <c r="J1318" s="9">
        <f>SUMIFS(H:H,D:D,dataset_shampoo[[#This Row],[Brand]],E:E,dataset_shampoo[[#This Row],[Region]],F:F,dataset_shampoo[[#This Row],[Year]],G:G,"&lt;="&amp;dataset_shampoo[[#This Row],[Month]])</f>
        <v>11480</v>
      </c>
      <c r="K1318" s="27">
        <f>SUMIFS(I:I,D:D,dataset_shampoo[[#This Row],[Brand]],E:E,dataset_shampoo[[#This Row],[Region]],F:F,dataset_shampoo[[#This Row],[Year]],G:G,"&lt;="&amp;dataset_shampoo[[#This Row],[Month]])</f>
        <v>126189</v>
      </c>
      <c r="L1318" s="9">
        <f>dataset_shampoo[[#This Row],[Units YTD]]+SUMIFS(H:H,D:D,dataset_shampoo[[#This Row],[Brand]],E:E,dataset_shampoo[[#This Row],[Region]],F:F,dataset_shampoo[[#This Row],[Year]]-1,G:G,"&gt;"&amp;dataset_shampoo[[#This Row],[Month]])</f>
        <v>13881</v>
      </c>
      <c r="M1318" s="1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s="9">
        <v>1813</v>
      </c>
      <c r="I1319" s="11">
        <v>19089</v>
      </c>
      <c r="J1319" s="9">
        <f>SUMIFS(H:H,D:D,dataset_shampoo[[#This Row],[Brand]],E:E,dataset_shampoo[[#This Row],[Region]],F:F,dataset_shampoo[[#This Row],[Year]],G:G,"&lt;="&amp;dataset_shampoo[[#This Row],[Month]])</f>
        <v>13293</v>
      </c>
      <c r="K1319" s="27">
        <f>SUMIFS(I:I,D:D,dataset_shampoo[[#This Row],[Brand]],E:E,dataset_shampoo[[#This Row],[Region]],F:F,dataset_shampoo[[#This Row],[Year]],G:G,"&lt;="&amp;dataset_shampoo[[#This Row],[Month]])</f>
        <v>145278</v>
      </c>
      <c r="L1319" s="9">
        <f>dataset_shampoo[[#This Row],[Units YTD]]+SUMIFS(H:H,D:D,dataset_shampoo[[#This Row],[Brand]],E:E,dataset_shampoo[[#This Row],[Region]],F:F,dataset_shampoo[[#This Row],[Year]]-1,G:G,"&gt;"&amp;dataset_shampoo[[#This Row],[Month]])</f>
        <v>14854</v>
      </c>
      <c r="M1319" s="1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s="9">
        <v>1526</v>
      </c>
      <c r="I1320" s="11">
        <v>16163</v>
      </c>
      <c r="J1320" s="9">
        <f>SUMIFS(H:H,D:D,dataset_shampoo[[#This Row],[Brand]],E:E,dataset_shampoo[[#This Row],[Region]],F:F,dataset_shampoo[[#This Row],[Year]],G:G,"&lt;="&amp;dataset_shampoo[[#This Row],[Month]])</f>
        <v>14819</v>
      </c>
      <c r="K1320" s="27">
        <f>SUMIFS(I:I,D:D,dataset_shampoo[[#This Row],[Brand]],E:E,dataset_shampoo[[#This Row],[Region]],F:F,dataset_shampoo[[#This Row],[Year]],G:G,"&lt;="&amp;dataset_shampoo[[#This Row],[Month]])</f>
        <v>161441</v>
      </c>
      <c r="L1320" s="9">
        <f>dataset_shampoo[[#This Row],[Units YTD]]+SUMIFS(H:H,D:D,dataset_shampoo[[#This Row],[Brand]],E:E,dataset_shampoo[[#This Row],[Region]],F:F,dataset_shampoo[[#This Row],[Year]]-1,G:G,"&gt;"&amp;dataset_shampoo[[#This Row],[Month]])</f>
        <v>15638</v>
      </c>
      <c r="M1320" s="1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s="9">
        <v>1869</v>
      </c>
      <c r="I1321" s="11">
        <v>18851</v>
      </c>
      <c r="J1321" s="9">
        <f>SUMIFS(H:H,D:D,dataset_shampoo[[#This Row],[Brand]],E:E,dataset_shampoo[[#This Row],[Region]],F:F,dataset_shampoo[[#This Row],[Year]],G:G,"&lt;="&amp;dataset_shampoo[[#This Row],[Month]])</f>
        <v>16688</v>
      </c>
      <c r="K1321" s="27">
        <f>SUMIFS(I:I,D:D,dataset_shampoo[[#This Row],[Brand]],E:E,dataset_shampoo[[#This Row],[Region]],F:F,dataset_shampoo[[#This Row],[Year]],G:G,"&lt;="&amp;dataset_shampoo[[#This Row],[Month]])</f>
        <v>180292</v>
      </c>
      <c r="L1321" s="9">
        <f>dataset_shampoo[[#This Row],[Units YTD]]+SUMIFS(H:H,D:D,dataset_shampoo[[#This Row],[Brand]],E:E,dataset_shampoo[[#This Row],[Region]],F:F,dataset_shampoo[[#This Row],[Year]]-1,G:G,"&gt;"&amp;dataset_shampoo[[#This Row],[Month]])</f>
        <v>16688</v>
      </c>
      <c r="M1321" s="1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s="9">
        <v>1624</v>
      </c>
      <c r="I1322" s="11">
        <v>17906</v>
      </c>
      <c r="J1322" s="9">
        <f>SUMIFS(H:H,D:D,dataset_shampoo[[#This Row],[Brand]],E:E,dataset_shampoo[[#This Row],[Region]],F:F,dataset_shampoo[[#This Row],[Year]],G:G,"&lt;="&amp;dataset_shampoo[[#This Row],[Month]])</f>
        <v>1624</v>
      </c>
      <c r="K1322" s="27">
        <f>SUMIFS(I:I,D:D,dataset_shampoo[[#This Row],[Brand]],E:E,dataset_shampoo[[#This Row],[Region]],F:F,dataset_shampoo[[#This Row],[Year]],G:G,"&lt;="&amp;dataset_shampoo[[#This Row],[Month]])</f>
        <v>17906</v>
      </c>
      <c r="L1322" s="9">
        <f>dataset_shampoo[[#This Row],[Units YTD]]+SUMIFS(H:H,D:D,dataset_shampoo[[#This Row],[Brand]],E:E,dataset_shampoo[[#This Row],[Region]],F:F,dataset_shampoo[[#This Row],[Year]]-1,G:G,"&gt;"&amp;dataset_shampoo[[#This Row],[Month]])</f>
        <v>17451</v>
      </c>
      <c r="M1322" s="1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s="9">
        <v>1589</v>
      </c>
      <c r="I1323" s="11">
        <v>17353</v>
      </c>
      <c r="J1323" s="9">
        <f>SUMIFS(H:H,D:D,dataset_shampoo[[#This Row],[Brand]],E:E,dataset_shampoo[[#This Row],[Region]],F:F,dataset_shampoo[[#This Row],[Year]],G:G,"&lt;="&amp;dataset_shampoo[[#This Row],[Month]])</f>
        <v>3213</v>
      </c>
      <c r="K1323" s="27">
        <f>SUMIFS(I:I,D:D,dataset_shampoo[[#This Row],[Brand]],E:E,dataset_shampoo[[#This Row],[Region]],F:F,dataset_shampoo[[#This Row],[Year]],G:G,"&lt;="&amp;dataset_shampoo[[#This Row],[Month]])</f>
        <v>35259</v>
      </c>
      <c r="L1323" s="9">
        <f>dataset_shampoo[[#This Row],[Units YTD]]+SUMIFS(H:H,D:D,dataset_shampoo[[#This Row],[Brand]],E:E,dataset_shampoo[[#This Row],[Region]],F:F,dataset_shampoo[[#This Row],[Year]]-1,G:G,"&gt;"&amp;dataset_shampoo[[#This Row],[Month]])</f>
        <v>18368</v>
      </c>
      <c r="M1323" s="1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s="9">
        <v>1442</v>
      </c>
      <c r="I1324" s="11">
        <v>15190</v>
      </c>
      <c r="J1324" s="9">
        <f>SUMIFS(H:H,D:D,dataset_shampoo[[#This Row],[Brand]],E:E,dataset_shampoo[[#This Row],[Region]],F:F,dataset_shampoo[[#This Row],[Year]],G:G,"&lt;="&amp;dataset_shampoo[[#This Row],[Month]])</f>
        <v>4655</v>
      </c>
      <c r="K1324" s="27">
        <f>SUMIFS(I:I,D:D,dataset_shampoo[[#This Row],[Brand]],E:E,dataset_shampoo[[#This Row],[Region]],F:F,dataset_shampoo[[#This Row],[Year]],G:G,"&lt;="&amp;dataset_shampoo[[#This Row],[Month]])</f>
        <v>50449</v>
      </c>
      <c r="L1324" s="9">
        <f>dataset_shampoo[[#This Row],[Units YTD]]+SUMIFS(H:H,D:D,dataset_shampoo[[#This Row],[Brand]],E:E,dataset_shampoo[[#This Row],[Region]],F:F,dataset_shampoo[[#This Row],[Year]]-1,G:G,"&gt;"&amp;dataset_shampoo[[#This Row],[Month]])</f>
        <v>18914</v>
      </c>
      <c r="M1324" s="1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s="9">
        <v>3808</v>
      </c>
      <c r="I1325" s="11">
        <v>24731</v>
      </c>
      <c r="J1325" s="9">
        <f>SUMIFS(H:H,D:D,dataset_shampoo[[#This Row],[Brand]],E:E,dataset_shampoo[[#This Row],[Region]],F:F,dataset_shampoo[[#This Row],[Year]],G:G,"&lt;="&amp;dataset_shampoo[[#This Row],[Month]])</f>
        <v>3808</v>
      </c>
      <c r="K1325" s="27">
        <f>SUMIFS(I:I,D:D,dataset_shampoo[[#This Row],[Brand]],E:E,dataset_shampoo[[#This Row],[Region]],F:F,dataset_shampoo[[#This Row],[Year]],G:G,"&lt;="&amp;dataset_shampoo[[#This Row],[Month]])</f>
        <v>24731</v>
      </c>
      <c r="L1325" s="9">
        <f>dataset_shampoo[[#This Row],[Units YTD]]+SUMIFS(H:H,D:D,dataset_shampoo[[#This Row],[Brand]],E:E,dataset_shampoo[[#This Row],[Region]],F:F,dataset_shampoo[[#This Row],[Year]]-1,G:G,"&gt;"&amp;dataset_shampoo[[#This Row],[Month]])</f>
        <v>3808</v>
      </c>
      <c r="M1325" s="1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s="9">
        <v>168</v>
      </c>
      <c r="I1326" s="11">
        <v>1141</v>
      </c>
      <c r="J1326" s="9">
        <f>SUMIFS(H:H,D:D,dataset_shampoo[[#This Row],[Brand]],E:E,dataset_shampoo[[#This Row],[Region]],F:F,dataset_shampoo[[#This Row],[Year]],G:G,"&lt;="&amp;dataset_shampoo[[#This Row],[Month]])</f>
        <v>3976</v>
      </c>
      <c r="K1326" s="27">
        <f>SUMIFS(I:I,D:D,dataset_shampoo[[#This Row],[Brand]],E:E,dataset_shampoo[[#This Row],[Region]],F:F,dataset_shampoo[[#This Row],[Year]],G:G,"&lt;="&amp;dataset_shampoo[[#This Row],[Month]])</f>
        <v>25872</v>
      </c>
      <c r="L1326" s="9">
        <f>dataset_shampoo[[#This Row],[Units YTD]]+SUMIFS(H:H,D:D,dataset_shampoo[[#This Row],[Brand]],E:E,dataset_shampoo[[#This Row],[Region]],F:F,dataset_shampoo[[#This Row],[Year]]-1,G:G,"&gt;"&amp;dataset_shampoo[[#This Row],[Month]])</f>
        <v>3976</v>
      </c>
      <c r="M1326" s="1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s="9">
        <v>1939</v>
      </c>
      <c r="I1327" s="11">
        <v>12628</v>
      </c>
      <c r="J1327" s="9">
        <f>SUMIFS(H:H,D:D,dataset_shampoo[[#This Row],[Brand]],E:E,dataset_shampoo[[#This Row],[Region]],F:F,dataset_shampoo[[#This Row],[Year]],G:G,"&lt;="&amp;dataset_shampoo[[#This Row],[Month]])</f>
        <v>5915</v>
      </c>
      <c r="K1327" s="27">
        <f>SUMIFS(I:I,D:D,dataset_shampoo[[#This Row],[Brand]],E:E,dataset_shampoo[[#This Row],[Region]],F:F,dataset_shampoo[[#This Row],[Year]],G:G,"&lt;="&amp;dataset_shampoo[[#This Row],[Month]])</f>
        <v>38500</v>
      </c>
      <c r="L1327" s="9">
        <f>dataset_shampoo[[#This Row],[Units YTD]]+SUMIFS(H:H,D:D,dataset_shampoo[[#This Row],[Brand]],E:E,dataset_shampoo[[#This Row],[Region]],F:F,dataset_shampoo[[#This Row],[Year]]-1,G:G,"&gt;"&amp;dataset_shampoo[[#This Row],[Month]])</f>
        <v>5915</v>
      </c>
      <c r="M1327" s="1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s="9">
        <v>4298</v>
      </c>
      <c r="I1328" s="11">
        <v>28147</v>
      </c>
      <c r="J1328" s="9">
        <f>SUMIFS(H:H,D:D,dataset_shampoo[[#This Row],[Brand]],E:E,dataset_shampoo[[#This Row],[Region]],F:F,dataset_shampoo[[#This Row],[Year]],G:G,"&lt;="&amp;dataset_shampoo[[#This Row],[Month]])</f>
        <v>10213</v>
      </c>
      <c r="K1328" s="27">
        <f>SUMIFS(I:I,D:D,dataset_shampoo[[#This Row],[Brand]],E:E,dataset_shampoo[[#This Row],[Region]],F:F,dataset_shampoo[[#This Row],[Year]],G:G,"&lt;="&amp;dataset_shampoo[[#This Row],[Month]])</f>
        <v>66647</v>
      </c>
      <c r="L1328" s="9">
        <f>dataset_shampoo[[#This Row],[Units YTD]]+SUMIFS(H:H,D:D,dataset_shampoo[[#This Row],[Brand]],E:E,dataset_shampoo[[#This Row],[Region]],F:F,dataset_shampoo[[#This Row],[Year]]-1,G:G,"&gt;"&amp;dataset_shampoo[[#This Row],[Month]])</f>
        <v>10213</v>
      </c>
      <c r="M1328" s="1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s="9">
        <v>1855</v>
      </c>
      <c r="I1329" s="11">
        <v>12306</v>
      </c>
      <c r="J1329" s="9">
        <f>SUMIFS(H:H,D:D,dataset_shampoo[[#This Row],[Brand]],E:E,dataset_shampoo[[#This Row],[Region]],F:F,dataset_shampoo[[#This Row],[Year]],G:G,"&lt;="&amp;dataset_shampoo[[#This Row],[Month]])</f>
        <v>12068</v>
      </c>
      <c r="K1329" s="27">
        <f>SUMIFS(I:I,D:D,dataset_shampoo[[#This Row],[Brand]],E:E,dataset_shampoo[[#This Row],[Region]],F:F,dataset_shampoo[[#This Row],[Year]],G:G,"&lt;="&amp;dataset_shampoo[[#This Row],[Month]])</f>
        <v>78953</v>
      </c>
      <c r="L1329" s="9">
        <f>dataset_shampoo[[#This Row],[Units YTD]]+SUMIFS(H:H,D:D,dataset_shampoo[[#This Row],[Brand]],E:E,dataset_shampoo[[#This Row],[Region]],F:F,dataset_shampoo[[#This Row],[Year]]-1,G:G,"&gt;"&amp;dataset_shampoo[[#This Row],[Month]])</f>
        <v>12068</v>
      </c>
      <c r="M1329" s="1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s="9">
        <v>1750</v>
      </c>
      <c r="I1330" s="11">
        <v>11676</v>
      </c>
      <c r="J1330" s="9">
        <f>SUMIFS(H:H,D:D,dataset_shampoo[[#This Row],[Brand]],E:E,dataset_shampoo[[#This Row],[Region]],F:F,dataset_shampoo[[#This Row],[Year]],G:G,"&lt;="&amp;dataset_shampoo[[#This Row],[Month]])</f>
        <v>13818</v>
      </c>
      <c r="K1330" s="27">
        <f>SUMIFS(I:I,D:D,dataset_shampoo[[#This Row],[Brand]],E:E,dataset_shampoo[[#This Row],[Region]],F:F,dataset_shampoo[[#This Row],[Year]],G:G,"&lt;="&amp;dataset_shampoo[[#This Row],[Month]])</f>
        <v>90629</v>
      </c>
      <c r="L1330" s="9">
        <f>dataset_shampoo[[#This Row],[Units YTD]]+SUMIFS(H:H,D:D,dataset_shampoo[[#This Row],[Brand]],E:E,dataset_shampoo[[#This Row],[Region]],F:F,dataset_shampoo[[#This Row],[Year]]-1,G:G,"&gt;"&amp;dataset_shampoo[[#This Row],[Month]])</f>
        <v>13818</v>
      </c>
      <c r="M1330" s="1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s="9">
        <v>868</v>
      </c>
      <c r="I1331" s="11">
        <v>5761</v>
      </c>
      <c r="J1331" s="9">
        <f>SUMIFS(H:H,D:D,dataset_shampoo[[#This Row],[Brand]],E:E,dataset_shampoo[[#This Row],[Region]],F:F,dataset_shampoo[[#This Row],[Year]],G:G,"&lt;="&amp;dataset_shampoo[[#This Row],[Month]])</f>
        <v>14686</v>
      </c>
      <c r="K1331" s="27">
        <f>SUMIFS(I:I,D:D,dataset_shampoo[[#This Row],[Brand]],E:E,dataset_shampoo[[#This Row],[Region]],F:F,dataset_shampoo[[#This Row],[Year]],G:G,"&lt;="&amp;dataset_shampoo[[#This Row],[Month]])</f>
        <v>96390</v>
      </c>
      <c r="L1331" s="9">
        <f>dataset_shampoo[[#This Row],[Units YTD]]+SUMIFS(H:H,D:D,dataset_shampoo[[#This Row],[Brand]],E:E,dataset_shampoo[[#This Row],[Region]],F:F,dataset_shampoo[[#This Row],[Year]]-1,G:G,"&gt;"&amp;dataset_shampoo[[#This Row],[Month]])</f>
        <v>14686</v>
      </c>
      <c r="M1331" s="1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s="9">
        <v>728</v>
      </c>
      <c r="I1332" s="11">
        <v>4809</v>
      </c>
      <c r="J1332" s="9">
        <f>SUMIFS(H:H,D:D,dataset_shampoo[[#This Row],[Brand]],E:E,dataset_shampoo[[#This Row],[Region]],F:F,dataset_shampoo[[#This Row],[Year]],G:G,"&lt;="&amp;dataset_shampoo[[#This Row],[Month]])</f>
        <v>15414</v>
      </c>
      <c r="K1332" s="27">
        <f>SUMIFS(I:I,D:D,dataset_shampoo[[#This Row],[Brand]],E:E,dataset_shampoo[[#This Row],[Region]],F:F,dataset_shampoo[[#This Row],[Year]],G:G,"&lt;="&amp;dataset_shampoo[[#This Row],[Month]])</f>
        <v>101199</v>
      </c>
      <c r="L1332" s="9">
        <f>dataset_shampoo[[#This Row],[Units YTD]]+SUMIFS(H:H,D:D,dataset_shampoo[[#This Row],[Brand]],E:E,dataset_shampoo[[#This Row],[Region]],F:F,dataset_shampoo[[#This Row],[Year]]-1,G:G,"&gt;"&amp;dataset_shampoo[[#This Row],[Month]])</f>
        <v>15414</v>
      </c>
      <c r="M1332" s="1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s="9">
        <v>1323</v>
      </c>
      <c r="I1333" s="11">
        <v>8855</v>
      </c>
      <c r="J1333" s="9">
        <f>SUMIFS(H:H,D:D,dataset_shampoo[[#This Row],[Brand]],E:E,dataset_shampoo[[#This Row],[Region]],F:F,dataset_shampoo[[#This Row],[Year]],G:G,"&lt;="&amp;dataset_shampoo[[#This Row],[Month]])</f>
        <v>16737</v>
      </c>
      <c r="K1333" s="27">
        <f>SUMIFS(I:I,D:D,dataset_shampoo[[#This Row],[Brand]],E:E,dataset_shampoo[[#This Row],[Region]],F:F,dataset_shampoo[[#This Row],[Year]],G:G,"&lt;="&amp;dataset_shampoo[[#This Row],[Month]])</f>
        <v>110054</v>
      </c>
      <c r="L1333" s="9">
        <f>dataset_shampoo[[#This Row],[Units YTD]]+SUMIFS(H:H,D:D,dataset_shampoo[[#This Row],[Brand]],E:E,dataset_shampoo[[#This Row],[Region]],F:F,dataset_shampoo[[#This Row],[Year]]-1,G:G,"&gt;"&amp;dataset_shampoo[[#This Row],[Month]])</f>
        <v>16737</v>
      </c>
      <c r="M1333" s="1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s="9">
        <v>441</v>
      </c>
      <c r="I1334" s="11">
        <v>2905</v>
      </c>
      <c r="J1334" s="9">
        <f>SUMIFS(H:H,D:D,dataset_shampoo[[#This Row],[Brand]],E:E,dataset_shampoo[[#This Row],[Region]],F:F,dataset_shampoo[[#This Row],[Year]],G:G,"&lt;="&amp;dataset_shampoo[[#This Row],[Month]])</f>
        <v>17178</v>
      </c>
      <c r="K1334" s="27">
        <f>SUMIFS(I:I,D:D,dataset_shampoo[[#This Row],[Brand]],E:E,dataset_shampoo[[#This Row],[Region]],F:F,dataset_shampoo[[#This Row],[Year]],G:G,"&lt;="&amp;dataset_shampoo[[#This Row],[Month]])</f>
        <v>112959</v>
      </c>
      <c r="L1334" s="9">
        <f>dataset_shampoo[[#This Row],[Units YTD]]+SUMIFS(H:H,D:D,dataset_shampoo[[#This Row],[Brand]],E:E,dataset_shampoo[[#This Row],[Region]],F:F,dataset_shampoo[[#This Row],[Year]]-1,G:G,"&gt;"&amp;dataset_shampoo[[#This Row],[Month]])</f>
        <v>17178</v>
      </c>
      <c r="M1334" s="1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s="9">
        <v>343</v>
      </c>
      <c r="I1335" s="11">
        <v>2275</v>
      </c>
      <c r="J1335" s="9">
        <f>SUMIFS(H:H,D:D,dataset_shampoo[[#This Row],[Brand]],E:E,dataset_shampoo[[#This Row],[Region]],F:F,dataset_shampoo[[#This Row],[Year]],G:G,"&lt;="&amp;dataset_shampoo[[#This Row],[Month]])</f>
        <v>17521</v>
      </c>
      <c r="K1335" s="27">
        <f>SUMIFS(I:I,D:D,dataset_shampoo[[#This Row],[Brand]],E:E,dataset_shampoo[[#This Row],[Region]],F:F,dataset_shampoo[[#This Row],[Year]],G:G,"&lt;="&amp;dataset_shampoo[[#This Row],[Month]])</f>
        <v>115234</v>
      </c>
      <c r="L1335" s="9">
        <f>dataset_shampoo[[#This Row],[Units YTD]]+SUMIFS(H:H,D:D,dataset_shampoo[[#This Row],[Brand]],E:E,dataset_shampoo[[#This Row],[Region]],F:F,dataset_shampoo[[#This Row],[Year]]-1,G:G,"&gt;"&amp;dataset_shampoo[[#This Row],[Month]])</f>
        <v>17521</v>
      </c>
      <c r="M1335" s="1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s="9">
        <v>728</v>
      </c>
      <c r="I1336" s="11">
        <v>4844</v>
      </c>
      <c r="J1336" s="9">
        <f>SUMIFS(H:H,D:D,dataset_shampoo[[#This Row],[Brand]],E:E,dataset_shampoo[[#This Row],[Region]],F:F,dataset_shampoo[[#This Row],[Year]],G:G,"&lt;="&amp;dataset_shampoo[[#This Row],[Month]])</f>
        <v>728</v>
      </c>
      <c r="K1336" s="27">
        <f>SUMIFS(I:I,D:D,dataset_shampoo[[#This Row],[Brand]],E:E,dataset_shampoo[[#This Row],[Region]],F:F,dataset_shampoo[[#This Row],[Year]],G:G,"&lt;="&amp;dataset_shampoo[[#This Row],[Month]])</f>
        <v>4844</v>
      </c>
      <c r="L1336" s="9">
        <f>dataset_shampoo[[#This Row],[Units YTD]]+SUMIFS(H:H,D:D,dataset_shampoo[[#This Row],[Brand]],E:E,dataset_shampoo[[#This Row],[Region]],F:F,dataset_shampoo[[#This Row],[Year]]-1,G:G,"&gt;"&amp;dataset_shampoo[[#This Row],[Month]])</f>
        <v>18249</v>
      </c>
      <c r="M1336" s="1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s="9">
        <v>609</v>
      </c>
      <c r="I1337" s="11">
        <v>4060</v>
      </c>
      <c r="J1337" s="9">
        <f>SUMIFS(H:H,D:D,dataset_shampoo[[#This Row],[Brand]],E:E,dataset_shampoo[[#This Row],[Region]],F:F,dataset_shampoo[[#This Row],[Year]],G:G,"&lt;="&amp;dataset_shampoo[[#This Row],[Month]])</f>
        <v>1337</v>
      </c>
      <c r="K1337" s="27">
        <f>SUMIFS(I:I,D:D,dataset_shampoo[[#This Row],[Brand]],E:E,dataset_shampoo[[#This Row],[Region]],F:F,dataset_shampoo[[#This Row],[Year]],G:G,"&lt;="&amp;dataset_shampoo[[#This Row],[Month]])</f>
        <v>8904</v>
      </c>
      <c r="L1337" s="9">
        <f>dataset_shampoo[[#This Row],[Units YTD]]+SUMIFS(H:H,D:D,dataset_shampoo[[#This Row],[Brand]],E:E,dataset_shampoo[[#This Row],[Region]],F:F,dataset_shampoo[[#This Row],[Year]]-1,G:G,"&gt;"&amp;dataset_shampoo[[#This Row],[Month]])</f>
        <v>15050</v>
      </c>
      <c r="M1337" s="1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s="9">
        <v>665</v>
      </c>
      <c r="I1338" s="11">
        <v>4417</v>
      </c>
      <c r="J1338" s="9">
        <f>SUMIFS(H:H,D:D,dataset_shampoo[[#This Row],[Brand]],E:E,dataset_shampoo[[#This Row],[Region]],F:F,dataset_shampoo[[#This Row],[Year]],G:G,"&lt;="&amp;dataset_shampoo[[#This Row],[Month]])</f>
        <v>2002</v>
      </c>
      <c r="K1338" s="27">
        <f>SUMIFS(I:I,D:D,dataset_shampoo[[#This Row],[Brand]],E:E,dataset_shampoo[[#This Row],[Region]],F:F,dataset_shampoo[[#This Row],[Year]],G:G,"&lt;="&amp;dataset_shampoo[[#This Row],[Month]])</f>
        <v>13321</v>
      </c>
      <c r="L1338" s="9">
        <f>dataset_shampoo[[#This Row],[Units YTD]]+SUMIFS(H:H,D:D,dataset_shampoo[[#This Row],[Brand]],E:E,dataset_shampoo[[#This Row],[Region]],F:F,dataset_shampoo[[#This Row],[Year]]-1,G:G,"&gt;"&amp;dataset_shampoo[[#This Row],[Month]])</f>
        <v>15547</v>
      </c>
      <c r="M1338" s="1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s="9">
        <v>1736</v>
      </c>
      <c r="I1339" s="11">
        <v>11305</v>
      </c>
      <c r="J1339" s="9">
        <f>SUMIFS(H:H,D:D,dataset_shampoo[[#This Row],[Brand]],E:E,dataset_shampoo[[#This Row],[Region]],F:F,dataset_shampoo[[#This Row],[Year]],G:G,"&lt;="&amp;dataset_shampoo[[#This Row],[Month]])</f>
        <v>3738</v>
      </c>
      <c r="K1339" s="27">
        <f>SUMIFS(I:I,D:D,dataset_shampoo[[#This Row],[Brand]],E:E,dataset_shampoo[[#This Row],[Region]],F:F,dataset_shampoo[[#This Row],[Year]],G:G,"&lt;="&amp;dataset_shampoo[[#This Row],[Month]])</f>
        <v>24626</v>
      </c>
      <c r="L1339" s="9">
        <f>dataset_shampoo[[#This Row],[Units YTD]]+SUMIFS(H:H,D:D,dataset_shampoo[[#This Row],[Brand]],E:E,dataset_shampoo[[#This Row],[Region]],F:F,dataset_shampoo[[#This Row],[Year]]-1,G:G,"&gt;"&amp;dataset_shampoo[[#This Row],[Month]])</f>
        <v>15344</v>
      </c>
      <c r="M1339" s="1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s="9">
        <v>462</v>
      </c>
      <c r="I1340" s="11">
        <v>3010</v>
      </c>
      <c r="J1340" s="9">
        <f>SUMIFS(H:H,D:D,dataset_shampoo[[#This Row],[Brand]],E:E,dataset_shampoo[[#This Row],[Region]],F:F,dataset_shampoo[[#This Row],[Year]],G:G,"&lt;="&amp;dataset_shampoo[[#This Row],[Month]])</f>
        <v>4200</v>
      </c>
      <c r="K1340" s="27">
        <f>SUMIFS(I:I,D:D,dataset_shampoo[[#This Row],[Brand]],E:E,dataset_shampoo[[#This Row],[Region]],F:F,dataset_shampoo[[#This Row],[Year]],G:G,"&lt;="&amp;dataset_shampoo[[#This Row],[Month]])</f>
        <v>27636</v>
      </c>
      <c r="L1340" s="9">
        <f>dataset_shampoo[[#This Row],[Units YTD]]+SUMIFS(H:H,D:D,dataset_shampoo[[#This Row],[Brand]],E:E,dataset_shampoo[[#This Row],[Region]],F:F,dataset_shampoo[[#This Row],[Year]]-1,G:G,"&gt;"&amp;dataset_shampoo[[#This Row],[Month]])</f>
        <v>11508</v>
      </c>
      <c r="M1340" s="1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s="9">
        <v>322</v>
      </c>
      <c r="I1341" s="11">
        <v>2107</v>
      </c>
      <c r="J1341" s="9">
        <f>SUMIFS(H:H,D:D,dataset_shampoo[[#This Row],[Brand]],E:E,dataset_shampoo[[#This Row],[Region]],F:F,dataset_shampoo[[#This Row],[Year]],G:G,"&lt;="&amp;dataset_shampoo[[#This Row],[Month]])</f>
        <v>4522</v>
      </c>
      <c r="K1341" s="27">
        <f>SUMIFS(I:I,D:D,dataset_shampoo[[#This Row],[Brand]],E:E,dataset_shampoo[[#This Row],[Region]],F:F,dataset_shampoo[[#This Row],[Year]],G:G,"&lt;="&amp;dataset_shampoo[[#This Row],[Month]])</f>
        <v>29743</v>
      </c>
      <c r="L1341" s="9">
        <f>dataset_shampoo[[#This Row],[Units YTD]]+SUMIFS(H:H,D:D,dataset_shampoo[[#This Row],[Brand]],E:E,dataset_shampoo[[#This Row],[Region]],F:F,dataset_shampoo[[#This Row],[Year]]-1,G:G,"&gt;"&amp;dataset_shampoo[[#This Row],[Month]])</f>
        <v>9975</v>
      </c>
      <c r="M1341" s="1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s="9">
        <v>371</v>
      </c>
      <c r="I1342" s="11">
        <v>2380</v>
      </c>
      <c r="J1342" s="9">
        <f>SUMIFS(H:H,D:D,dataset_shampoo[[#This Row],[Brand]],E:E,dataset_shampoo[[#This Row],[Region]],F:F,dataset_shampoo[[#This Row],[Year]],G:G,"&lt;="&amp;dataset_shampoo[[#This Row],[Month]])</f>
        <v>4893</v>
      </c>
      <c r="K1342" s="27">
        <f>SUMIFS(I:I,D:D,dataset_shampoo[[#This Row],[Brand]],E:E,dataset_shampoo[[#This Row],[Region]],F:F,dataset_shampoo[[#This Row],[Year]],G:G,"&lt;="&amp;dataset_shampoo[[#This Row],[Month]])</f>
        <v>32123</v>
      </c>
      <c r="L1342" s="9">
        <f>dataset_shampoo[[#This Row],[Units YTD]]+SUMIFS(H:H,D:D,dataset_shampoo[[#This Row],[Brand]],E:E,dataset_shampoo[[#This Row],[Region]],F:F,dataset_shampoo[[#This Row],[Year]]-1,G:G,"&gt;"&amp;dataset_shampoo[[#This Row],[Month]])</f>
        <v>8596</v>
      </c>
      <c r="M1342" s="1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s="9">
        <v>287</v>
      </c>
      <c r="I1343" s="11">
        <v>1834</v>
      </c>
      <c r="J1343" s="9">
        <f>SUMIFS(H:H,D:D,dataset_shampoo[[#This Row],[Brand]],E:E,dataset_shampoo[[#This Row],[Region]],F:F,dataset_shampoo[[#This Row],[Year]],G:G,"&lt;="&amp;dataset_shampoo[[#This Row],[Month]])</f>
        <v>5180</v>
      </c>
      <c r="K1343" s="27">
        <f>SUMIFS(I:I,D:D,dataset_shampoo[[#This Row],[Brand]],E:E,dataset_shampoo[[#This Row],[Region]],F:F,dataset_shampoo[[#This Row],[Year]],G:G,"&lt;="&amp;dataset_shampoo[[#This Row],[Month]])</f>
        <v>33957</v>
      </c>
      <c r="L1343" s="9">
        <f>dataset_shampoo[[#This Row],[Units YTD]]+SUMIFS(H:H,D:D,dataset_shampoo[[#This Row],[Brand]],E:E,dataset_shampoo[[#This Row],[Region]],F:F,dataset_shampoo[[#This Row],[Year]]-1,G:G,"&gt;"&amp;dataset_shampoo[[#This Row],[Month]])</f>
        <v>8015</v>
      </c>
      <c r="M1343" s="1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s="9">
        <v>224</v>
      </c>
      <c r="I1344" s="11">
        <v>1477</v>
      </c>
      <c r="J1344" s="9">
        <f>SUMIFS(H:H,D:D,dataset_shampoo[[#This Row],[Brand]],E:E,dataset_shampoo[[#This Row],[Region]],F:F,dataset_shampoo[[#This Row],[Year]],G:G,"&lt;="&amp;dataset_shampoo[[#This Row],[Month]])</f>
        <v>5404</v>
      </c>
      <c r="K1344" s="27">
        <f>SUMIFS(I:I,D:D,dataset_shampoo[[#This Row],[Brand]],E:E,dataset_shampoo[[#This Row],[Region]],F:F,dataset_shampoo[[#This Row],[Year]],G:G,"&lt;="&amp;dataset_shampoo[[#This Row],[Month]])</f>
        <v>35434</v>
      </c>
      <c r="L1344" s="9">
        <f>dataset_shampoo[[#This Row],[Units YTD]]+SUMIFS(H:H,D:D,dataset_shampoo[[#This Row],[Brand]],E:E,dataset_shampoo[[#This Row],[Region]],F:F,dataset_shampoo[[#This Row],[Year]]-1,G:G,"&gt;"&amp;dataset_shampoo[[#This Row],[Month]])</f>
        <v>7511</v>
      </c>
      <c r="M1344" s="1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s="9">
        <v>406</v>
      </c>
      <c r="I1345" s="11">
        <v>2597</v>
      </c>
      <c r="J1345" s="9">
        <f>SUMIFS(H:H,D:D,dataset_shampoo[[#This Row],[Brand]],E:E,dataset_shampoo[[#This Row],[Region]],F:F,dataset_shampoo[[#This Row],[Year]],G:G,"&lt;="&amp;dataset_shampoo[[#This Row],[Month]])</f>
        <v>5810</v>
      </c>
      <c r="K1345" s="27">
        <f>SUMIFS(I:I,D:D,dataset_shampoo[[#This Row],[Brand]],E:E,dataset_shampoo[[#This Row],[Region]],F:F,dataset_shampoo[[#This Row],[Year]],G:G,"&lt;="&amp;dataset_shampoo[[#This Row],[Month]])</f>
        <v>38031</v>
      </c>
      <c r="L1345" s="9">
        <f>dataset_shampoo[[#This Row],[Units YTD]]+SUMIFS(H:H,D:D,dataset_shampoo[[#This Row],[Brand]],E:E,dataset_shampoo[[#This Row],[Region]],F:F,dataset_shampoo[[#This Row],[Year]]-1,G:G,"&gt;"&amp;dataset_shampoo[[#This Row],[Month]])</f>
        <v>6594</v>
      </c>
      <c r="M1345" s="1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s="9">
        <v>406</v>
      </c>
      <c r="I1346" s="11">
        <v>2597</v>
      </c>
      <c r="J1346" s="9">
        <f>SUMIFS(H:H,D:D,dataset_shampoo[[#This Row],[Brand]],E:E,dataset_shampoo[[#This Row],[Region]],F:F,dataset_shampoo[[#This Row],[Year]],G:G,"&lt;="&amp;dataset_shampoo[[#This Row],[Month]])</f>
        <v>6216</v>
      </c>
      <c r="K1346" s="27">
        <f>SUMIFS(I:I,D:D,dataset_shampoo[[#This Row],[Brand]],E:E,dataset_shampoo[[#This Row],[Region]],F:F,dataset_shampoo[[#This Row],[Year]],G:G,"&lt;="&amp;dataset_shampoo[[#This Row],[Month]])</f>
        <v>40628</v>
      </c>
      <c r="L1346" s="9">
        <f>dataset_shampoo[[#This Row],[Units YTD]]+SUMIFS(H:H,D:D,dataset_shampoo[[#This Row],[Brand]],E:E,dataset_shampoo[[#This Row],[Region]],F:F,dataset_shampoo[[#This Row],[Year]]-1,G:G,"&gt;"&amp;dataset_shampoo[[#This Row],[Month]])</f>
        <v>6559</v>
      </c>
      <c r="M1346" s="1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s="9">
        <v>357</v>
      </c>
      <c r="I1347" s="11">
        <v>2310</v>
      </c>
      <c r="J1347" s="9">
        <f>SUMIFS(H:H,D:D,dataset_shampoo[[#This Row],[Brand]],E:E,dataset_shampoo[[#This Row],[Region]],F:F,dataset_shampoo[[#This Row],[Year]],G:G,"&lt;="&amp;dataset_shampoo[[#This Row],[Month]])</f>
        <v>6573</v>
      </c>
      <c r="K1347" s="27">
        <f>SUMIFS(I:I,D:D,dataset_shampoo[[#This Row],[Brand]],E:E,dataset_shampoo[[#This Row],[Region]],F:F,dataset_shampoo[[#This Row],[Year]],G:G,"&lt;="&amp;dataset_shampoo[[#This Row],[Month]])</f>
        <v>42938</v>
      </c>
      <c r="L1347" s="9">
        <f>dataset_shampoo[[#This Row],[Units YTD]]+SUMIFS(H:H,D:D,dataset_shampoo[[#This Row],[Brand]],E:E,dataset_shampoo[[#This Row],[Region]],F:F,dataset_shampoo[[#This Row],[Year]]-1,G:G,"&gt;"&amp;dataset_shampoo[[#This Row],[Month]])</f>
        <v>6573</v>
      </c>
      <c r="M1347" s="1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s="9">
        <v>546</v>
      </c>
      <c r="I1348" s="11">
        <v>3500</v>
      </c>
      <c r="J1348" s="9">
        <f>SUMIFS(H:H,D:D,dataset_shampoo[[#This Row],[Brand]],E:E,dataset_shampoo[[#This Row],[Region]],F:F,dataset_shampoo[[#This Row],[Year]],G:G,"&lt;="&amp;dataset_shampoo[[#This Row],[Month]])</f>
        <v>546</v>
      </c>
      <c r="K1348" s="27">
        <f>SUMIFS(I:I,D:D,dataset_shampoo[[#This Row],[Brand]],E:E,dataset_shampoo[[#This Row],[Region]],F:F,dataset_shampoo[[#This Row],[Year]],G:G,"&lt;="&amp;dataset_shampoo[[#This Row],[Month]])</f>
        <v>3500</v>
      </c>
      <c r="L1348" s="9">
        <f>dataset_shampoo[[#This Row],[Units YTD]]+SUMIFS(H:H,D:D,dataset_shampoo[[#This Row],[Brand]],E:E,dataset_shampoo[[#This Row],[Region]],F:F,dataset_shampoo[[#This Row],[Year]]-1,G:G,"&gt;"&amp;dataset_shampoo[[#This Row],[Month]])</f>
        <v>6391</v>
      </c>
      <c r="M1348" s="1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s="9">
        <v>1617</v>
      </c>
      <c r="I1349" s="11">
        <v>10556</v>
      </c>
      <c r="J1349" s="9">
        <f>SUMIFS(H:H,D:D,dataset_shampoo[[#This Row],[Brand]],E:E,dataset_shampoo[[#This Row],[Region]],F:F,dataset_shampoo[[#This Row],[Year]],G:G,"&lt;="&amp;dataset_shampoo[[#This Row],[Month]])</f>
        <v>2163</v>
      </c>
      <c r="K1349" s="27">
        <f>SUMIFS(I:I,D:D,dataset_shampoo[[#This Row],[Brand]],E:E,dataset_shampoo[[#This Row],[Region]],F:F,dataset_shampoo[[#This Row],[Year]],G:G,"&lt;="&amp;dataset_shampoo[[#This Row],[Month]])</f>
        <v>14056</v>
      </c>
      <c r="L1349" s="9">
        <f>dataset_shampoo[[#This Row],[Units YTD]]+SUMIFS(H:H,D:D,dataset_shampoo[[#This Row],[Brand]],E:E,dataset_shampoo[[#This Row],[Region]],F:F,dataset_shampoo[[#This Row],[Year]]-1,G:G,"&gt;"&amp;dataset_shampoo[[#This Row],[Month]])</f>
        <v>7399</v>
      </c>
      <c r="M1349" s="1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s="9">
        <v>644</v>
      </c>
      <c r="I1350" s="11">
        <v>4200</v>
      </c>
      <c r="J1350" s="9">
        <f>SUMIFS(H:H,D:D,dataset_shampoo[[#This Row],[Brand]],E:E,dataset_shampoo[[#This Row],[Region]],F:F,dataset_shampoo[[#This Row],[Year]],G:G,"&lt;="&amp;dataset_shampoo[[#This Row],[Month]])</f>
        <v>2807</v>
      </c>
      <c r="K1350" s="27">
        <f>SUMIFS(I:I,D:D,dataset_shampoo[[#This Row],[Brand]],E:E,dataset_shampoo[[#This Row],[Region]],F:F,dataset_shampoo[[#This Row],[Year]],G:G,"&lt;="&amp;dataset_shampoo[[#This Row],[Month]])</f>
        <v>18256</v>
      </c>
      <c r="L1350" s="9">
        <f>dataset_shampoo[[#This Row],[Units YTD]]+SUMIFS(H:H,D:D,dataset_shampoo[[#This Row],[Brand]],E:E,dataset_shampoo[[#This Row],[Region]],F:F,dataset_shampoo[[#This Row],[Year]]-1,G:G,"&gt;"&amp;dataset_shampoo[[#This Row],[Month]])</f>
        <v>7378</v>
      </c>
      <c r="M1350" s="1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s="9">
        <v>273</v>
      </c>
      <c r="I1351" s="11">
        <v>1715</v>
      </c>
      <c r="J1351" s="9">
        <f>SUMIFS(H:H,D:D,dataset_shampoo[[#This Row],[Brand]],E:E,dataset_shampoo[[#This Row],[Region]],F:F,dataset_shampoo[[#This Row],[Year]],G:G,"&lt;="&amp;dataset_shampoo[[#This Row],[Month]])</f>
        <v>3080</v>
      </c>
      <c r="K1351" s="27">
        <f>SUMIFS(I:I,D:D,dataset_shampoo[[#This Row],[Brand]],E:E,dataset_shampoo[[#This Row],[Region]],F:F,dataset_shampoo[[#This Row],[Year]],G:G,"&lt;="&amp;dataset_shampoo[[#This Row],[Month]])</f>
        <v>19971</v>
      </c>
      <c r="L1351" s="9">
        <f>dataset_shampoo[[#This Row],[Units YTD]]+SUMIFS(H:H,D:D,dataset_shampoo[[#This Row],[Brand]],E:E,dataset_shampoo[[#This Row],[Region]],F:F,dataset_shampoo[[#This Row],[Year]]-1,G:G,"&gt;"&amp;dataset_shampoo[[#This Row],[Month]])</f>
        <v>5915</v>
      </c>
      <c r="M1351" s="1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s="9">
        <v>308</v>
      </c>
      <c r="I1352" s="11">
        <v>2023</v>
      </c>
      <c r="J1352" s="9">
        <f>SUMIFS(H:H,D:D,dataset_shampoo[[#This Row],[Brand]],E:E,dataset_shampoo[[#This Row],[Region]],F:F,dataset_shampoo[[#This Row],[Year]],G:G,"&lt;="&amp;dataset_shampoo[[#This Row],[Month]])</f>
        <v>3388</v>
      </c>
      <c r="K1352" s="27">
        <f>SUMIFS(I:I,D:D,dataset_shampoo[[#This Row],[Brand]],E:E,dataset_shampoo[[#This Row],[Region]],F:F,dataset_shampoo[[#This Row],[Year]],G:G,"&lt;="&amp;dataset_shampoo[[#This Row],[Month]])</f>
        <v>21994</v>
      </c>
      <c r="L1352" s="9">
        <f>dataset_shampoo[[#This Row],[Units YTD]]+SUMIFS(H:H,D:D,dataset_shampoo[[#This Row],[Brand]],E:E,dataset_shampoo[[#This Row],[Region]],F:F,dataset_shampoo[[#This Row],[Year]]-1,G:G,"&gt;"&amp;dataset_shampoo[[#This Row],[Month]])</f>
        <v>5761</v>
      </c>
      <c r="M1352" s="1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s="9">
        <v>476</v>
      </c>
      <c r="I1353" s="11">
        <v>3094</v>
      </c>
      <c r="J1353" s="9">
        <f>SUMIFS(H:H,D:D,dataset_shampoo[[#This Row],[Brand]],E:E,dataset_shampoo[[#This Row],[Region]],F:F,dataset_shampoo[[#This Row],[Year]],G:G,"&lt;="&amp;dataset_shampoo[[#This Row],[Month]])</f>
        <v>3864</v>
      </c>
      <c r="K1353" s="27">
        <f>SUMIFS(I:I,D:D,dataset_shampoo[[#This Row],[Brand]],E:E,dataset_shampoo[[#This Row],[Region]],F:F,dataset_shampoo[[#This Row],[Year]],G:G,"&lt;="&amp;dataset_shampoo[[#This Row],[Month]])</f>
        <v>25088</v>
      </c>
      <c r="L1353" s="9">
        <f>dataset_shampoo[[#This Row],[Units YTD]]+SUMIFS(H:H,D:D,dataset_shampoo[[#This Row],[Brand]],E:E,dataset_shampoo[[#This Row],[Region]],F:F,dataset_shampoo[[#This Row],[Year]]-1,G:G,"&gt;"&amp;dataset_shampoo[[#This Row],[Month]])</f>
        <v>5915</v>
      </c>
      <c r="M1353" s="1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s="9">
        <v>203</v>
      </c>
      <c r="I1354" s="11">
        <v>1295</v>
      </c>
      <c r="J1354" s="9">
        <f>SUMIFS(H:H,D:D,dataset_shampoo[[#This Row],[Brand]],E:E,dataset_shampoo[[#This Row],[Region]],F:F,dataset_shampoo[[#This Row],[Year]],G:G,"&lt;="&amp;dataset_shampoo[[#This Row],[Month]])</f>
        <v>4067</v>
      </c>
      <c r="K1354" s="27">
        <f>SUMIFS(I:I,D:D,dataset_shampoo[[#This Row],[Brand]],E:E,dataset_shampoo[[#This Row],[Region]],F:F,dataset_shampoo[[#This Row],[Year]],G:G,"&lt;="&amp;dataset_shampoo[[#This Row],[Month]])</f>
        <v>26383</v>
      </c>
      <c r="L1354" s="9">
        <f>dataset_shampoo[[#This Row],[Units YTD]]+SUMIFS(H:H,D:D,dataset_shampoo[[#This Row],[Brand]],E:E,dataset_shampoo[[#This Row],[Region]],F:F,dataset_shampoo[[#This Row],[Year]]-1,G:G,"&gt;"&amp;dataset_shampoo[[#This Row],[Month]])</f>
        <v>5747</v>
      </c>
      <c r="M1354" s="1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s="9">
        <v>70</v>
      </c>
      <c r="I1355" s="11">
        <v>476</v>
      </c>
      <c r="J1355" s="9">
        <f>SUMIFS(H:H,D:D,dataset_shampoo[[#This Row],[Brand]],E:E,dataset_shampoo[[#This Row],[Region]],F:F,dataset_shampoo[[#This Row],[Year]],G:G,"&lt;="&amp;dataset_shampoo[[#This Row],[Month]])</f>
        <v>4137</v>
      </c>
      <c r="K1355" s="27">
        <f>SUMIFS(I:I,D:D,dataset_shampoo[[#This Row],[Brand]],E:E,dataset_shampoo[[#This Row],[Region]],F:F,dataset_shampoo[[#This Row],[Year]],G:G,"&lt;="&amp;dataset_shampoo[[#This Row],[Month]])</f>
        <v>26859</v>
      </c>
      <c r="L1355" s="9">
        <f>dataset_shampoo[[#This Row],[Units YTD]]+SUMIFS(H:H,D:D,dataset_shampoo[[#This Row],[Brand]],E:E,dataset_shampoo[[#This Row],[Region]],F:F,dataset_shampoo[[#This Row],[Year]]-1,G:G,"&gt;"&amp;dataset_shampoo[[#This Row],[Month]])</f>
        <v>5530</v>
      </c>
      <c r="M1355" s="1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s="9">
        <v>168</v>
      </c>
      <c r="I1356" s="11">
        <v>1106</v>
      </c>
      <c r="J1356" s="9">
        <f>SUMIFS(H:H,D:D,dataset_shampoo[[#This Row],[Brand]],E:E,dataset_shampoo[[#This Row],[Region]],F:F,dataset_shampoo[[#This Row],[Year]],G:G,"&lt;="&amp;dataset_shampoo[[#This Row],[Month]])</f>
        <v>4305</v>
      </c>
      <c r="K1356" s="27">
        <f>SUMIFS(I:I,D:D,dataset_shampoo[[#This Row],[Brand]],E:E,dataset_shampoo[[#This Row],[Region]],F:F,dataset_shampoo[[#This Row],[Year]],G:G,"&lt;="&amp;dataset_shampoo[[#This Row],[Month]])</f>
        <v>27965</v>
      </c>
      <c r="L1356" s="9">
        <f>dataset_shampoo[[#This Row],[Units YTD]]+SUMIFS(H:H,D:D,dataset_shampoo[[#This Row],[Brand]],E:E,dataset_shampoo[[#This Row],[Region]],F:F,dataset_shampoo[[#This Row],[Year]]-1,G:G,"&gt;"&amp;dataset_shampoo[[#This Row],[Month]])</f>
        <v>5474</v>
      </c>
      <c r="M1356" s="1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s="9">
        <v>238</v>
      </c>
      <c r="I1357" s="11">
        <v>1155</v>
      </c>
      <c r="J1357" s="9">
        <f>SUMIFS(H:H,D:D,dataset_shampoo[[#This Row],[Brand]],E:E,dataset_shampoo[[#This Row],[Region]],F:F,dataset_shampoo[[#This Row],[Year]],G:G,"&lt;="&amp;dataset_shampoo[[#This Row],[Month]])</f>
        <v>4543</v>
      </c>
      <c r="K1357" s="27">
        <f>SUMIFS(I:I,D:D,dataset_shampoo[[#This Row],[Brand]],E:E,dataset_shampoo[[#This Row],[Region]],F:F,dataset_shampoo[[#This Row],[Year]],G:G,"&lt;="&amp;dataset_shampoo[[#This Row],[Month]])</f>
        <v>29120</v>
      </c>
      <c r="L1357" s="9">
        <f>dataset_shampoo[[#This Row],[Units YTD]]+SUMIFS(H:H,D:D,dataset_shampoo[[#This Row],[Brand]],E:E,dataset_shampoo[[#This Row],[Region]],F:F,dataset_shampoo[[#This Row],[Year]]-1,G:G,"&gt;"&amp;dataset_shampoo[[#This Row],[Month]])</f>
        <v>5306</v>
      </c>
      <c r="M1357" s="1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s="9">
        <v>119</v>
      </c>
      <c r="I1358" s="11">
        <v>581</v>
      </c>
      <c r="J1358" s="9">
        <f>SUMIFS(H:H,D:D,dataset_shampoo[[#This Row],[Brand]],E:E,dataset_shampoo[[#This Row],[Region]],F:F,dataset_shampoo[[#This Row],[Year]],G:G,"&lt;="&amp;dataset_shampoo[[#This Row],[Month]])</f>
        <v>4662</v>
      </c>
      <c r="K1358" s="27">
        <f>SUMIFS(I:I,D:D,dataset_shampoo[[#This Row],[Brand]],E:E,dataset_shampoo[[#This Row],[Region]],F:F,dataset_shampoo[[#This Row],[Year]],G:G,"&lt;="&amp;dataset_shampoo[[#This Row],[Month]])</f>
        <v>29701</v>
      </c>
      <c r="L1358" s="9">
        <f>dataset_shampoo[[#This Row],[Units YTD]]+SUMIFS(H:H,D:D,dataset_shampoo[[#This Row],[Brand]],E:E,dataset_shampoo[[#This Row],[Region]],F:F,dataset_shampoo[[#This Row],[Year]]-1,G:G,"&gt;"&amp;dataset_shampoo[[#This Row],[Month]])</f>
        <v>5019</v>
      </c>
      <c r="M1358" s="1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s="9">
        <v>273</v>
      </c>
      <c r="I1359" s="11">
        <v>1295</v>
      </c>
      <c r="J1359" s="9">
        <f>SUMIFS(H:H,D:D,dataset_shampoo[[#This Row],[Brand]],E:E,dataset_shampoo[[#This Row],[Region]],F:F,dataset_shampoo[[#This Row],[Year]],G:G,"&lt;="&amp;dataset_shampoo[[#This Row],[Month]])</f>
        <v>4935</v>
      </c>
      <c r="K1359" s="27">
        <f>SUMIFS(I:I,D:D,dataset_shampoo[[#This Row],[Brand]],E:E,dataset_shampoo[[#This Row],[Region]],F:F,dataset_shampoo[[#This Row],[Year]],G:G,"&lt;="&amp;dataset_shampoo[[#This Row],[Month]])</f>
        <v>30996</v>
      </c>
      <c r="L1359" s="9">
        <f>dataset_shampoo[[#This Row],[Units YTD]]+SUMIFS(H:H,D:D,dataset_shampoo[[#This Row],[Brand]],E:E,dataset_shampoo[[#This Row],[Region]],F:F,dataset_shampoo[[#This Row],[Year]]-1,G:G,"&gt;"&amp;dataset_shampoo[[#This Row],[Month]])</f>
        <v>4935</v>
      </c>
      <c r="M1359" s="1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s="9">
        <v>189</v>
      </c>
      <c r="I1360" s="11">
        <v>903</v>
      </c>
      <c r="J1360" s="9">
        <f>SUMIFS(H:H,D:D,dataset_shampoo[[#This Row],[Brand]],E:E,dataset_shampoo[[#This Row],[Region]],F:F,dataset_shampoo[[#This Row],[Year]],G:G,"&lt;="&amp;dataset_shampoo[[#This Row],[Month]])</f>
        <v>189</v>
      </c>
      <c r="K1360" s="27">
        <f>SUMIFS(I:I,D:D,dataset_shampoo[[#This Row],[Brand]],E:E,dataset_shampoo[[#This Row],[Region]],F:F,dataset_shampoo[[#This Row],[Year]],G:G,"&lt;="&amp;dataset_shampoo[[#This Row],[Month]])</f>
        <v>903</v>
      </c>
      <c r="L1360" s="9">
        <f>dataset_shampoo[[#This Row],[Units YTD]]+SUMIFS(H:H,D:D,dataset_shampoo[[#This Row],[Brand]],E:E,dataset_shampoo[[#This Row],[Region]],F:F,dataset_shampoo[[#This Row],[Year]]-1,G:G,"&gt;"&amp;dataset_shampoo[[#This Row],[Month]])</f>
        <v>4578</v>
      </c>
      <c r="M1360" s="1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s="9">
        <v>406</v>
      </c>
      <c r="I1361" s="11">
        <v>2072</v>
      </c>
      <c r="J1361" s="9">
        <f>SUMIFS(H:H,D:D,dataset_shampoo[[#This Row],[Brand]],E:E,dataset_shampoo[[#This Row],[Region]],F:F,dataset_shampoo[[#This Row],[Year]],G:G,"&lt;="&amp;dataset_shampoo[[#This Row],[Month]])</f>
        <v>595</v>
      </c>
      <c r="K1361" s="27">
        <f>SUMIFS(I:I,D:D,dataset_shampoo[[#This Row],[Brand]],E:E,dataset_shampoo[[#This Row],[Region]],F:F,dataset_shampoo[[#This Row],[Year]],G:G,"&lt;="&amp;dataset_shampoo[[#This Row],[Month]])</f>
        <v>2975</v>
      </c>
      <c r="L1361" s="9">
        <f>dataset_shampoo[[#This Row],[Units YTD]]+SUMIFS(H:H,D:D,dataset_shampoo[[#This Row],[Brand]],E:E,dataset_shampoo[[#This Row],[Region]],F:F,dataset_shampoo[[#This Row],[Year]]-1,G:G,"&gt;"&amp;dataset_shampoo[[#This Row],[Month]])</f>
        <v>3367</v>
      </c>
      <c r="M1361" s="1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s="9">
        <v>1680</v>
      </c>
      <c r="I1362" s="11">
        <v>8498</v>
      </c>
      <c r="J1362" s="9">
        <f>SUMIFS(H:H,D:D,dataset_shampoo[[#This Row],[Brand]],E:E,dataset_shampoo[[#This Row],[Region]],F:F,dataset_shampoo[[#This Row],[Year]],G:G,"&lt;="&amp;dataset_shampoo[[#This Row],[Month]])</f>
        <v>2275</v>
      </c>
      <c r="K1362" s="27">
        <f>SUMIFS(I:I,D:D,dataset_shampoo[[#This Row],[Brand]],E:E,dataset_shampoo[[#This Row],[Region]],F:F,dataset_shampoo[[#This Row],[Year]],G:G,"&lt;="&amp;dataset_shampoo[[#This Row],[Month]])</f>
        <v>11473</v>
      </c>
      <c r="L1362" s="9">
        <f>dataset_shampoo[[#This Row],[Units YTD]]+SUMIFS(H:H,D:D,dataset_shampoo[[#This Row],[Brand]],E:E,dataset_shampoo[[#This Row],[Region]],F:F,dataset_shampoo[[#This Row],[Year]]-1,G:G,"&gt;"&amp;dataset_shampoo[[#This Row],[Month]])</f>
        <v>4403</v>
      </c>
      <c r="M1362" s="1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s="9">
        <v>1855</v>
      </c>
      <c r="I1363" s="11">
        <v>9380</v>
      </c>
      <c r="J1363" s="9">
        <f>SUMIFS(H:H,D:D,dataset_shampoo[[#This Row],[Brand]],E:E,dataset_shampoo[[#This Row],[Region]],F:F,dataset_shampoo[[#This Row],[Year]],G:G,"&lt;="&amp;dataset_shampoo[[#This Row],[Month]])</f>
        <v>4130</v>
      </c>
      <c r="K1363" s="27">
        <f>SUMIFS(I:I,D:D,dataset_shampoo[[#This Row],[Brand]],E:E,dataset_shampoo[[#This Row],[Region]],F:F,dataset_shampoo[[#This Row],[Year]],G:G,"&lt;="&amp;dataset_shampoo[[#This Row],[Month]])</f>
        <v>20853</v>
      </c>
      <c r="L1363" s="9">
        <f>dataset_shampoo[[#This Row],[Units YTD]]+SUMIFS(H:H,D:D,dataset_shampoo[[#This Row],[Brand]],E:E,dataset_shampoo[[#This Row],[Region]],F:F,dataset_shampoo[[#This Row],[Year]]-1,G:G,"&gt;"&amp;dataset_shampoo[[#This Row],[Month]])</f>
        <v>5985</v>
      </c>
      <c r="M1363" s="1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s="9">
        <v>3605</v>
      </c>
      <c r="I1364" s="11">
        <v>18200</v>
      </c>
      <c r="J1364" s="9">
        <f>SUMIFS(H:H,D:D,dataset_shampoo[[#This Row],[Brand]],E:E,dataset_shampoo[[#This Row],[Region]],F:F,dataset_shampoo[[#This Row],[Year]],G:G,"&lt;="&amp;dataset_shampoo[[#This Row],[Month]])</f>
        <v>7735</v>
      </c>
      <c r="K1364" s="27">
        <f>SUMIFS(I:I,D:D,dataset_shampoo[[#This Row],[Brand]],E:E,dataset_shampoo[[#This Row],[Region]],F:F,dataset_shampoo[[#This Row],[Year]],G:G,"&lt;="&amp;dataset_shampoo[[#This Row],[Month]])</f>
        <v>39053</v>
      </c>
      <c r="L1364" s="9">
        <f>dataset_shampoo[[#This Row],[Units YTD]]+SUMIFS(H:H,D:D,dataset_shampoo[[#This Row],[Brand]],E:E,dataset_shampoo[[#This Row],[Region]],F:F,dataset_shampoo[[#This Row],[Year]]-1,G:G,"&gt;"&amp;dataset_shampoo[[#This Row],[Month]])</f>
        <v>9282</v>
      </c>
      <c r="M1364" s="1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s="9">
        <v>5964</v>
      </c>
      <c r="I1365" s="11">
        <v>30100</v>
      </c>
      <c r="J1365" s="9">
        <f>SUMIFS(H:H,D:D,dataset_shampoo[[#This Row],[Brand]],E:E,dataset_shampoo[[#This Row],[Region]],F:F,dataset_shampoo[[#This Row],[Year]],G:G,"&lt;="&amp;dataset_shampoo[[#This Row],[Month]])</f>
        <v>13699</v>
      </c>
      <c r="K1365" s="27">
        <f>SUMIFS(I:I,D:D,dataset_shampoo[[#This Row],[Brand]],E:E,dataset_shampoo[[#This Row],[Region]],F:F,dataset_shampoo[[#This Row],[Year]],G:G,"&lt;="&amp;dataset_shampoo[[#This Row],[Month]])</f>
        <v>69153</v>
      </c>
      <c r="L1365" s="9">
        <f>dataset_shampoo[[#This Row],[Units YTD]]+SUMIFS(H:H,D:D,dataset_shampoo[[#This Row],[Brand]],E:E,dataset_shampoo[[#This Row],[Region]],F:F,dataset_shampoo[[#This Row],[Year]]-1,G:G,"&gt;"&amp;dataset_shampoo[[#This Row],[Month]])</f>
        <v>14770</v>
      </c>
      <c r="M1365" s="1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s="9">
        <v>5901</v>
      </c>
      <c r="I1366" s="11">
        <v>29694</v>
      </c>
      <c r="J1366" s="9">
        <f>SUMIFS(H:H,D:D,dataset_shampoo[[#This Row],[Brand]],E:E,dataset_shampoo[[#This Row],[Region]],F:F,dataset_shampoo[[#This Row],[Year]],G:G,"&lt;="&amp;dataset_shampoo[[#This Row],[Month]])</f>
        <v>19600</v>
      </c>
      <c r="K1366" s="27">
        <f>SUMIFS(I:I,D:D,dataset_shampoo[[#This Row],[Brand]],E:E,dataset_shampoo[[#This Row],[Region]],F:F,dataset_shampoo[[#This Row],[Year]],G:G,"&lt;="&amp;dataset_shampoo[[#This Row],[Month]])</f>
        <v>98847</v>
      </c>
      <c r="L1366" s="9">
        <f>dataset_shampoo[[#This Row],[Units YTD]]+SUMIFS(H:H,D:D,dataset_shampoo[[#This Row],[Brand]],E:E,dataset_shampoo[[#This Row],[Region]],F:F,dataset_shampoo[[#This Row],[Year]]-1,G:G,"&gt;"&amp;dataset_shampoo[[#This Row],[Month]])</f>
        <v>20468</v>
      </c>
      <c r="M1366" s="1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s="9">
        <v>8057</v>
      </c>
      <c r="I1367" s="11">
        <v>40600</v>
      </c>
      <c r="J1367" s="9">
        <f>SUMIFS(H:H,D:D,dataset_shampoo[[#This Row],[Brand]],E:E,dataset_shampoo[[#This Row],[Region]],F:F,dataset_shampoo[[#This Row],[Year]],G:G,"&lt;="&amp;dataset_shampoo[[#This Row],[Month]])</f>
        <v>27657</v>
      </c>
      <c r="K1367" s="27">
        <f>SUMIFS(I:I,D:D,dataset_shampoo[[#This Row],[Brand]],E:E,dataset_shampoo[[#This Row],[Region]],F:F,dataset_shampoo[[#This Row],[Year]],G:G,"&lt;="&amp;dataset_shampoo[[#This Row],[Month]])</f>
        <v>139447</v>
      </c>
      <c r="L1367" s="9">
        <f>dataset_shampoo[[#This Row],[Units YTD]]+SUMIFS(H:H,D:D,dataset_shampoo[[#This Row],[Brand]],E:E,dataset_shampoo[[#This Row],[Region]],F:F,dataset_shampoo[[#This Row],[Year]]-1,G:G,"&gt;"&amp;dataset_shampoo[[#This Row],[Month]])</f>
        <v>28455</v>
      </c>
      <c r="M1367" s="1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s="9">
        <v>9583</v>
      </c>
      <c r="I1368" s="11">
        <v>48286</v>
      </c>
      <c r="J1368" s="9">
        <f>SUMIFS(H:H,D:D,dataset_shampoo[[#This Row],[Brand]],E:E,dataset_shampoo[[#This Row],[Region]],F:F,dataset_shampoo[[#This Row],[Year]],G:G,"&lt;="&amp;dataset_shampoo[[#This Row],[Month]])</f>
        <v>37240</v>
      </c>
      <c r="K1368" s="27">
        <f>SUMIFS(I:I,D:D,dataset_shampoo[[#This Row],[Brand]],E:E,dataset_shampoo[[#This Row],[Region]],F:F,dataset_shampoo[[#This Row],[Year]],G:G,"&lt;="&amp;dataset_shampoo[[#This Row],[Month]])</f>
        <v>187733</v>
      </c>
      <c r="L1368" s="9">
        <f>dataset_shampoo[[#This Row],[Units YTD]]+SUMIFS(H:H,D:D,dataset_shampoo[[#This Row],[Brand]],E:E,dataset_shampoo[[#This Row],[Region]],F:F,dataset_shampoo[[#This Row],[Year]]-1,G:G,"&gt;"&amp;dataset_shampoo[[#This Row],[Month]])</f>
        <v>37870</v>
      </c>
      <c r="M1368" s="1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s="9">
        <v>4949</v>
      </c>
      <c r="I1369" s="11">
        <v>24948</v>
      </c>
      <c r="J1369" s="9">
        <f>SUMIFS(H:H,D:D,dataset_shampoo[[#This Row],[Brand]],E:E,dataset_shampoo[[#This Row],[Region]],F:F,dataset_shampoo[[#This Row],[Year]],G:G,"&lt;="&amp;dataset_shampoo[[#This Row],[Month]])</f>
        <v>42189</v>
      </c>
      <c r="K1369" s="27">
        <f>SUMIFS(I:I,D:D,dataset_shampoo[[#This Row],[Brand]],E:E,dataset_shampoo[[#This Row],[Region]],F:F,dataset_shampoo[[#This Row],[Year]],G:G,"&lt;="&amp;dataset_shampoo[[#This Row],[Month]])</f>
        <v>212681</v>
      </c>
      <c r="L1369" s="9">
        <f>dataset_shampoo[[#This Row],[Units YTD]]+SUMIFS(H:H,D:D,dataset_shampoo[[#This Row],[Brand]],E:E,dataset_shampoo[[#This Row],[Region]],F:F,dataset_shampoo[[#This Row],[Year]]-1,G:G,"&gt;"&amp;dataset_shampoo[[#This Row],[Month]])</f>
        <v>42581</v>
      </c>
      <c r="M1369" s="1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s="9">
        <v>1834</v>
      </c>
      <c r="I1370" s="11">
        <v>9282</v>
      </c>
      <c r="J1370" s="9">
        <f>SUMIFS(H:H,D:D,dataset_shampoo[[#This Row],[Brand]],E:E,dataset_shampoo[[#This Row],[Region]],F:F,dataset_shampoo[[#This Row],[Year]],G:G,"&lt;="&amp;dataset_shampoo[[#This Row],[Month]])</f>
        <v>44023</v>
      </c>
      <c r="K1370" s="27">
        <f>SUMIFS(I:I,D:D,dataset_shampoo[[#This Row],[Brand]],E:E,dataset_shampoo[[#This Row],[Region]],F:F,dataset_shampoo[[#This Row],[Year]],G:G,"&lt;="&amp;dataset_shampoo[[#This Row],[Month]])</f>
        <v>221963</v>
      </c>
      <c r="L1370" s="9">
        <f>dataset_shampoo[[#This Row],[Units YTD]]+SUMIFS(H:H,D:D,dataset_shampoo[[#This Row],[Brand]],E:E,dataset_shampoo[[#This Row],[Region]],F:F,dataset_shampoo[[#This Row],[Year]]-1,G:G,"&gt;"&amp;dataset_shampoo[[#This Row],[Month]])</f>
        <v>44296</v>
      </c>
      <c r="M1370" s="1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s="9">
        <v>1141</v>
      </c>
      <c r="I1371" s="11">
        <v>5761</v>
      </c>
      <c r="J1371" s="9">
        <f>SUMIFS(H:H,D:D,dataset_shampoo[[#This Row],[Brand]],E:E,dataset_shampoo[[#This Row],[Region]],F:F,dataset_shampoo[[#This Row],[Year]],G:G,"&lt;="&amp;dataset_shampoo[[#This Row],[Month]])</f>
        <v>45164</v>
      </c>
      <c r="K1371" s="27">
        <f>SUMIFS(I:I,D:D,dataset_shampoo[[#This Row],[Brand]],E:E,dataset_shampoo[[#This Row],[Region]],F:F,dataset_shampoo[[#This Row],[Year]],G:G,"&lt;="&amp;dataset_shampoo[[#This Row],[Month]])</f>
        <v>227724</v>
      </c>
      <c r="L1371" s="9">
        <f>dataset_shampoo[[#This Row],[Units YTD]]+SUMIFS(H:H,D:D,dataset_shampoo[[#This Row],[Brand]],E:E,dataset_shampoo[[#This Row],[Region]],F:F,dataset_shampoo[[#This Row],[Year]]-1,G:G,"&gt;"&amp;dataset_shampoo[[#This Row],[Month]])</f>
        <v>45164</v>
      </c>
      <c r="M1371" s="1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s="9">
        <v>644</v>
      </c>
      <c r="I1372" s="11">
        <v>3297</v>
      </c>
      <c r="J1372" s="9">
        <f>SUMIFS(H:H,D:D,dataset_shampoo[[#This Row],[Brand]],E:E,dataset_shampoo[[#This Row],[Region]],F:F,dataset_shampoo[[#This Row],[Year]],G:G,"&lt;="&amp;dataset_shampoo[[#This Row],[Month]])</f>
        <v>644</v>
      </c>
      <c r="K1372" s="27">
        <f>SUMIFS(I:I,D:D,dataset_shampoo[[#This Row],[Brand]],E:E,dataset_shampoo[[#This Row],[Region]],F:F,dataset_shampoo[[#This Row],[Year]],G:G,"&lt;="&amp;dataset_shampoo[[#This Row],[Month]])</f>
        <v>3297</v>
      </c>
      <c r="L1372" s="9">
        <f>dataset_shampoo[[#This Row],[Units YTD]]+SUMIFS(H:H,D:D,dataset_shampoo[[#This Row],[Brand]],E:E,dataset_shampoo[[#This Row],[Region]],F:F,dataset_shampoo[[#This Row],[Year]]-1,G:G,"&gt;"&amp;dataset_shampoo[[#This Row],[Month]])</f>
        <v>45619</v>
      </c>
      <c r="M1372" s="1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s="9">
        <v>4354</v>
      </c>
      <c r="I1373" s="11">
        <v>21910</v>
      </c>
      <c r="J1373" s="9">
        <f>SUMIFS(H:H,D:D,dataset_shampoo[[#This Row],[Brand]],E:E,dataset_shampoo[[#This Row],[Region]],F:F,dataset_shampoo[[#This Row],[Year]],G:G,"&lt;="&amp;dataset_shampoo[[#This Row],[Month]])</f>
        <v>4998</v>
      </c>
      <c r="K1373" s="27">
        <f>SUMIFS(I:I,D:D,dataset_shampoo[[#This Row],[Brand]],E:E,dataset_shampoo[[#This Row],[Region]],F:F,dataset_shampoo[[#This Row],[Year]],G:G,"&lt;="&amp;dataset_shampoo[[#This Row],[Month]])</f>
        <v>25207</v>
      </c>
      <c r="L1373" s="9">
        <f>dataset_shampoo[[#This Row],[Units YTD]]+SUMIFS(H:H,D:D,dataset_shampoo[[#This Row],[Brand]],E:E,dataset_shampoo[[#This Row],[Region]],F:F,dataset_shampoo[[#This Row],[Year]]-1,G:G,"&gt;"&amp;dataset_shampoo[[#This Row],[Month]])</f>
        <v>49567</v>
      </c>
      <c r="M1373" s="1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s="9">
        <v>8603</v>
      </c>
      <c r="I1374" s="11">
        <v>43372</v>
      </c>
      <c r="J1374" s="9">
        <f>SUMIFS(H:H,D:D,dataset_shampoo[[#This Row],[Brand]],E:E,dataset_shampoo[[#This Row],[Region]],F:F,dataset_shampoo[[#This Row],[Year]],G:G,"&lt;="&amp;dataset_shampoo[[#This Row],[Month]])</f>
        <v>13601</v>
      </c>
      <c r="K1374" s="27">
        <f>SUMIFS(I:I,D:D,dataset_shampoo[[#This Row],[Brand]],E:E,dataset_shampoo[[#This Row],[Region]],F:F,dataset_shampoo[[#This Row],[Year]],G:G,"&lt;="&amp;dataset_shampoo[[#This Row],[Month]])</f>
        <v>68579</v>
      </c>
      <c r="L1374" s="9">
        <f>dataset_shampoo[[#This Row],[Units YTD]]+SUMIFS(H:H,D:D,dataset_shampoo[[#This Row],[Brand]],E:E,dataset_shampoo[[#This Row],[Region]],F:F,dataset_shampoo[[#This Row],[Year]]-1,G:G,"&gt;"&amp;dataset_shampoo[[#This Row],[Month]])</f>
        <v>56490</v>
      </c>
      <c r="M1374" s="1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s="9">
        <v>322</v>
      </c>
      <c r="I1375" s="11">
        <v>2058</v>
      </c>
      <c r="J1375" s="9">
        <f>SUMIFS(H:H,D:D,dataset_shampoo[[#This Row],[Brand]],E:E,dataset_shampoo[[#This Row],[Region]],F:F,dataset_shampoo[[#This Row],[Year]],G:G,"&lt;="&amp;dataset_shampoo[[#This Row],[Month]])</f>
        <v>322</v>
      </c>
      <c r="K1375" s="27">
        <f>SUMIFS(I:I,D:D,dataset_shampoo[[#This Row],[Brand]],E:E,dataset_shampoo[[#This Row],[Region]],F:F,dataset_shampoo[[#This Row],[Year]],G:G,"&lt;="&amp;dataset_shampoo[[#This Row],[Month]])</f>
        <v>2058</v>
      </c>
      <c r="L1375" s="9">
        <f>dataset_shampoo[[#This Row],[Units YTD]]+SUMIFS(H:H,D:D,dataset_shampoo[[#This Row],[Brand]],E:E,dataset_shampoo[[#This Row],[Region]],F:F,dataset_shampoo[[#This Row],[Year]]-1,G:G,"&gt;"&amp;dataset_shampoo[[#This Row],[Month]])</f>
        <v>322</v>
      </c>
      <c r="M1375" s="1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s="9">
        <v>10913</v>
      </c>
      <c r="I1376" s="11">
        <v>70924</v>
      </c>
      <c r="J1376" s="9">
        <f>SUMIFS(H:H,D:D,dataset_shampoo[[#This Row],[Brand]],E:E,dataset_shampoo[[#This Row],[Region]],F:F,dataset_shampoo[[#This Row],[Year]],G:G,"&lt;="&amp;dataset_shampoo[[#This Row],[Month]])</f>
        <v>10913</v>
      </c>
      <c r="K1376" s="27">
        <f>SUMIFS(I:I,D:D,dataset_shampoo[[#This Row],[Brand]],E:E,dataset_shampoo[[#This Row],[Region]],F:F,dataset_shampoo[[#This Row],[Year]],G:G,"&lt;="&amp;dataset_shampoo[[#This Row],[Month]])</f>
        <v>70924</v>
      </c>
      <c r="L1376" s="9">
        <f>dataset_shampoo[[#This Row],[Units YTD]]+SUMIFS(H:H,D:D,dataset_shampoo[[#This Row],[Brand]],E:E,dataset_shampoo[[#This Row],[Region]],F:F,dataset_shampoo[[#This Row],[Year]]-1,G:G,"&gt;"&amp;dataset_shampoo[[#This Row],[Month]])</f>
        <v>11235</v>
      </c>
      <c r="M1376" s="1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s="9">
        <v>17150</v>
      </c>
      <c r="I1377" s="11">
        <v>111440</v>
      </c>
      <c r="J1377" s="9">
        <f>SUMIFS(H:H,D:D,dataset_shampoo[[#This Row],[Brand]],E:E,dataset_shampoo[[#This Row],[Region]],F:F,dataset_shampoo[[#This Row],[Year]],G:G,"&lt;="&amp;dataset_shampoo[[#This Row],[Month]])</f>
        <v>28063</v>
      </c>
      <c r="K1377" s="27">
        <f>SUMIFS(I:I,D:D,dataset_shampoo[[#This Row],[Brand]],E:E,dataset_shampoo[[#This Row],[Region]],F:F,dataset_shampoo[[#This Row],[Year]],G:G,"&lt;="&amp;dataset_shampoo[[#This Row],[Month]])</f>
        <v>182364</v>
      </c>
      <c r="L1377" s="9">
        <f>dataset_shampoo[[#This Row],[Units YTD]]+SUMIFS(H:H,D:D,dataset_shampoo[[#This Row],[Brand]],E:E,dataset_shampoo[[#This Row],[Region]],F:F,dataset_shampoo[[#This Row],[Year]]-1,G:G,"&gt;"&amp;dataset_shampoo[[#This Row],[Month]])</f>
        <v>28385</v>
      </c>
      <c r="M1377" s="1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s="9">
        <v>21532</v>
      </c>
      <c r="I1378" s="11">
        <v>139909</v>
      </c>
      <c r="J1378" s="9">
        <f>SUMIFS(H:H,D:D,dataset_shampoo[[#This Row],[Brand]],E:E,dataset_shampoo[[#This Row],[Region]],F:F,dataset_shampoo[[#This Row],[Year]],G:G,"&lt;="&amp;dataset_shampoo[[#This Row],[Month]])</f>
        <v>49595</v>
      </c>
      <c r="K1378" s="27">
        <f>SUMIFS(I:I,D:D,dataset_shampoo[[#This Row],[Brand]],E:E,dataset_shampoo[[#This Row],[Region]],F:F,dataset_shampoo[[#This Row],[Year]],G:G,"&lt;="&amp;dataset_shampoo[[#This Row],[Month]])</f>
        <v>322273</v>
      </c>
      <c r="L1378" s="9">
        <f>dataset_shampoo[[#This Row],[Units YTD]]+SUMIFS(H:H,D:D,dataset_shampoo[[#This Row],[Brand]],E:E,dataset_shampoo[[#This Row],[Region]],F:F,dataset_shampoo[[#This Row],[Year]]-1,G:G,"&gt;"&amp;dataset_shampoo[[#This Row],[Month]])</f>
        <v>49917</v>
      </c>
      <c r="M1378" s="1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s="9">
        <v>14805</v>
      </c>
      <c r="I1379" s="11">
        <v>96250</v>
      </c>
      <c r="J1379" s="9">
        <f>SUMIFS(H:H,D:D,dataset_shampoo[[#This Row],[Brand]],E:E,dataset_shampoo[[#This Row],[Region]],F:F,dataset_shampoo[[#This Row],[Year]],G:G,"&lt;="&amp;dataset_shampoo[[#This Row],[Month]])</f>
        <v>64400</v>
      </c>
      <c r="K1379" s="27">
        <f>SUMIFS(I:I,D:D,dataset_shampoo[[#This Row],[Brand]],E:E,dataset_shampoo[[#This Row],[Region]],F:F,dataset_shampoo[[#This Row],[Year]],G:G,"&lt;="&amp;dataset_shampoo[[#This Row],[Month]])</f>
        <v>418523</v>
      </c>
      <c r="L1379" s="9">
        <f>dataset_shampoo[[#This Row],[Units YTD]]+SUMIFS(H:H,D:D,dataset_shampoo[[#This Row],[Brand]],E:E,dataset_shampoo[[#This Row],[Region]],F:F,dataset_shampoo[[#This Row],[Year]]-1,G:G,"&gt;"&amp;dataset_shampoo[[#This Row],[Month]])</f>
        <v>64722</v>
      </c>
      <c r="M1379" s="1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s="9">
        <v>12425</v>
      </c>
      <c r="I1380" s="11">
        <v>81802</v>
      </c>
      <c r="J1380" s="9">
        <f>SUMIFS(H:H,D:D,dataset_shampoo[[#This Row],[Brand]],E:E,dataset_shampoo[[#This Row],[Region]],F:F,dataset_shampoo[[#This Row],[Year]],G:G,"&lt;="&amp;dataset_shampoo[[#This Row],[Month]])</f>
        <v>76825</v>
      </c>
      <c r="K1380" s="27">
        <f>SUMIFS(I:I,D:D,dataset_shampoo[[#This Row],[Brand]],E:E,dataset_shampoo[[#This Row],[Region]],F:F,dataset_shampoo[[#This Row],[Year]],G:G,"&lt;="&amp;dataset_shampoo[[#This Row],[Month]])</f>
        <v>500325</v>
      </c>
      <c r="L1380" s="9">
        <f>dataset_shampoo[[#This Row],[Units YTD]]+SUMIFS(H:H,D:D,dataset_shampoo[[#This Row],[Brand]],E:E,dataset_shampoo[[#This Row],[Region]],F:F,dataset_shampoo[[#This Row],[Year]]-1,G:G,"&gt;"&amp;dataset_shampoo[[#This Row],[Month]])</f>
        <v>77147</v>
      </c>
      <c r="M1380" s="1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s="9">
        <v>14840</v>
      </c>
      <c r="I1381" s="11">
        <v>98609</v>
      </c>
      <c r="J1381" s="9">
        <f>SUMIFS(H:H,D:D,dataset_shampoo[[#This Row],[Brand]],E:E,dataset_shampoo[[#This Row],[Region]],F:F,dataset_shampoo[[#This Row],[Year]],G:G,"&lt;="&amp;dataset_shampoo[[#This Row],[Month]])</f>
        <v>91665</v>
      </c>
      <c r="K1381" s="27">
        <f>SUMIFS(I:I,D:D,dataset_shampoo[[#This Row],[Brand]],E:E,dataset_shampoo[[#This Row],[Region]],F:F,dataset_shampoo[[#This Row],[Year]],G:G,"&lt;="&amp;dataset_shampoo[[#This Row],[Month]])</f>
        <v>598934</v>
      </c>
      <c r="L1381" s="9">
        <f>dataset_shampoo[[#This Row],[Units YTD]]+SUMIFS(H:H,D:D,dataset_shampoo[[#This Row],[Brand]],E:E,dataset_shampoo[[#This Row],[Region]],F:F,dataset_shampoo[[#This Row],[Year]]-1,G:G,"&gt;"&amp;dataset_shampoo[[#This Row],[Month]])</f>
        <v>91987</v>
      </c>
      <c r="M1381" s="1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s="9">
        <v>11914</v>
      </c>
      <c r="I1382" s="11">
        <v>79233</v>
      </c>
      <c r="J1382" s="9">
        <f>SUMIFS(H:H,D:D,dataset_shampoo[[#This Row],[Brand]],E:E,dataset_shampoo[[#This Row],[Region]],F:F,dataset_shampoo[[#This Row],[Year]],G:G,"&lt;="&amp;dataset_shampoo[[#This Row],[Month]])</f>
        <v>103579</v>
      </c>
      <c r="K1382" s="27">
        <f>SUMIFS(I:I,D:D,dataset_shampoo[[#This Row],[Brand]],E:E,dataset_shampoo[[#This Row],[Region]],F:F,dataset_shampoo[[#This Row],[Year]],G:G,"&lt;="&amp;dataset_shampoo[[#This Row],[Month]])</f>
        <v>678167</v>
      </c>
      <c r="L1382" s="9">
        <f>dataset_shampoo[[#This Row],[Units YTD]]+SUMIFS(H:H,D:D,dataset_shampoo[[#This Row],[Brand]],E:E,dataset_shampoo[[#This Row],[Region]],F:F,dataset_shampoo[[#This Row],[Year]]-1,G:G,"&gt;"&amp;dataset_shampoo[[#This Row],[Month]])</f>
        <v>103901</v>
      </c>
      <c r="M1382" s="1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s="9">
        <v>14665</v>
      </c>
      <c r="I1383" s="11">
        <v>97524</v>
      </c>
      <c r="J1383" s="9">
        <f>SUMIFS(H:H,D:D,dataset_shampoo[[#This Row],[Brand]],E:E,dataset_shampoo[[#This Row],[Region]],F:F,dataset_shampoo[[#This Row],[Year]],G:G,"&lt;="&amp;dataset_shampoo[[#This Row],[Month]])</f>
        <v>118244</v>
      </c>
      <c r="K1383" s="27">
        <f>SUMIFS(I:I,D:D,dataset_shampoo[[#This Row],[Brand]],E:E,dataset_shampoo[[#This Row],[Region]],F:F,dataset_shampoo[[#This Row],[Year]],G:G,"&lt;="&amp;dataset_shampoo[[#This Row],[Month]])</f>
        <v>775691</v>
      </c>
      <c r="L1383" s="9">
        <f>dataset_shampoo[[#This Row],[Units YTD]]+SUMIFS(H:H,D:D,dataset_shampoo[[#This Row],[Brand]],E:E,dataset_shampoo[[#This Row],[Region]],F:F,dataset_shampoo[[#This Row],[Year]]-1,G:G,"&gt;"&amp;dataset_shampoo[[#This Row],[Month]])</f>
        <v>118566</v>
      </c>
      <c r="M1383" s="1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s="9">
        <v>12579</v>
      </c>
      <c r="I1384" s="11">
        <v>83636</v>
      </c>
      <c r="J1384" s="9">
        <f>SUMIFS(H:H,D:D,dataset_shampoo[[#This Row],[Brand]],E:E,dataset_shampoo[[#This Row],[Region]],F:F,dataset_shampoo[[#This Row],[Year]],G:G,"&lt;="&amp;dataset_shampoo[[#This Row],[Month]])</f>
        <v>130823</v>
      </c>
      <c r="K1384" s="27">
        <f>SUMIFS(I:I,D:D,dataset_shampoo[[#This Row],[Brand]],E:E,dataset_shampoo[[#This Row],[Region]],F:F,dataset_shampoo[[#This Row],[Year]],G:G,"&lt;="&amp;dataset_shampoo[[#This Row],[Month]])</f>
        <v>859327</v>
      </c>
      <c r="L1384" s="9">
        <f>dataset_shampoo[[#This Row],[Units YTD]]+SUMIFS(H:H,D:D,dataset_shampoo[[#This Row],[Brand]],E:E,dataset_shampoo[[#This Row],[Region]],F:F,dataset_shampoo[[#This Row],[Year]]-1,G:G,"&gt;"&amp;dataset_shampoo[[#This Row],[Month]])</f>
        <v>131145</v>
      </c>
      <c r="M1384" s="1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s="9">
        <v>8939</v>
      </c>
      <c r="I1385" s="11">
        <v>59437</v>
      </c>
      <c r="J1385" s="9">
        <f>SUMIFS(H:H,D:D,dataset_shampoo[[#This Row],[Brand]],E:E,dataset_shampoo[[#This Row],[Region]],F:F,dataset_shampoo[[#This Row],[Year]],G:G,"&lt;="&amp;dataset_shampoo[[#This Row],[Month]])</f>
        <v>139762</v>
      </c>
      <c r="K1385" s="27">
        <f>SUMIFS(I:I,D:D,dataset_shampoo[[#This Row],[Brand]],E:E,dataset_shampoo[[#This Row],[Region]],F:F,dataset_shampoo[[#This Row],[Year]],G:G,"&lt;="&amp;dataset_shampoo[[#This Row],[Month]])</f>
        <v>918764</v>
      </c>
      <c r="L1385" s="9">
        <f>dataset_shampoo[[#This Row],[Units YTD]]+SUMIFS(H:H,D:D,dataset_shampoo[[#This Row],[Brand]],E:E,dataset_shampoo[[#This Row],[Region]],F:F,dataset_shampoo[[#This Row],[Year]]-1,G:G,"&gt;"&amp;dataset_shampoo[[#This Row],[Month]])</f>
        <v>140084</v>
      </c>
      <c r="M1385" s="1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s="9">
        <v>8211</v>
      </c>
      <c r="I1386" s="11">
        <v>54572</v>
      </c>
      <c r="J1386" s="9">
        <f>SUMIFS(H:H,D:D,dataset_shampoo[[#This Row],[Brand]],E:E,dataset_shampoo[[#This Row],[Region]],F:F,dataset_shampoo[[#This Row],[Year]],G:G,"&lt;="&amp;dataset_shampoo[[#This Row],[Month]])</f>
        <v>147973</v>
      </c>
      <c r="K1386" s="27">
        <f>SUMIFS(I:I,D:D,dataset_shampoo[[#This Row],[Brand]],E:E,dataset_shampoo[[#This Row],[Region]],F:F,dataset_shampoo[[#This Row],[Year]],G:G,"&lt;="&amp;dataset_shampoo[[#This Row],[Month]])</f>
        <v>973336</v>
      </c>
      <c r="L1386" s="9">
        <f>dataset_shampoo[[#This Row],[Units YTD]]+SUMIFS(H:H,D:D,dataset_shampoo[[#This Row],[Brand]],E:E,dataset_shampoo[[#This Row],[Region]],F:F,dataset_shampoo[[#This Row],[Year]]-1,G:G,"&gt;"&amp;dataset_shampoo[[#This Row],[Month]])</f>
        <v>148295</v>
      </c>
      <c r="M1386" s="1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s="9">
        <v>7273</v>
      </c>
      <c r="I1387" s="11">
        <v>48370</v>
      </c>
      <c r="J1387" s="9">
        <f>SUMIFS(H:H,D:D,dataset_shampoo[[#This Row],[Brand]],E:E,dataset_shampoo[[#This Row],[Region]],F:F,dataset_shampoo[[#This Row],[Year]],G:G,"&lt;="&amp;dataset_shampoo[[#This Row],[Month]])</f>
        <v>155246</v>
      </c>
      <c r="K1387" s="27">
        <f>SUMIFS(I:I,D:D,dataset_shampoo[[#This Row],[Brand]],E:E,dataset_shampoo[[#This Row],[Region]],F:F,dataset_shampoo[[#This Row],[Year]],G:G,"&lt;="&amp;dataset_shampoo[[#This Row],[Month]])</f>
        <v>1021706</v>
      </c>
      <c r="L1387" s="9">
        <f>dataset_shampoo[[#This Row],[Units YTD]]+SUMIFS(H:H,D:D,dataset_shampoo[[#This Row],[Brand]],E:E,dataset_shampoo[[#This Row],[Region]],F:F,dataset_shampoo[[#This Row],[Year]]-1,G:G,"&gt;"&amp;dataset_shampoo[[#This Row],[Month]])</f>
        <v>155246</v>
      </c>
      <c r="M1387" s="1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s="9">
        <v>5726</v>
      </c>
      <c r="I1388" s="11">
        <v>38087</v>
      </c>
      <c r="J1388" s="9">
        <f>SUMIFS(H:H,D:D,dataset_shampoo[[#This Row],[Brand]],E:E,dataset_shampoo[[#This Row],[Region]],F:F,dataset_shampoo[[#This Row],[Year]],G:G,"&lt;="&amp;dataset_shampoo[[#This Row],[Month]])</f>
        <v>5726</v>
      </c>
      <c r="K1388" s="27">
        <f>SUMIFS(I:I,D:D,dataset_shampoo[[#This Row],[Brand]],E:E,dataset_shampoo[[#This Row],[Region]],F:F,dataset_shampoo[[#This Row],[Year]],G:G,"&lt;="&amp;dataset_shampoo[[#This Row],[Month]])</f>
        <v>38087</v>
      </c>
      <c r="L1388" s="9">
        <f>dataset_shampoo[[#This Row],[Units YTD]]+SUMIFS(H:H,D:D,dataset_shampoo[[#This Row],[Brand]],E:E,dataset_shampoo[[#This Row],[Region]],F:F,dataset_shampoo[[#This Row],[Year]]-1,G:G,"&gt;"&amp;dataset_shampoo[[#This Row],[Month]])</f>
        <v>150059</v>
      </c>
      <c r="M1388" s="1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s="9">
        <v>8533</v>
      </c>
      <c r="I1389" s="11">
        <v>57176</v>
      </c>
      <c r="J1389" s="9">
        <f>SUMIFS(H:H,D:D,dataset_shampoo[[#This Row],[Brand]],E:E,dataset_shampoo[[#This Row],[Region]],F:F,dataset_shampoo[[#This Row],[Year]],G:G,"&lt;="&amp;dataset_shampoo[[#This Row],[Month]])</f>
        <v>14259</v>
      </c>
      <c r="K1389" s="27">
        <f>SUMIFS(I:I,D:D,dataset_shampoo[[#This Row],[Brand]],E:E,dataset_shampoo[[#This Row],[Region]],F:F,dataset_shampoo[[#This Row],[Year]],G:G,"&lt;="&amp;dataset_shampoo[[#This Row],[Month]])</f>
        <v>95263</v>
      </c>
      <c r="L1389" s="9">
        <f>dataset_shampoo[[#This Row],[Units YTD]]+SUMIFS(H:H,D:D,dataset_shampoo[[#This Row],[Brand]],E:E,dataset_shampoo[[#This Row],[Region]],F:F,dataset_shampoo[[#This Row],[Year]]-1,G:G,"&gt;"&amp;dataset_shampoo[[#This Row],[Month]])</f>
        <v>141442</v>
      </c>
      <c r="M1389" s="1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s="9">
        <v>6188</v>
      </c>
      <c r="I1390" s="11">
        <v>41419</v>
      </c>
      <c r="J1390" s="9">
        <f>SUMIFS(H:H,D:D,dataset_shampoo[[#This Row],[Brand]],E:E,dataset_shampoo[[#This Row],[Region]],F:F,dataset_shampoo[[#This Row],[Year]],G:G,"&lt;="&amp;dataset_shampoo[[#This Row],[Month]])</f>
        <v>20447</v>
      </c>
      <c r="K1390" s="27">
        <f>SUMIFS(I:I,D:D,dataset_shampoo[[#This Row],[Brand]],E:E,dataset_shampoo[[#This Row],[Region]],F:F,dataset_shampoo[[#This Row],[Year]],G:G,"&lt;="&amp;dataset_shampoo[[#This Row],[Month]])</f>
        <v>136682</v>
      </c>
      <c r="L1390" s="9">
        <f>dataset_shampoo[[#This Row],[Units YTD]]+SUMIFS(H:H,D:D,dataset_shampoo[[#This Row],[Brand]],E:E,dataset_shampoo[[#This Row],[Region]],F:F,dataset_shampoo[[#This Row],[Year]]-1,G:G,"&gt;"&amp;dataset_shampoo[[#This Row],[Month]])</f>
        <v>126098</v>
      </c>
      <c r="M1390" s="1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s="9">
        <v>4676</v>
      </c>
      <c r="I1391" s="11">
        <v>30800</v>
      </c>
      <c r="J1391" s="9">
        <f>SUMIFS(H:H,D:D,dataset_shampoo[[#This Row],[Brand]],E:E,dataset_shampoo[[#This Row],[Region]],F:F,dataset_shampoo[[#This Row],[Year]],G:G,"&lt;="&amp;dataset_shampoo[[#This Row],[Month]])</f>
        <v>25123</v>
      </c>
      <c r="K1391" s="27">
        <f>SUMIFS(I:I,D:D,dataset_shampoo[[#This Row],[Brand]],E:E,dataset_shampoo[[#This Row],[Region]],F:F,dataset_shampoo[[#This Row],[Year]],G:G,"&lt;="&amp;dataset_shampoo[[#This Row],[Month]])</f>
        <v>167482</v>
      </c>
      <c r="L1391" s="9">
        <f>dataset_shampoo[[#This Row],[Units YTD]]+SUMIFS(H:H,D:D,dataset_shampoo[[#This Row],[Brand]],E:E,dataset_shampoo[[#This Row],[Region]],F:F,dataset_shampoo[[#This Row],[Year]]-1,G:G,"&gt;"&amp;dataset_shampoo[[#This Row],[Month]])</f>
        <v>115969</v>
      </c>
      <c r="M1391" s="1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s="9">
        <v>5334</v>
      </c>
      <c r="I1392" s="11">
        <v>34706</v>
      </c>
      <c r="J1392" s="9">
        <f>SUMIFS(H:H,D:D,dataset_shampoo[[#This Row],[Brand]],E:E,dataset_shampoo[[#This Row],[Region]],F:F,dataset_shampoo[[#This Row],[Year]],G:G,"&lt;="&amp;dataset_shampoo[[#This Row],[Month]])</f>
        <v>30457</v>
      </c>
      <c r="K1392" s="27">
        <f>SUMIFS(I:I,D:D,dataset_shampoo[[#This Row],[Brand]],E:E,dataset_shampoo[[#This Row],[Region]],F:F,dataset_shampoo[[#This Row],[Year]],G:G,"&lt;="&amp;dataset_shampoo[[#This Row],[Month]])</f>
        <v>202188</v>
      </c>
      <c r="L1392" s="9">
        <f>dataset_shampoo[[#This Row],[Units YTD]]+SUMIFS(H:H,D:D,dataset_shampoo[[#This Row],[Brand]],E:E,dataset_shampoo[[#This Row],[Region]],F:F,dataset_shampoo[[#This Row],[Year]]-1,G:G,"&gt;"&amp;dataset_shampoo[[#This Row],[Month]])</f>
        <v>108878</v>
      </c>
      <c r="M1392" s="1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s="9">
        <v>5334</v>
      </c>
      <c r="I1393" s="11">
        <v>34671</v>
      </c>
      <c r="J1393" s="9">
        <f>SUMIFS(H:H,D:D,dataset_shampoo[[#This Row],[Brand]],E:E,dataset_shampoo[[#This Row],[Region]],F:F,dataset_shampoo[[#This Row],[Year]],G:G,"&lt;="&amp;dataset_shampoo[[#This Row],[Month]])</f>
        <v>35791</v>
      </c>
      <c r="K1393" s="27">
        <f>SUMIFS(I:I,D:D,dataset_shampoo[[#This Row],[Brand]],E:E,dataset_shampoo[[#This Row],[Region]],F:F,dataset_shampoo[[#This Row],[Year]],G:G,"&lt;="&amp;dataset_shampoo[[#This Row],[Month]])</f>
        <v>236859</v>
      </c>
      <c r="L1393" s="9">
        <f>dataset_shampoo[[#This Row],[Units YTD]]+SUMIFS(H:H,D:D,dataset_shampoo[[#This Row],[Brand]],E:E,dataset_shampoo[[#This Row],[Region]],F:F,dataset_shampoo[[#This Row],[Year]]-1,G:G,"&gt;"&amp;dataset_shampoo[[#This Row],[Month]])</f>
        <v>99372</v>
      </c>
      <c r="M1393" s="1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s="9">
        <v>7308</v>
      </c>
      <c r="I1394" s="11">
        <v>47467</v>
      </c>
      <c r="J1394" s="9">
        <f>SUMIFS(H:H,D:D,dataset_shampoo[[#This Row],[Brand]],E:E,dataset_shampoo[[#This Row],[Region]],F:F,dataset_shampoo[[#This Row],[Year]],G:G,"&lt;="&amp;dataset_shampoo[[#This Row],[Month]])</f>
        <v>43099</v>
      </c>
      <c r="K1394" s="27">
        <f>SUMIFS(I:I,D:D,dataset_shampoo[[#This Row],[Brand]],E:E,dataset_shampoo[[#This Row],[Region]],F:F,dataset_shampoo[[#This Row],[Year]],G:G,"&lt;="&amp;dataset_shampoo[[#This Row],[Month]])</f>
        <v>284326</v>
      </c>
      <c r="L1394" s="9">
        <f>dataset_shampoo[[#This Row],[Units YTD]]+SUMIFS(H:H,D:D,dataset_shampoo[[#This Row],[Brand]],E:E,dataset_shampoo[[#This Row],[Region]],F:F,dataset_shampoo[[#This Row],[Year]]-1,G:G,"&gt;"&amp;dataset_shampoo[[#This Row],[Month]])</f>
        <v>94766</v>
      </c>
      <c r="M1394" s="1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s="9">
        <v>4368</v>
      </c>
      <c r="I1395" s="11">
        <v>28399</v>
      </c>
      <c r="J1395" s="9">
        <f>SUMIFS(H:H,D:D,dataset_shampoo[[#This Row],[Brand]],E:E,dataset_shampoo[[#This Row],[Region]],F:F,dataset_shampoo[[#This Row],[Year]],G:G,"&lt;="&amp;dataset_shampoo[[#This Row],[Month]])</f>
        <v>47467</v>
      </c>
      <c r="K1395" s="27">
        <f>SUMIFS(I:I,D:D,dataset_shampoo[[#This Row],[Brand]],E:E,dataset_shampoo[[#This Row],[Region]],F:F,dataset_shampoo[[#This Row],[Year]],G:G,"&lt;="&amp;dataset_shampoo[[#This Row],[Month]])</f>
        <v>312725</v>
      </c>
      <c r="L1395" s="9">
        <f>dataset_shampoo[[#This Row],[Units YTD]]+SUMIFS(H:H,D:D,dataset_shampoo[[#This Row],[Brand]],E:E,dataset_shampoo[[#This Row],[Region]],F:F,dataset_shampoo[[#This Row],[Year]]-1,G:G,"&gt;"&amp;dataset_shampoo[[#This Row],[Month]])</f>
        <v>84469</v>
      </c>
      <c r="M1395" s="1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s="9">
        <v>4620</v>
      </c>
      <c r="I1396" s="11">
        <v>30065</v>
      </c>
      <c r="J1396" s="9">
        <f>SUMIFS(H:H,D:D,dataset_shampoo[[#This Row],[Brand]],E:E,dataset_shampoo[[#This Row],[Region]],F:F,dataset_shampoo[[#This Row],[Year]],G:G,"&lt;="&amp;dataset_shampoo[[#This Row],[Month]])</f>
        <v>52087</v>
      </c>
      <c r="K1396" s="27">
        <f>SUMIFS(I:I,D:D,dataset_shampoo[[#This Row],[Brand]],E:E,dataset_shampoo[[#This Row],[Region]],F:F,dataset_shampoo[[#This Row],[Year]],G:G,"&lt;="&amp;dataset_shampoo[[#This Row],[Month]])</f>
        <v>342790</v>
      </c>
      <c r="L1396" s="9">
        <f>dataset_shampoo[[#This Row],[Units YTD]]+SUMIFS(H:H,D:D,dataset_shampoo[[#This Row],[Brand]],E:E,dataset_shampoo[[#This Row],[Region]],F:F,dataset_shampoo[[#This Row],[Year]]-1,G:G,"&gt;"&amp;dataset_shampoo[[#This Row],[Month]])</f>
        <v>76510</v>
      </c>
      <c r="M1396" s="1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s="9">
        <v>2821</v>
      </c>
      <c r="I1397" s="11">
        <v>18291</v>
      </c>
      <c r="J1397" s="9">
        <f>SUMIFS(H:H,D:D,dataset_shampoo[[#This Row],[Brand]],E:E,dataset_shampoo[[#This Row],[Region]],F:F,dataset_shampoo[[#This Row],[Year]],G:G,"&lt;="&amp;dataset_shampoo[[#This Row],[Month]])</f>
        <v>54908</v>
      </c>
      <c r="K1397" s="27">
        <f>SUMIFS(I:I,D:D,dataset_shampoo[[#This Row],[Brand]],E:E,dataset_shampoo[[#This Row],[Region]],F:F,dataset_shampoo[[#This Row],[Year]],G:G,"&lt;="&amp;dataset_shampoo[[#This Row],[Month]])</f>
        <v>361081</v>
      </c>
      <c r="L1397" s="9">
        <f>dataset_shampoo[[#This Row],[Units YTD]]+SUMIFS(H:H,D:D,dataset_shampoo[[#This Row],[Brand]],E:E,dataset_shampoo[[#This Row],[Region]],F:F,dataset_shampoo[[#This Row],[Year]]-1,G:G,"&gt;"&amp;dataset_shampoo[[#This Row],[Month]])</f>
        <v>70392</v>
      </c>
      <c r="M1397" s="1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s="9">
        <v>2737</v>
      </c>
      <c r="I1398" s="11">
        <v>17780</v>
      </c>
      <c r="J1398" s="9">
        <f>SUMIFS(H:H,D:D,dataset_shampoo[[#This Row],[Brand]],E:E,dataset_shampoo[[#This Row],[Region]],F:F,dataset_shampoo[[#This Row],[Year]],G:G,"&lt;="&amp;dataset_shampoo[[#This Row],[Month]])</f>
        <v>57645</v>
      </c>
      <c r="K1398" s="27">
        <f>SUMIFS(I:I,D:D,dataset_shampoo[[#This Row],[Brand]],E:E,dataset_shampoo[[#This Row],[Region]],F:F,dataset_shampoo[[#This Row],[Year]],G:G,"&lt;="&amp;dataset_shampoo[[#This Row],[Month]])</f>
        <v>378861</v>
      </c>
      <c r="L1398" s="9">
        <f>dataset_shampoo[[#This Row],[Units YTD]]+SUMIFS(H:H,D:D,dataset_shampoo[[#This Row],[Brand]],E:E,dataset_shampoo[[#This Row],[Region]],F:F,dataset_shampoo[[#This Row],[Year]]-1,G:G,"&gt;"&amp;dataset_shampoo[[#This Row],[Month]])</f>
        <v>64918</v>
      </c>
      <c r="M1398" s="1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s="9">
        <v>1820</v>
      </c>
      <c r="I1399" s="11">
        <v>11781</v>
      </c>
      <c r="J1399" s="9">
        <f>SUMIFS(H:H,D:D,dataset_shampoo[[#This Row],[Brand]],E:E,dataset_shampoo[[#This Row],[Region]],F:F,dataset_shampoo[[#This Row],[Year]],G:G,"&lt;="&amp;dataset_shampoo[[#This Row],[Month]])</f>
        <v>59465</v>
      </c>
      <c r="K1399" s="27">
        <f>SUMIFS(I:I,D:D,dataset_shampoo[[#This Row],[Brand]],E:E,dataset_shampoo[[#This Row],[Region]],F:F,dataset_shampoo[[#This Row],[Year]],G:G,"&lt;="&amp;dataset_shampoo[[#This Row],[Month]])</f>
        <v>390642</v>
      </c>
      <c r="L1399" s="9">
        <f>dataset_shampoo[[#This Row],[Units YTD]]+SUMIFS(H:H,D:D,dataset_shampoo[[#This Row],[Brand]],E:E,dataset_shampoo[[#This Row],[Region]],F:F,dataset_shampoo[[#This Row],[Year]]-1,G:G,"&gt;"&amp;dataset_shampoo[[#This Row],[Month]])</f>
        <v>59465</v>
      </c>
      <c r="M1399" s="1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s="9">
        <v>2394</v>
      </c>
      <c r="I1400" s="11">
        <v>15568</v>
      </c>
      <c r="J1400" s="9">
        <f>SUMIFS(H:H,D:D,dataset_shampoo[[#This Row],[Brand]],E:E,dataset_shampoo[[#This Row],[Region]],F:F,dataset_shampoo[[#This Row],[Year]],G:G,"&lt;="&amp;dataset_shampoo[[#This Row],[Month]])</f>
        <v>2394</v>
      </c>
      <c r="K1400" s="27">
        <f>SUMIFS(I:I,D:D,dataset_shampoo[[#This Row],[Brand]],E:E,dataset_shampoo[[#This Row],[Region]],F:F,dataset_shampoo[[#This Row],[Year]],G:G,"&lt;="&amp;dataset_shampoo[[#This Row],[Month]])</f>
        <v>15568</v>
      </c>
      <c r="L1400" s="9">
        <f>dataset_shampoo[[#This Row],[Units YTD]]+SUMIFS(H:H,D:D,dataset_shampoo[[#This Row],[Brand]],E:E,dataset_shampoo[[#This Row],[Region]],F:F,dataset_shampoo[[#This Row],[Year]]-1,G:G,"&gt;"&amp;dataset_shampoo[[#This Row],[Month]])</f>
        <v>56133</v>
      </c>
      <c r="M1400" s="1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s="9">
        <v>1239</v>
      </c>
      <c r="I1401" s="11">
        <v>8127</v>
      </c>
      <c r="J1401" s="9">
        <f>SUMIFS(H:H,D:D,dataset_shampoo[[#This Row],[Brand]],E:E,dataset_shampoo[[#This Row],[Region]],F:F,dataset_shampoo[[#This Row],[Year]],G:G,"&lt;="&amp;dataset_shampoo[[#This Row],[Month]])</f>
        <v>3633</v>
      </c>
      <c r="K1401" s="27">
        <f>SUMIFS(I:I,D:D,dataset_shampoo[[#This Row],[Brand]],E:E,dataset_shampoo[[#This Row],[Region]],F:F,dataset_shampoo[[#This Row],[Year]],G:G,"&lt;="&amp;dataset_shampoo[[#This Row],[Month]])</f>
        <v>23695</v>
      </c>
      <c r="L1401" s="9">
        <f>dataset_shampoo[[#This Row],[Units YTD]]+SUMIFS(H:H,D:D,dataset_shampoo[[#This Row],[Brand]],E:E,dataset_shampoo[[#This Row],[Region]],F:F,dataset_shampoo[[#This Row],[Year]]-1,G:G,"&gt;"&amp;dataset_shampoo[[#This Row],[Month]])</f>
        <v>48839</v>
      </c>
      <c r="M1401" s="1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s="9">
        <v>1442</v>
      </c>
      <c r="I1402" s="11">
        <v>9401</v>
      </c>
      <c r="J1402" s="9">
        <f>SUMIFS(H:H,D:D,dataset_shampoo[[#This Row],[Brand]],E:E,dataset_shampoo[[#This Row],[Region]],F:F,dataset_shampoo[[#This Row],[Year]],G:G,"&lt;="&amp;dataset_shampoo[[#This Row],[Month]])</f>
        <v>5075</v>
      </c>
      <c r="K1402" s="27">
        <f>SUMIFS(I:I,D:D,dataset_shampoo[[#This Row],[Brand]],E:E,dataset_shampoo[[#This Row],[Region]],F:F,dataset_shampoo[[#This Row],[Year]],G:G,"&lt;="&amp;dataset_shampoo[[#This Row],[Month]])</f>
        <v>33096</v>
      </c>
      <c r="L1402" s="9">
        <f>dataset_shampoo[[#This Row],[Units YTD]]+SUMIFS(H:H,D:D,dataset_shampoo[[#This Row],[Brand]],E:E,dataset_shampoo[[#This Row],[Region]],F:F,dataset_shampoo[[#This Row],[Year]]-1,G:G,"&gt;"&amp;dataset_shampoo[[#This Row],[Month]])</f>
        <v>44093</v>
      </c>
      <c r="M1402" s="1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s="9">
        <v>952</v>
      </c>
      <c r="I1403" s="11">
        <v>6223</v>
      </c>
      <c r="J1403" s="9">
        <f>SUMIFS(H:H,D:D,dataset_shampoo[[#This Row],[Brand]],E:E,dataset_shampoo[[#This Row],[Region]],F:F,dataset_shampoo[[#This Row],[Year]],G:G,"&lt;="&amp;dataset_shampoo[[#This Row],[Month]])</f>
        <v>6027</v>
      </c>
      <c r="K1403" s="27">
        <f>SUMIFS(I:I,D:D,dataset_shampoo[[#This Row],[Brand]],E:E,dataset_shampoo[[#This Row],[Region]],F:F,dataset_shampoo[[#This Row],[Year]],G:G,"&lt;="&amp;dataset_shampoo[[#This Row],[Month]])</f>
        <v>39319</v>
      </c>
      <c r="L1403" s="9">
        <f>dataset_shampoo[[#This Row],[Units YTD]]+SUMIFS(H:H,D:D,dataset_shampoo[[#This Row],[Brand]],E:E,dataset_shampoo[[#This Row],[Region]],F:F,dataset_shampoo[[#This Row],[Year]]-1,G:G,"&gt;"&amp;dataset_shampoo[[#This Row],[Month]])</f>
        <v>40369</v>
      </c>
      <c r="M1403" s="1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s="9">
        <v>49</v>
      </c>
      <c r="I1404" s="11">
        <v>287</v>
      </c>
      <c r="J1404" s="9">
        <f>SUMIFS(H:H,D:D,dataset_shampoo[[#This Row],[Brand]],E:E,dataset_shampoo[[#This Row],[Region]],F:F,dataset_shampoo[[#This Row],[Year]],G:G,"&lt;="&amp;dataset_shampoo[[#This Row],[Month]])</f>
        <v>6076</v>
      </c>
      <c r="K1404" s="27">
        <f>SUMIFS(I:I,D:D,dataset_shampoo[[#This Row],[Brand]],E:E,dataset_shampoo[[#This Row],[Region]],F:F,dataset_shampoo[[#This Row],[Year]],G:G,"&lt;="&amp;dataset_shampoo[[#This Row],[Month]])</f>
        <v>39606</v>
      </c>
      <c r="L1404" s="9">
        <f>dataset_shampoo[[#This Row],[Units YTD]]+SUMIFS(H:H,D:D,dataset_shampoo[[#This Row],[Brand]],E:E,dataset_shampoo[[#This Row],[Region]],F:F,dataset_shampoo[[#This Row],[Year]]-1,G:G,"&gt;"&amp;dataset_shampoo[[#This Row],[Month]])</f>
        <v>35084</v>
      </c>
      <c r="M1404" s="1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s="9">
        <v>1071</v>
      </c>
      <c r="I1405" s="11">
        <v>7000</v>
      </c>
      <c r="J1405" s="9">
        <f>SUMIFS(H:H,D:D,dataset_shampoo[[#This Row],[Brand]],E:E,dataset_shampoo[[#This Row],[Region]],F:F,dataset_shampoo[[#This Row],[Year]],G:G,"&lt;="&amp;dataset_shampoo[[#This Row],[Month]])</f>
        <v>7147</v>
      </c>
      <c r="K1405" s="27">
        <f>SUMIFS(I:I,D:D,dataset_shampoo[[#This Row],[Brand]],E:E,dataset_shampoo[[#This Row],[Region]],F:F,dataset_shampoo[[#This Row],[Year]],G:G,"&lt;="&amp;dataset_shampoo[[#This Row],[Month]])</f>
        <v>46606</v>
      </c>
      <c r="L1405" s="9">
        <f>dataset_shampoo[[#This Row],[Units YTD]]+SUMIFS(H:H,D:D,dataset_shampoo[[#This Row],[Brand]],E:E,dataset_shampoo[[#This Row],[Region]],F:F,dataset_shampoo[[#This Row],[Year]]-1,G:G,"&gt;"&amp;dataset_shampoo[[#This Row],[Month]])</f>
        <v>30821</v>
      </c>
      <c r="M1405" s="1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s="9">
        <v>1001</v>
      </c>
      <c r="I1406" s="11">
        <v>6545</v>
      </c>
      <c r="J1406" s="9">
        <f>SUMIFS(H:H,D:D,dataset_shampoo[[#This Row],[Brand]],E:E,dataset_shampoo[[#This Row],[Region]],F:F,dataset_shampoo[[#This Row],[Year]],G:G,"&lt;="&amp;dataset_shampoo[[#This Row],[Month]])</f>
        <v>8148</v>
      </c>
      <c r="K1406" s="27">
        <f>SUMIFS(I:I,D:D,dataset_shampoo[[#This Row],[Brand]],E:E,dataset_shampoo[[#This Row],[Region]],F:F,dataset_shampoo[[#This Row],[Year]],G:G,"&lt;="&amp;dataset_shampoo[[#This Row],[Month]])</f>
        <v>53151</v>
      </c>
      <c r="L1406" s="9">
        <f>dataset_shampoo[[#This Row],[Units YTD]]+SUMIFS(H:H,D:D,dataset_shampoo[[#This Row],[Brand]],E:E,dataset_shampoo[[#This Row],[Region]],F:F,dataset_shampoo[[#This Row],[Year]]-1,G:G,"&gt;"&amp;dataset_shampoo[[#This Row],[Month]])</f>
        <v>24514</v>
      </c>
      <c r="M1406" s="1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s="9">
        <v>644</v>
      </c>
      <c r="I1407" s="11">
        <v>4200</v>
      </c>
      <c r="J1407" s="9">
        <f>SUMIFS(H:H,D:D,dataset_shampoo[[#This Row],[Brand]],E:E,dataset_shampoo[[#This Row],[Region]],F:F,dataset_shampoo[[#This Row],[Year]],G:G,"&lt;="&amp;dataset_shampoo[[#This Row],[Month]])</f>
        <v>8792</v>
      </c>
      <c r="K1407" s="27">
        <f>SUMIFS(I:I,D:D,dataset_shampoo[[#This Row],[Brand]],E:E,dataset_shampoo[[#This Row],[Region]],F:F,dataset_shampoo[[#This Row],[Year]],G:G,"&lt;="&amp;dataset_shampoo[[#This Row],[Month]])</f>
        <v>57351</v>
      </c>
      <c r="L1407" s="9">
        <f>dataset_shampoo[[#This Row],[Units YTD]]+SUMIFS(H:H,D:D,dataset_shampoo[[#This Row],[Brand]],E:E,dataset_shampoo[[#This Row],[Region]],F:F,dataset_shampoo[[#This Row],[Year]]-1,G:G,"&gt;"&amp;dataset_shampoo[[#This Row],[Month]])</f>
        <v>20790</v>
      </c>
      <c r="M1407" s="1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s="9">
        <v>1155</v>
      </c>
      <c r="I1408" s="11">
        <v>7476</v>
      </c>
      <c r="J1408" s="9">
        <f>SUMIFS(H:H,D:D,dataset_shampoo[[#This Row],[Brand]],E:E,dataset_shampoo[[#This Row],[Region]],F:F,dataset_shampoo[[#This Row],[Year]],G:G,"&lt;="&amp;dataset_shampoo[[#This Row],[Month]])</f>
        <v>9947</v>
      </c>
      <c r="K1408" s="27">
        <f>SUMIFS(I:I,D:D,dataset_shampoo[[#This Row],[Brand]],E:E,dataset_shampoo[[#This Row],[Region]],F:F,dataset_shampoo[[#This Row],[Year]],G:G,"&lt;="&amp;dataset_shampoo[[#This Row],[Month]])</f>
        <v>64827</v>
      </c>
      <c r="L1408" s="9">
        <f>dataset_shampoo[[#This Row],[Units YTD]]+SUMIFS(H:H,D:D,dataset_shampoo[[#This Row],[Brand]],E:E,dataset_shampoo[[#This Row],[Region]],F:F,dataset_shampoo[[#This Row],[Year]]-1,G:G,"&gt;"&amp;dataset_shampoo[[#This Row],[Month]])</f>
        <v>17325</v>
      </c>
      <c r="M1408" s="1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s="9">
        <v>1085</v>
      </c>
      <c r="I1409" s="11">
        <v>5509</v>
      </c>
      <c r="J1409" s="9">
        <f>SUMIFS(H:H,D:D,dataset_shampoo[[#This Row],[Brand]],E:E,dataset_shampoo[[#This Row],[Region]],F:F,dataset_shampoo[[#This Row],[Year]],G:G,"&lt;="&amp;dataset_shampoo[[#This Row],[Month]])</f>
        <v>11032</v>
      </c>
      <c r="K1409" s="27">
        <f>SUMIFS(I:I,D:D,dataset_shampoo[[#This Row],[Brand]],E:E,dataset_shampoo[[#This Row],[Region]],F:F,dataset_shampoo[[#This Row],[Year]],G:G,"&lt;="&amp;dataset_shampoo[[#This Row],[Month]])</f>
        <v>70336</v>
      </c>
      <c r="L1409" s="9">
        <f>dataset_shampoo[[#This Row],[Units YTD]]+SUMIFS(H:H,D:D,dataset_shampoo[[#This Row],[Brand]],E:E,dataset_shampoo[[#This Row],[Region]],F:F,dataset_shampoo[[#This Row],[Year]]-1,G:G,"&gt;"&amp;dataset_shampoo[[#This Row],[Month]])</f>
        <v>15589</v>
      </c>
      <c r="M1409" s="1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s="9">
        <v>868</v>
      </c>
      <c r="I1410" s="11">
        <v>4214</v>
      </c>
      <c r="J1410" s="9">
        <f>SUMIFS(H:H,D:D,dataset_shampoo[[#This Row],[Brand]],E:E,dataset_shampoo[[#This Row],[Region]],F:F,dataset_shampoo[[#This Row],[Year]],G:G,"&lt;="&amp;dataset_shampoo[[#This Row],[Month]])</f>
        <v>11900</v>
      </c>
      <c r="K1410" s="27">
        <f>SUMIFS(I:I,D:D,dataset_shampoo[[#This Row],[Brand]],E:E,dataset_shampoo[[#This Row],[Region]],F:F,dataset_shampoo[[#This Row],[Year]],G:G,"&lt;="&amp;dataset_shampoo[[#This Row],[Month]])</f>
        <v>74550</v>
      </c>
      <c r="L1410" s="9">
        <f>dataset_shampoo[[#This Row],[Units YTD]]+SUMIFS(H:H,D:D,dataset_shampoo[[#This Row],[Brand]],E:E,dataset_shampoo[[#This Row],[Region]],F:F,dataset_shampoo[[#This Row],[Year]]-1,G:G,"&gt;"&amp;dataset_shampoo[[#This Row],[Month]])</f>
        <v>13720</v>
      </c>
      <c r="M1410" s="1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s="9">
        <v>427</v>
      </c>
      <c r="I1411" s="11">
        <v>2058</v>
      </c>
      <c r="J1411" s="9">
        <f>SUMIFS(H:H,D:D,dataset_shampoo[[#This Row],[Brand]],E:E,dataset_shampoo[[#This Row],[Region]],F:F,dataset_shampoo[[#This Row],[Year]],G:G,"&lt;="&amp;dataset_shampoo[[#This Row],[Month]])</f>
        <v>12327</v>
      </c>
      <c r="K1411" s="27">
        <f>SUMIFS(I:I,D:D,dataset_shampoo[[#This Row],[Brand]],E:E,dataset_shampoo[[#This Row],[Region]],F:F,dataset_shampoo[[#This Row],[Year]],G:G,"&lt;="&amp;dataset_shampoo[[#This Row],[Month]])</f>
        <v>76608</v>
      </c>
      <c r="L1411" s="9">
        <f>dataset_shampoo[[#This Row],[Units YTD]]+SUMIFS(H:H,D:D,dataset_shampoo[[#This Row],[Brand]],E:E,dataset_shampoo[[#This Row],[Region]],F:F,dataset_shampoo[[#This Row],[Year]]-1,G:G,"&gt;"&amp;dataset_shampoo[[#This Row],[Month]])</f>
        <v>12327</v>
      </c>
      <c r="M1411" s="1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s="9">
        <v>728</v>
      </c>
      <c r="I1412" s="11">
        <v>3654</v>
      </c>
      <c r="J1412" s="9">
        <f>SUMIFS(H:H,D:D,dataset_shampoo[[#This Row],[Brand]],E:E,dataset_shampoo[[#This Row],[Region]],F:F,dataset_shampoo[[#This Row],[Year]],G:G,"&lt;="&amp;dataset_shampoo[[#This Row],[Month]])</f>
        <v>728</v>
      </c>
      <c r="K1412" s="27">
        <f>SUMIFS(I:I,D:D,dataset_shampoo[[#This Row],[Brand]],E:E,dataset_shampoo[[#This Row],[Region]],F:F,dataset_shampoo[[#This Row],[Year]],G:G,"&lt;="&amp;dataset_shampoo[[#This Row],[Month]])</f>
        <v>3654</v>
      </c>
      <c r="L1412" s="9">
        <f>dataset_shampoo[[#This Row],[Units YTD]]+SUMIFS(H:H,D:D,dataset_shampoo[[#This Row],[Brand]],E:E,dataset_shampoo[[#This Row],[Region]],F:F,dataset_shampoo[[#This Row],[Year]]-1,G:G,"&gt;"&amp;dataset_shampoo[[#This Row],[Month]])</f>
        <v>10661</v>
      </c>
      <c r="M1412" s="1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s="9">
        <v>798</v>
      </c>
      <c r="I1413" s="11">
        <v>4046</v>
      </c>
      <c r="J1413" s="9">
        <f>SUMIFS(H:H,D:D,dataset_shampoo[[#This Row],[Brand]],E:E,dataset_shampoo[[#This Row],[Region]],F:F,dataset_shampoo[[#This Row],[Year]],G:G,"&lt;="&amp;dataset_shampoo[[#This Row],[Month]])</f>
        <v>1526</v>
      </c>
      <c r="K1413" s="27">
        <f>SUMIFS(I:I,D:D,dataset_shampoo[[#This Row],[Brand]],E:E,dataset_shampoo[[#This Row],[Region]],F:F,dataset_shampoo[[#This Row],[Year]],G:G,"&lt;="&amp;dataset_shampoo[[#This Row],[Month]])</f>
        <v>7700</v>
      </c>
      <c r="L1413" s="9">
        <f>dataset_shampoo[[#This Row],[Units YTD]]+SUMIFS(H:H,D:D,dataset_shampoo[[#This Row],[Brand]],E:E,dataset_shampoo[[#This Row],[Region]],F:F,dataset_shampoo[[#This Row],[Year]]-1,G:G,"&gt;"&amp;dataset_shampoo[[#This Row],[Month]])</f>
        <v>10220</v>
      </c>
      <c r="M1413" s="1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s="9">
        <v>1918</v>
      </c>
      <c r="I1414" s="11">
        <v>9702</v>
      </c>
      <c r="J1414" s="9">
        <f>SUMIFS(H:H,D:D,dataset_shampoo[[#This Row],[Brand]],E:E,dataset_shampoo[[#This Row],[Region]],F:F,dataset_shampoo[[#This Row],[Year]],G:G,"&lt;="&amp;dataset_shampoo[[#This Row],[Month]])</f>
        <v>3444</v>
      </c>
      <c r="K1414" s="27">
        <f>SUMIFS(I:I,D:D,dataset_shampoo[[#This Row],[Brand]],E:E,dataset_shampoo[[#This Row],[Region]],F:F,dataset_shampoo[[#This Row],[Year]],G:G,"&lt;="&amp;dataset_shampoo[[#This Row],[Month]])</f>
        <v>17402</v>
      </c>
      <c r="L1414" s="9">
        <f>dataset_shampoo[[#This Row],[Units YTD]]+SUMIFS(H:H,D:D,dataset_shampoo[[#This Row],[Brand]],E:E,dataset_shampoo[[#This Row],[Region]],F:F,dataset_shampoo[[#This Row],[Year]]-1,G:G,"&gt;"&amp;dataset_shampoo[[#This Row],[Month]])</f>
        <v>10696</v>
      </c>
      <c r="M1414" s="1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s="9">
        <v>2716</v>
      </c>
      <c r="I1415" s="11">
        <v>13699</v>
      </c>
      <c r="J1415" s="9">
        <f>SUMIFS(H:H,D:D,dataset_shampoo[[#This Row],[Brand]],E:E,dataset_shampoo[[#This Row],[Region]],F:F,dataset_shampoo[[#This Row],[Year]],G:G,"&lt;="&amp;dataset_shampoo[[#This Row],[Month]])</f>
        <v>6160</v>
      </c>
      <c r="K1415" s="27">
        <f>SUMIFS(I:I,D:D,dataset_shampoo[[#This Row],[Brand]],E:E,dataset_shampoo[[#This Row],[Region]],F:F,dataset_shampoo[[#This Row],[Year]],G:G,"&lt;="&amp;dataset_shampoo[[#This Row],[Month]])</f>
        <v>31101</v>
      </c>
      <c r="L1415" s="9">
        <f>dataset_shampoo[[#This Row],[Units YTD]]+SUMIFS(H:H,D:D,dataset_shampoo[[#This Row],[Brand]],E:E,dataset_shampoo[[#This Row],[Region]],F:F,dataset_shampoo[[#This Row],[Year]]-1,G:G,"&gt;"&amp;dataset_shampoo[[#This Row],[Month]])</f>
        <v>12460</v>
      </c>
      <c r="M1415" s="1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s="9">
        <v>4284</v>
      </c>
      <c r="I1416" s="11">
        <v>21553</v>
      </c>
      <c r="J1416" s="9">
        <f>SUMIFS(H:H,D:D,dataset_shampoo[[#This Row],[Brand]],E:E,dataset_shampoo[[#This Row],[Region]],F:F,dataset_shampoo[[#This Row],[Year]],G:G,"&lt;="&amp;dataset_shampoo[[#This Row],[Month]])</f>
        <v>10444</v>
      </c>
      <c r="K1416" s="27">
        <f>SUMIFS(I:I,D:D,dataset_shampoo[[#This Row],[Brand]],E:E,dataset_shampoo[[#This Row],[Region]],F:F,dataset_shampoo[[#This Row],[Year]],G:G,"&lt;="&amp;dataset_shampoo[[#This Row],[Month]])</f>
        <v>52654</v>
      </c>
      <c r="L1416" s="9">
        <f>dataset_shampoo[[#This Row],[Units YTD]]+SUMIFS(H:H,D:D,dataset_shampoo[[#This Row],[Brand]],E:E,dataset_shampoo[[#This Row],[Region]],F:F,dataset_shampoo[[#This Row],[Year]]-1,G:G,"&gt;"&amp;dataset_shampoo[[#This Row],[Month]])</f>
        <v>16695</v>
      </c>
      <c r="M1416" s="1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s="9">
        <v>8008</v>
      </c>
      <c r="I1417" s="11">
        <v>40313</v>
      </c>
      <c r="J1417" s="9">
        <f>SUMIFS(H:H,D:D,dataset_shampoo[[#This Row],[Brand]],E:E,dataset_shampoo[[#This Row],[Region]],F:F,dataset_shampoo[[#This Row],[Year]],G:G,"&lt;="&amp;dataset_shampoo[[#This Row],[Month]])</f>
        <v>18452</v>
      </c>
      <c r="K1417" s="27">
        <f>SUMIFS(I:I,D:D,dataset_shampoo[[#This Row],[Brand]],E:E,dataset_shampoo[[#This Row],[Region]],F:F,dataset_shampoo[[#This Row],[Year]],G:G,"&lt;="&amp;dataset_shampoo[[#This Row],[Month]])</f>
        <v>92967</v>
      </c>
      <c r="L1417" s="9">
        <f>dataset_shampoo[[#This Row],[Units YTD]]+SUMIFS(H:H,D:D,dataset_shampoo[[#This Row],[Brand]],E:E,dataset_shampoo[[#This Row],[Region]],F:F,dataset_shampoo[[#This Row],[Year]]-1,G:G,"&gt;"&amp;dataset_shampoo[[#This Row],[Month]])</f>
        <v>23632</v>
      </c>
      <c r="M1417" s="1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s="9">
        <v>8484</v>
      </c>
      <c r="I1418" s="11">
        <v>42763</v>
      </c>
      <c r="J1418" s="9">
        <f>SUMIFS(H:H,D:D,dataset_shampoo[[#This Row],[Brand]],E:E,dataset_shampoo[[#This Row],[Region]],F:F,dataset_shampoo[[#This Row],[Year]],G:G,"&lt;="&amp;dataset_shampoo[[#This Row],[Month]])</f>
        <v>26936</v>
      </c>
      <c r="K1418" s="27">
        <f>SUMIFS(I:I,D:D,dataset_shampoo[[#This Row],[Brand]],E:E,dataset_shampoo[[#This Row],[Region]],F:F,dataset_shampoo[[#This Row],[Year]],G:G,"&lt;="&amp;dataset_shampoo[[#This Row],[Month]])</f>
        <v>135730</v>
      </c>
      <c r="L1418" s="9">
        <f>dataset_shampoo[[#This Row],[Units YTD]]+SUMIFS(H:H,D:D,dataset_shampoo[[#This Row],[Brand]],E:E,dataset_shampoo[[#This Row],[Region]],F:F,dataset_shampoo[[#This Row],[Year]]-1,G:G,"&gt;"&amp;dataset_shampoo[[#This Row],[Month]])</f>
        <v>31115</v>
      </c>
      <c r="M1418" s="1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s="9">
        <v>8414</v>
      </c>
      <c r="I1419" s="11">
        <v>42441</v>
      </c>
      <c r="J1419" s="9">
        <f>SUMIFS(H:H,D:D,dataset_shampoo[[#This Row],[Brand]],E:E,dataset_shampoo[[#This Row],[Region]],F:F,dataset_shampoo[[#This Row],[Year]],G:G,"&lt;="&amp;dataset_shampoo[[#This Row],[Month]])</f>
        <v>35350</v>
      </c>
      <c r="K1419" s="27">
        <f>SUMIFS(I:I,D:D,dataset_shampoo[[#This Row],[Brand]],E:E,dataset_shampoo[[#This Row],[Region]],F:F,dataset_shampoo[[#This Row],[Year]],G:G,"&lt;="&amp;dataset_shampoo[[#This Row],[Month]])</f>
        <v>178171</v>
      </c>
      <c r="L1419" s="9">
        <f>dataset_shampoo[[#This Row],[Units YTD]]+SUMIFS(H:H,D:D,dataset_shampoo[[#This Row],[Brand]],E:E,dataset_shampoo[[#This Row],[Region]],F:F,dataset_shampoo[[#This Row],[Year]]-1,G:G,"&gt;"&amp;dataset_shampoo[[#This Row],[Month]])</f>
        <v>38885</v>
      </c>
      <c r="M1419" s="1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s="9">
        <v>10808</v>
      </c>
      <c r="I1420" s="11">
        <v>54474</v>
      </c>
      <c r="J1420" s="9">
        <f>SUMIFS(H:H,D:D,dataset_shampoo[[#This Row],[Brand]],E:E,dataset_shampoo[[#This Row],[Region]],F:F,dataset_shampoo[[#This Row],[Year]],G:G,"&lt;="&amp;dataset_shampoo[[#This Row],[Month]])</f>
        <v>46158</v>
      </c>
      <c r="K1420" s="27">
        <f>SUMIFS(I:I,D:D,dataset_shampoo[[#This Row],[Brand]],E:E,dataset_shampoo[[#This Row],[Region]],F:F,dataset_shampoo[[#This Row],[Year]],G:G,"&lt;="&amp;dataset_shampoo[[#This Row],[Month]])</f>
        <v>232645</v>
      </c>
      <c r="L1420" s="9">
        <f>dataset_shampoo[[#This Row],[Units YTD]]+SUMIFS(H:H,D:D,dataset_shampoo[[#This Row],[Brand]],E:E,dataset_shampoo[[#This Row],[Region]],F:F,dataset_shampoo[[#This Row],[Year]]-1,G:G,"&gt;"&amp;dataset_shampoo[[#This Row],[Month]])</f>
        <v>48538</v>
      </c>
      <c r="M1420" s="1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s="9">
        <v>6832</v>
      </c>
      <c r="I1421" s="11">
        <v>34482</v>
      </c>
      <c r="J1421" s="9">
        <f>SUMIFS(H:H,D:D,dataset_shampoo[[#This Row],[Brand]],E:E,dataset_shampoo[[#This Row],[Region]],F:F,dataset_shampoo[[#This Row],[Year]],G:G,"&lt;="&amp;dataset_shampoo[[#This Row],[Month]])</f>
        <v>52990</v>
      </c>
      <c r="K1421" s="27">
        <f>SUMIFS(I:I,D:D,dataset_shampoo[[#This Row],[Brand]],E:E,dataset_shampoo[[#This Row],[Region]],F:F,dataset_shampoo[[#This Row],[Year]],G:G,"&lt;="&amp;dataset_shampoo[[#This Row],[Month]])</f>
        <v>267127</v>
      </c>
      <c r="L1421" s="9">
        <f>dataset_shampoo[[#This Row],[Units YTD]]+SUMIFS(H:H,D:D,dataset_shampoo[[#This Row],[Brand]],E:E,dataset_shampoo[[#This Row],[Region]],F:F,dataset_shampoo[[#This Row],[Year]]-1,G:G,"&gt;"&amp;dataset_shampoo[[#This Row],[Month]])</f>
        <v>54285</v>
      </c>
      <c r="M1421" s="1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s="9">
        <v>1785</v>
      </c>
      <c r="I1422" s="11">
        <v>9023</v>
      </c>
      <c r="J1422" s="9">
        <f>SUMIFS(H:H,D:D,dataset_shampoo[[#This Row],[Brand]],E:E,dataset_shampoo[[#This Row],[Region]],F:F,dataset_shampoo[[#This Row],[Year]],G:G,"&lt;="&amp;dataset_shampoo[[#This Row],[Month]])</f>
        <v>54775</v>
      </c>
      <c r="K1422" s="27">
        <f>SUMIFS(I:I,D:D,dataset_shampoo[[#This Row],[Brand]],E:E,dataset_shampoo[[#This Row],[Region]],F:F,dataset_shampoo[[#This Row],[Year]],G:G,"&lt;="&amp;dataset_shampoo[[#This Row],[Month]])</f>
        <v>276150</v>
      </c>
      <c r="L1422" s="9">
        <f>dataset_shampoo[[#This Row],[Units YTD]]+SUMIFS(H:H,D:D,dataset_shampoo[[#This Row],[Brand]],E:E,dataset_shampoo[[#This Row],[Region]],F:F,dataset_shampoo[[#This Row],[Year]]-1,G:G,"&gt;"&amp;dataset_shampoo[[#This Row],[Month]])</f>
        <v>55202</v>
      </c>
      <c r="M1422" s="1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s="9">
        <v>490</v>
      </c>
      <c r="I1423" s="11">
        <v>2450</v>
      </c>
      <c r="J1423" s="9">
        <f>SUMIFS(H:H,D:D,dataset_shampoo[[#This Row],[Brand]],E:E,dataset_shampoo[[#This Row],[Region]],F:F,dataset_shampoo[[#This Row],[Year]],G:G,"&lt;="&amp;dataset_shampoo[[#This Row],[Month]])</f>
        <v>55265</v>
      </c>
      <c r="K1423" s="27">
        <f>SUMIFS(I:I,D:D,dataset_shampoo[[#This Row],[Brand]],E:E,dataset_shampoo[[#This Row],[Region]],F:F,dataset_shampoo[[#This Row],[Year]],G:G,"&lt;="&amp;dataset_shampoo[[#This Row],[Month]])</f>
        <v>278600</v>
      </c>
      <c r="L1423" s="9">
        <f>dataset_shampoo[[#This Row],[Units YTD]]+SUMIFS(H:H,D:D,dataset_shampoo[[#This Row],[Brand]],E:E,dataset_shampoo[[#This Row],[Region]],F:F,dataset_shampoo[[#This Row],[Year]]-1,G:G,"&gt;"&amp;dataset_shampoo[[#This Row],[Month]])</f>
        <v>55265</v>
      </c>
      <c r="M1423" s="1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s="9">
        <v>700</v>
      </c>
      <c r="I1424" s="11">
        <v>3535</v>
      </c>
      <c r="J1424" s="9">
        <f>SUMIFS(H:H,D:D,dataset_shampoo[[#This Row],[Brand]],E:E,dataset_shampoo[[#This Row],[Region]],F:F,dataset_shampoo[[#This Row],[Year]],G:G,"&lt;="&amp;dataset_shampoo[[#This Row],[Month]])</f>
        <v>700</v>
      </c>
      <c r="K1424" s="27">
        <f>SUMIFS(I:I,D:D,dataset_shampoo[[#This Row],[Brand]],E:E,dataset_shampoo[[#This Row],[Region]],F:F,dataset_shampoo[[#This Row],[Year]],G:G,"&lt;="&amp;dataset_shampoo[[#This Row],[Month]])</f>
        <v>3535</v>
      </c>
      <c r="L1424" s="9">
        <f>dataset_shampoo[[#This Row],[Units YTD]]+SUMIFS(H:H,D:D,dataset_shampoo[[#This Row],[Brand]],E:E,dataset_shampoo[[#This Row],[Region]],F:F,dataset_shampoo[[#This Row],[Year]]-1,G:G,"&gt;"&amp;dataset_shampoo[[#This Row],[Month]])</f>
        <v>55237</v>
      </c>
      <c r="M1424" s="1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s="9">
        <v>6881</v>
      </c>
      <c r="I1425" s="11">
        <v>34671</v>
      </c>
      <c r="J1425" s="9">
        <f>SUMIFS(H:H,D:D,dataset_shampoo[[#This Row],[Brand]],E:E,dataset_shampoo[[#This Row],[Region]],F:F,dataset_shampoo[[#This Row],[Year]],G:G,"&lt;="&amp;dataset_shampoo[[#This Row],[Month]])</f>
        <v>7581</v>
      </c>
      <c r="K1425" s="27">
        <f>SUMIFS(I:I,D:D,dataset_shampoo[[#This Row],[Brand]],E:E,dataset_shampoo[[#This Row],[Region]],F:F,dataset_shampoo[[#This Row],[Year]],G:G,"&lt;="&amp;dataset_shampoo[[#This Row],[Month]])</f>
        <v>38206</v>
      </c>
      <c r="L1425" s="9">
        <f>dataset_shampoo[[#This Row],[Units YTD]]+SUMIFS(H:H,D:D,dataset_shampoo[[#This Row],[Brand]],E:E,dataset_shampoo[[#This Row],[Region]],F:F,dataset_shampoo[[#This Row],[Year]]-1,G:G,"&gt;"&amp;dataset_shampoo[[#This Row],[Month]])</f>
        <v>61320</v>
      </c>
      <c r="M1425" s="1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s="9">
        <v>11186</v>
      </c>
      <c r="I1426" s="11">
        <v>56322</v>
      </c>
      <c r="J1426" s="9">
        <f>SUMIFS(H:H,D:D,dataset_shampoo[[#This Row],[Brand]],E:E,dataset_shampoo[[#This Row],[Region]],F:F,dataset_shampoo[[#This Row],[Year]],G:G,"&lt;="&amp;dataset_shampoo[[#This Row],[Month]])</f>
        <v>18767</v>
      </c>
      <c r="K1426" s="27">
        <f>SUMIFS(I:I,D:D,dataset_shampoo[[#This Row],[Brand]],E:E,dataset_shampoo[[#This Row],[Region]],F:F,dataset_shampoo[[#This Row],[Year]],G:G,"&lt;="&amp;dataset_shampoo[[#This Row],[Month]])</f>
        <v>94528</v>
      </c>
      <c r="L1426" s="9">
        <f>dataset_shampoo[[#This Row],[Units YTD]]+SUMIFS(H:H,D:D,dataset_shampoo[[#This Row],[Brand]],E:E,dataset_shampoo[[#This Row],[Region]],F:F,dataset_shampoo[[#This Row],[Year]]-1,G:G,"&gt;"&amp;dataset_shampoo[[#This Row],[Month]])</f>
        <v>70588</v>
      </c>
      <c r="M1426" s="1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s="9">
        <v>1666</v>
      </c>
      <c r="I1427" s="11">
        <v>10773</v>
      </c>
      <c r="J1427" s="9">
        <f>SUMIFS(H:H,D:D,dataset_shampoo[[#This Row],[Brand]],E:E,dataset_shampoo[[#This Row],[Region]],F:F,dataset_shampoo[[#This Row],[Year]],G:G,"&lt;="&amp;dataset_shampoo[[#This Row],[Month]])</f>
        <v>1666</v>
      </c>
      <c r="K1427" s="27">
        <f>SUMIFS(I:I,D:D,dataset_shampoo[[#This Row],[Brand]],E:E,dataset_shampoo[[#This Row],[Region]],F:F,dataset_shampoo[[#This Row],[Year]],G:G,"&lt;="&amp;dataset_shampoo[[#This Row],[Month]])</f>
        <v>10773</v>
      </c>
      <c r="L1427" s="9">
        <f>dataset_shampoo[[#This Row],[Units YTD]]+SUMIFS(H:H,D:D,dataset_shampoo[[#This Row],[Brand]],E:E,dataset_shampoo[[#This Row],[Region]],F:F,dataset_shampoo[[#This Row],[Year]]-1,G:G,"&gt;"&amp;dataset_shampoo[[#This Row],[Month]])</f>
        <v>1666</v>
      </c>
      <c r="M1427" s="1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s="9">
        <v>5782</v>
      </c>
      <c r="I1428" s="11">
        <v>37576</v>
      </c>
      <c r="J1428" s="9">
        <f>SUMIFS(H:H,D:D,dataset_shampoo[[#This Row],[Brand]],E:E,dataset_shampoo[[#This Row],[Region]],F:F,dataset_shampoo[[#This Row],[Year]],G:G,"&lt;="&amp;dataset_shampoo[[#This Row],[Month]])</f>
        <v>7448</v>
      </c>
      <c r="K1428" s="27">
        <f>SUMIFS(I:I,D:D,dataset_shampoo[[#This Row],[Brand]],E:E,dataset_shampoo[[#This Row],[Region]],F:F,dataset_shampoo[[#This Row],[Year]],G:G,"&lt;="&amp;dataset_shampoo[[#This Row],[Month]])</f>
        <v>48349</v>
      </c>
      <c r="L1428" s="9">
        <f>dataset_shampoo[[#This Row],[Units YTD]]+SUMIFS(H:H,D:D,dataset_shampoo[[#This Row],[Brand]],E:E,dataset_shampoo[[#This Row],[Region]],F:F,dataset_shampoo[[#This Row],[Year]]-1,G:G,"&gt;"&amp;dataset_shampoo[[#This Row],[Month]])</f>
        <v>7448</v>
      </c>
      <c r="M1428" s="1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s="9">
        <v>6069</v>
      </c>
      <c r="I1429" s="11">
        <v>39501</v>
      </c>
      <c r="J1429" s="9">
        <f>SUMIFS(H:H,D:D,dataset_shampoo[[#This Row],[Brand]],E:E,dataset_shampoo[[#This Row],[Region]],F:F,dataset_shampoo[[#This Row],[Year]],G:G,"&lt;="&amp;dataset_shampoo[[#This Row],[Month]])</f>
        <v>6069</v>
      </c>
      <c r="K1429" s="27">
        <f>SUMIFS(I:I,D:D,dataset_shampoo[[#This Row],[Brand]],E:E,dataset_shampoo[[#This Row],[Region]],F:F,dataset_shampoo[[#This Row],[Year]],G:G,"&lt;="&amp;dataset_shampoo[[#This Row],[Month]])</f>
        <v>39501</v>
      </c>
      <c r="L1429" s="9">
        <f>dataset_shampoo[[#This Row],[Units YTD]]+SUMIFS(H:H,D:D,dataset_shampoo[[#This Row],[Brand]],E:E,dataset_shampoo[[#This Row],[Region]],F:F,dataset_shampoo[[#This Row],[Year]]-1,G:G,"&gt;"&amp;dataset_shampoo[[#This Row],[Month]])</f>
        <v>13517</v>
      </c>
      <c r="M1429" s="1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s="9">
        <v>11690</v>
      </c>
      <c r="I1430" s="11">
        <v>76041</v>
      </c>
      <c r="J1430" s="9">
        <f>SUMIFS(H:H,D:D,dataset_shampoo[[#This Row],[Brand]],E:E,dataset_shampoo[[#This Row],[Region]],F:F,dataset_shampoo[[#This Row],[Year]],G:G,"&lt;="&amp;dataset_shampoo[[#This Row],[Month]])</f>
        <v>17759</v>
      </c>
      <c r="K1430" s="27">
        <f>SUMIFS(I:I,D:D,dataset_shampoo[[#This Row],[Brand]],E:E,dataset_shampoo[[#This Row],[Region]],F:F,dataset_shampoo[[#This Row],[Year]],G:G,"&lt;="&amp;dataset_shampoo[[#This Row],[Month]])</f>
        <v>115542</v>
      </c>
      <c r="L1430" s="9">
        <f>dataset_shampoo[[#This Row],[Units YTD]]+SUMIFS(H:H,D:D,dataset_shampoo[[#This Row],[Brand]],E:E,dataset_shampoo[[#This Row],[Region]],F:F,dataset_shampoo[[#This Row],[Year]]-1,G:G,"&gt;"&amp;dataset_shampoo[[#This Row],[Month]])</f>
        <v>25207</v>
      </c>
      <c r="M1430" s="1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s="9">
        <v>11543</v>
      </c>
      <c r="I1431" s="11">
        <v>75040</v>
      </c>
      <c r="J1431" s="9">
        <f>SUMIFS(H:H,D:D,dataset_shampoo[[#This Row],[Brand]],E:E,dataset_shampoo[[#This Row],[Region]],F:F,dataset_shampoo[[#This Row],[Year]],G:G,"&lt;="&amp;dataset_shampoo[[#This Row],[Month]])</f>
        <v>29302</v>
      </c>
      <c r="K1431" s="27">
        <f>SUMIFS(I:I,D:D,dataset_shampoo[[#This Row],[Brand]],E:E,dataset_shampoo[[#This Row],[Region]],F:F,dataset_shampoo[[#This Row],[Year]],G:G,"&lt;="&amp;dataset_shampoo[[#This Row],[Month]])</f>
        <v>190582</v>
      </c>
      <c r="L1431" s="9">
        <f>dataset_shampoo[[#This Row],[Units YTD]]+SUMIFS(H:H,D:D,dataset_shampoo[[#This Row],[Brand]],E:E,dataset_shampoo[[#This Row],[Region]],F:F,dataset_shampoo[[#This Row],[Year]]-1,G:G,"&gt;"&amp;dataset_shampoo[[#This Row],[Month]])</f>
        <v>36750</v>
      </c>
      <c r="M1431" s="1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s="9">
        <v>11235</v>
      </c>
      <c r="I1432" s="11">
        <v>72982</v>
      </c>
      <c r="J1432" s="9">
        <f>SUMIFS(H:H,D:D,dataset_shampoo[[#This Row],[Brand]],E:E,dataset_shampoo[[#This Row],[Region]],F:F,dataset_shampoo[[#This Row],[Year]],G:G,"&lt;="&amp;dataset_shampoo[[#This Row],[Month]])</f>
        <v>40537</v>
      </c>
      <c r="K1432" s="27">
        <f>SUMIFS(I:I,D:D,dataset_shampoo[[#This Row],[Brand]],E:E,dataset_shampoo[[#This Row],[Region]],F:F,dataset_shampoo[[#This Row],[Year]],G:G,"&lt;="&amp;dataset_shampoo[[#This Row],[Month]])</f>
        <v>263564</v>
      </c>
      <c r="L1432" s="9">
        <f>dataset_shampoo[[#This Row],[Units YTD]]+SUMIFS(H:H,D:D,dataset_shampoo[[#This Row],[Brand]],E:E,dataset_shampoo[[#This Row],[Region]],F:F,dataset_shampoo[[#This Row],[Year]]-1,G:G,"&gt;"&amp;dataset_shampoo[[#This Row],[Month]])</f>
        <v>47985</v>
      </c>
      <c r="M1432" s="1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s="9">
        <v>11214</v>
      </c>
      <c r="I1433" s="11">
        <v>73731</v>
      </c>
      <c r="J1433" s="9">
        <f>SUMIFS(H:H,D:D,dataset_shampoo[[#This Row],[Brand]],E:E,dataset_shampoo[[#This Row],[Region]],F:F,dataset_shampoo[[#This Row],[Year]],G:G,"&lt;="&amp;dataset_shampoo[[#This Row],[Month]])</f>
        <v>51751</v>
      </c>
      <c r="K1433" s="27">
        <f>SUMIFS(I:I,D:D,dataset_shampoo[[#This Row],[Brand]],E:E,dataset_shampoo[[#This Row],[Region]],F:F,dataset_shampoo[[#This Row],[Year]],G:G,"&lt;="&amp;dataset_shampoo[[#This Row],[Month]])</f>
        <v>337295</v>
      </c>
      <c r="L1433" s="9">
        <f>dataset_shampoo[[#This Row],[Units YTD]]+SUMIFS(H:H,D:D,dataset_shampoo[[#This Row],[Brand]],E:E,dataset_shampoo[[#This Row],[Region]],F:F,dataset_shampoo[[#This Row],[Year]]-1,G:G,"&gt;"&amp;dataset_shampoo[[#This Row],[Month]])</f>
        <v>59199</v>
      </c>
      <c r="M1433" s="1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s="9">
        <v>9772</v>
      </c>
      <c r="I1434" s="11">
        <v>64974</v>
      </c>
      <c r="J1434" s="9">
        <f>SUMIFS(H:H,D:D,dataset_shampoo[[#This Row],[Brand]],E:E,dataset_shampoo[[#This Row],[Region]],F:F,dataset_shampoo[[#This Row],[Year]],G:G,"&lt;="&amp;dataset_shampoo[[#This Row],[Month]])</f>
        <v>61523</v>
      </c>
      <c r="K1434" s="27">
        <f>SUMIFS(I:I,D:D,dataset_shampoo[[#This Row],[Brand]],E:E,dataset_shampoo[[#This Row],[Region]],F:F,dataset_shampoo[[#This Row],[Year]],G:G,"&lt;="&amp;dataset_shampoo[[#This Row],[Month]])</f>
        <v>402269</v>
      </c>
      <c r="L1434" s="9">
        <f>dataset_shampoo[[#This Row],[Units YTD]]+SUMIFS(H:H,D:D,dataset_shampoo[[#This Row],[Brand]],E:E,dataset_shampoo[[#This Row],[Region]],F:F,dataset_shampoo[[#This Row],[Year]]-1,G:G,"&gt;"&amp;dataset_shampoo[[#This Row],[Month]])</f>
        <v>68971</v>
      </c>
      <c r="M1434" s="1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s="9">
        <v>8974</v>
      </c>
      <c r="I1435" s="11">
        <v>59619</v>
      </c>
      <c r="J1435" s="9">
        <f>SUMIFS(H:H,D:D,dataset_shampoo[[#This Row],[Brand]],E:E,dataset_shampoo[[#This Row],[Region]],F:F,dataset_shampoo[[#This Row],[Year]],G:G,"&lt;="&amp;dataset_shampoo[[#This Row],[Month]])</f>
        <v>70497</v>
      </c>
      <c r="K1435" s="27">
        <f>SUMIFS(I:I,D:D,dataset_shampoo[[#This Row],[Brand]],E:E,dataset_shampoo[[#This Row],[Region]],F:F,dataset_shampoo[[#This Row],[Year]],G:G,"&lt;="&amp;dataset_shampoo[[#This Row],[Month]])</f>
        <v>461888</v>
      </c>
      <c r="L1435" s="9">
        <f>dataset_shampoo[[#This Row],[Units YTD]]+SUMIFS(H:H,D:D,dataset_shampoo[[#This Row],[Brand]],E:E,dataset_shampoo[[#This Row],[Region]],F:F,dataset_shampoo[[#This Row],[Year]]-1,G:G,"&gt;"&amp;dataset_shampoo[[#This Row],[Month]])</f>
        <v>77945</v>
      </c>
      <c r="M1435" s="1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s="9">
        <v>8428</v>
      </c>
      <c r="I1436" s="11">
        <v>56105</v>
      </c>
      <c r="J1436" s="9">
        <f>SUMIFS(H:H,D:D,dataset_shampoo[[#This Row],[Brand]],E:E,dataset_shampoo[[#This Row],[Region]],F:F,dataset_shampoo[[#This Row],[Year]],G:G,"&lt;="&amp;dataset_shampoo[[#This Row],[Month]])</f>
        <v>78925</v>
      </c>
      <c r="K1436" s="27">
        <f>SUMIFS(I:I,D:D,dataset_shampoo[[#This Row],[Brand]],E:E,dataset_shampoo[[#This Row],[Region]],F:F,dataset_shampoo[[#This Row],[Year]],G:G,"&lt;="&amp;dataset_shampoo[[#This Row],[Month]])</f>
        <v>517993</v>
      </c>
      <c r="L1436" s="9">
        <f>dataset_shampoo[[#This Row],[Units YTD]]+SUMIFS(H:H,D:D,dataset_shampoo[[#This Row],[Brand]],E:E,dataset_shampoo[[#This Row],[Region]],F:F,dataset_shampoo[[#This Row],[Year]]-1,G:G,"&gt;"&amp;dataset_shampoo[[#This Row],[Month]])</f>
        <v>86373</v>
      </c>
      <c r="M1436" s="1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s="9">
        <v>6951</v>
      </c>
      <c r="I1437" s="11">
        <v>46179</v>
      </c>
      <c r="J1437" s="9">
        <f>SUMIFS(H:H,D:D,dataset_shampoo[[#This Row],[Brand]],E:E,dataset_shampoo[[#This Row],[Region]],F:F,dataset_shampoo[[#This Row],[Year]],G:G,"&lt;="&amp;dataset_shampoo[[#This Row],[Month]])</f>
        <v>85876</v>
      </c>
      <c r="K1437" s="27">
        <f>SUMIFS(I:I,D:D,dataset_shampoo[[#This Row],[Brand]],E:E,dataset_shampoo[[#This Row],[Region]],F:F,dataset_shampoo[[#This Row],[Year]],G:G,"&lt;="&amp;dataset_shampoo[[#This Row],[Month]])</f>
        <v>564172</v>
      </c>
      <c r="L1437" s="9">
        <f>dataset_shampoo[[#This Row],[Units YTD]]+SUMIFS(H:H,D:D,dataset_shampoo[[#This Row],[Brand]],E:E,dataset_shampoo[[#This Row],[Region]],F:F,dataset_shampoo[[#This Row],[Year]]-1,G:G,"&gt;"&amp;dataset_shampoo[[#This Row],[Month]])</f>
        <v>93324</v>
      </c>
      <c r="M1437" s="1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s="9">
        <v>6104</v>
      </c>
      <c r="I1438" s="11">
        <v>40586</v>
      </c>
      <c r="J1438" s="9">
        <f>SUMIFS(H:H,D:D,dataset_shampoo[[#This Row],[Brand]],E:E,dataset_shampoo[[#This Row],[Region]],F:F,dataset_shampoo[[#This Row],[Year]],G:G,"&lt;="&amp;dataset_shampoo[[#This Row],[Month]])</f>
        <v>91980</v>
      </c>
      <c r="K1438" s="27">
        <f>SUMIFS(I:I,D:D,dataset_shampoo[[#This Row],[Brand]],E:E,dataset_shampoo[[#This Row],[Region]],F:F,dataset_shampoo[[#This Row],[Year]],G:G,"&lt;="&amp;dataset_shampoo[[#This Row],[Month]])</f>
        <v>604758</v>
      </c>
      <c r="L1438" s="9">
        <f>dataset_shampoo[[#This Row],[Units YTD]]+SUMIFS(H:H,D:D,dataset_shampoo[[#This Row],[Brand]],E:E,dataset_shampoo[[#This Row],[Region]],F:F,dataset_shampoo[[#This Row],[Year]]-1,G:G,"&gt;"&amp;dataset_shampoo[[#This Row],[Month]])</f>
        <v>99428</v>
      </c>
      <c r="M1438" s="1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s="9">
        <v>4354</v>
      </c>
      <c r="I1439" s="11">
        <v>28945</v>
      </c>
      <c r="J1439" s="9">
        <f>SUMIFS(H:H,D:D,dataset_shampoo[[#This Row],[Brand]],E:E,dataset_shampoo[[#This Row],[Region]],F:F,dataset_shampoo[[#This Row],[Year]],G:G,"&lt;="&amp;dataset_shampoo[[#This Row],[Month]])</f>
        <v>96334</v>
      </c>
      <c r="K1439" s="27">
        <f>SUMIFS(I:I,D:D,dataset_shampoo[[#This Row],[Brand]],E:E,dataset_shampoo[[#This Row],[Region]],F:F,dataset_shampoo[[#This Row],[Year]],G:G,"&lt;="&amp;dataset_shampoo[[#This Row],[Month]])</f>
        <v>633703</v>
      </c>
      <c r="L1439" s="9">
        <f>dataset_shampoo[[#This Row],[Units YTD]]+SUMIFS(H:H,D:D,dataset_shampoo[[#This Row],[Brand]],E:E,dataset_shampoo[[#This Row],[Region]],F:F,dataset_shampoo[[#This Row],[Year]]-1,G:G,"&gt;"&amp;dataset_shampoo[[#This Row],[Month]])</f>
        <v>102116</v>
      </c>
      <c r="M1439" s="1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s="9">
        <v>5544</v>
      </c>
      <c r="I1440" s="11">
        <v>36848</v>
      </c>
      <c r="J1440" s="9">
        <f>SUMIFS(H:H,D:D,dataset_shampoo[[#This Row],[Brand]],E:E,dataset_shampoo[[#This Row],[Region]],F:F,dataset_shampoo[[#This Row],[Year]],G:G,"&lt;="&amp;dataset_shampoo[[#This Row],[Month]])</f>
        <v>101878</v>
      </c>
      <c r="K1440" s="27">
        <f>SUMIFS(I:I,D:D,dataset_shampoo[[#This Row],[Brand]],E:E,dataset_shampoo[[#This Row],[Region]],F:F,dataset_shampoo[[#This Row],[Year]],G:G,"&lt;="&amp;dataset_shampoo[[#This Row],[Month]])</f>
        <v>670551</v>
      </c>
      <c r="L1440" s="9">
        <f>dataset_shampoo[[#This Row],[Units YTD]]+SUMIFS(H:H,D:D,dataset_shampoo[[#This Row],[Brand]],E:E,dataset_shampoo[[#This Row],[Region]],F:F,dataset_shampoo[[#This Row],[Year]]-1,G:G,"&gt;"&amp;dataset_shampoo[[#This Row],[Month]])</f>
        <v>101878</v>
      </c>
      <c r="M1440" s="1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s="9">
        <v>5901</v>
      </c>
      <c r="I1441" s="11">
        <v>39277</v>
      </c>
      <c r="J1441" s="9">
        <f>SUMIFS(H:H,D:D,dataset_shampoo[[#This Row],[Brand]],E:E,dataset_shampoo[[#This Row],[Region]],F:F,dataset_shampoo[[#This Row],[Year]],G:G,"&lt;="&amp;dataset_shampoo[[#This Row],[Month]])</f>
        <v>5901</v>
      </c>
      <c r="K1441" s="27">
        <f>SUMIFS(I:I,D:D,dataset_shampoo[[#This Row],[Brand]],E:E,dataset_shampoo[[#This Row],[Region]],F:F,dataset_shampoo[[#This Row],[Year]],G:G,"&lt;="&amp;dataset_shampoo[[#This Row],[Month]])</f>
        <v>39277</v>
      </c>
      <c r="L1441" s="9">
        <f>dataset_shampoo[[#This Row],[Units YTD]]+SUMIFS(H:H,D:D,dataset_shampoo[[#This Row],[Brand]],E:E,dataset_shampoo[[#This Row],[Region]],F:F,dataset_shampoo[[#This Row],[Year]]-1,G:G,"&gt;"&amp;dataset_shampoo[[#This Row],[Month]])</f>
        <v>101710</v>
      </c>
      <c r="M1441" s="1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s="9">
        <v>6965</v>
      </c>
      <c r="I1442" s="11">
        <v>46704</v>
      </c>
      <c r="J1442" s="9">
        <f>SUMIFS(H:H,D:D,dataset_shampoo[[#This Row],[Brand]],E:E,dataset_shampoo[[#This Row],[Region]],F:F,dataset_shampoo[[#This Row],[Year]],G:G,"&lt;="&amp;dataset_shampoo[[#This Row],[Month]])</f>
        <v>12866</v>
      </c>
      <c r="K1442" s="27">
        <f>SUMIFS(I:I,D:D,dataset_shampoo[[#This Row],[Brand]],E:E,dataset_shampoo[[#This Row],[Region]],F:F,dataset_shampoo[[#This Row],[Year]],G:G,"&lt;="&amp;dataset_shampoo[[#This Row],[Month]])</f>
        <v>85981</v>
      </c>
      <c r="L1442" s="9">
        <f>dataset_shampoo[[#This Row],[Units YTD]]+SUMIFS(H:H,D:D,dataset_shampoo[[#This Row],[Brand]],E:E,dataset_shampoo[[#This Row],[Region]],F:F,dataset_shampoo[[#This Row],[Year]]-1,G:G,"&gt;"&amp;dataset_shampoo[[#This Row],[Month]])</f>
        <v>96985</v>
      </c>
      <c r="M1442" s="1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s="9">
        <v>5271</v>
      </c>
      <c r="I1443" s="11">
        <v>35350</v>
      </c>
      <c r="J1443" s="9">
        <f>SUMIFS(H:H,D:D,dataset_shampoo[[#This Row],[Brand]],E:E,dataset_shampoo[[#This Row],[Region]],F:F,dataset_shampoo[[#This Row],[Year]],G:G,"&lt;="&amp;dataset_shampoo[[#This Row],[Month]])</f>
        <v>18137</v>
      </c>
      <c r="K1443" s="27">
        <f>SUMIFS(I:I,D:D,dataset_shampoo[[#This Row],[Brand]],E:E,dataset_shampoo[[#This Row],[Region]],F:F,dataset_shampoo[[#This Row],[Year]],G:G,"&lt;="&amp;dataset_shampoo[[#This Row],[Month]])</f>
        <v>121331</v>
      </c>
      <c r="L1443" s="9">
        <f>dataset_shampoo[[#This Row],[Units YTD]]+SUMIFS(H:H,D:D,dataset_shampoo[[#This Row],[Brand]],E:E,dataset_shampoo[[#This Row],[Region]],F:F,dataset_shampoo[[#This Row],[Year]]-1,G:G,"&gt;"&amp;dataset_shampoo[[#This Row],[Month]])</f>
        <v>90713</v>
      </c>
      <c r="M1443" s="1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s="9">
        <v>6286</v>
      </c>
      <c r="I1444" s="11">
        <v>41433</v>
      </c>
      <c r="J1444" s="9">
        <f>SUMIFS(H:H,D:D,dataset_shampoo[[#This Row],[Brand]],E:E,dataset_shampoo[[#This Row],[Region]],F:F,dataset_shampoo[[#This Row],[Year]],G:G,"&lt;="&amp;dataset_shampoo[[#This Row],[Month]])</f>
        <v>24423</v>
      </c>
      <c r="K1444" s="27">
        <f>SUMIFS(I:I,D:D,dataset_shampoo[[#This Row],[Brand]],E:E,dataset_shampoo[[#This Row],[Region]],F:F,dataset_shampoo[[#This Row],[Year]],G:G,"&lt;="&amp;dataset_shampoo[[#This Row],[Month]])</f>
        <v>162764</v>
      </c>
      <c r="L1444" s="9">
        <f>dataset_shampoo[[#This Row],[Units YTD]]+SUMIFS(H:H,D:D,dataset_shampoo[[#This Row],[Brand]],E:E,dataset_shampoo[[#This Row],[Region]],F:F,dataset_shampoo[[#This Row],[Year]]-1,G:G,"&gt;"&amp;dataset_shampoo[[#This Row],[Month]])</f>
        <v>85764</v>
      </c>
      <c r="M1444" s="1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s="9">
        <v>3857</v>
      </c>
      <c r="I1445" s="11">
        <v>25088</v>
      </c>
      <c r="J1445" s="9">
        <f>SUMIFS(H:H,D:D,dataset_shampoo[[#This Row],[Brand]],E:E,dataset_shampoo[[#This Row],[Region]],F:F,dataset_shampoo[[#This Row],[Year]],G:G,"&lt;="&amp;dataset_shampoo[[#This Row],[Month]])</f>
        <v>28280</v>
      </c>
      <c r="K1445" s="27">
        <f>SUMIFS(I:I,D:D,dataset_shampoo[[#This Row],[Brand]],E:E,dataset_shampoo[[#This Row],[Region]],F:F,dataset_shampoo[[#This Row],[Year]],G:G,"&lt;="&amp;dataset_shampoo[[#This Row],[Month]])</f>
        <v>187852</v>
      </c>
      <c r="L1445" s="9">
        <f>dataset_shampoo[[#This Row],[Units YTD]]+SUMIFS(H:H,D:D,dataset_shampoo[[#This Row],[Brand]],E:E,dataset_shampoo[[#This Row],[Region]],F:F,dataset_shampoo[[#This Row],[Year]]-1,G:G,"&gt;"&amp;dataset_shampoo[[#This Row],[Month]])</f>
        <v>78407</v>
      </c>
      <c r="M1445" s="1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s="9">
        <v>5642</v>
      </c>
      <c r="I1446" s="11">
        <v>36694</v>
      </c>
      <c r="J1446" s="9">
        <f>SUMIFS(H:H,D:D,dataset_shampoo[[#This Row],[Brand]],E:E,dataset_shampoo[[#This Row],[Region]],F:F,dataset_shampoo[[#This Row],[Year]],G:G,"&lt;="&amp;dataset_shampoo[[#This Row],[Month]])</f>
        <v>33922</v>
      </c>
      <c r="K1446" s="27">
        <f>SUMIFS(I:I,D:D,dataset_shampoo[[#This Row],[Brand]],E:E,dataset_shampoo[[#This Row],[Region]],F:F,dataset_shampoo[[#This Row],[Year]],G:G,"&lt;="&amp;dataset_shampoo[[#This Row],[Month]])</f>
        <v>224546</v>
      </c>
      <c r="L1446" s="9">
        <f>dataset_shampoo[[#This Row],[Units YTD]]+SUMIFS(H:H,D:D,dataset_shampoo[[#This Row],[Brand]],E:E,dataset_shampoo[[#This Row],[Region]],F:F,dataset_shampoo[[#This Row],[Year]]-1,G:G,"&gt;"&amp;dataset_shampoo[[#This Row],[Month]])</f>
        <v>74277</v>
      </c>
      <c r="M1446" s="1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s="9">
        <v>5117</v>
      </c>
      <c r="I1447" s="11">
        <v>33243</v>
      </c>
      <c r="J1447" s="9">
        <f>SUMIFS(H:H,D:D,dataset_shampoo[[#This Row],[Brand]],E:E,dataset_shampoo[[#This Row],[Region]],F:F,dataset_shampoo[[#This Row],[Year]],G:G,"&lt;="&amp;dataset_shampoo[[#This Row],[Month]])</f>
        <v>39039</v>
      </c>
      <c r="K1447" s="27">
        <f>SUMIFS(I:I,D:D,dataset_shampoo[[#This Row],[Brand]],E:E,dataset_shampoo[[#This Row],[Region]],F:F,dataset_shampoo[[#This Row],[Year]],G:G,"&lt;="&amp;dataset_shampoo[[#This Row],[Month]])</f>
        <v>257789</v>
      </c>
      <c r="L1447" s="9">
        <f>dataset_shampoo[[#This Row],[Units YTD]]+SUMIFS(H:H,D:D,dataset_shampoo[[#This Row],[Brand]],E:E,dataset_shampoo[[#This Row],[Region]],F:F,dataset_shampoo[[#This Row],[Year]]-1,G:G,"&gt;"&amp;dataset_shampoo[[#This Row],[Month]])</f>
        <v>70420</v>
      </c>
      <c r="M1447" s="1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s="9">
        <v>2310</v>
      </c>
      <c r="I1448" s="11">
        <v>14987</v>
      </c>
      <c r="J1448" s="9">
        <f>SUMIFS(H:H,D:D,dataset_shampoo[[#This Row],[Brand]],E:E,dataset_shampoo[[#This Row],[Region]],F:F,dataset_shampoo[[#This Row],[Year]],G:G,"&lt;="&amp;dataset_shampoo[[#This Row],[Month]])</f>
        <v>41349</v>
      </c>
      <c r="K1448" s="27">
        <f>SUMIFS(I:I,D:D,dataset_shampoo[[#This Row],[Brand]],E:E,dataset_shampoo[[#This Row],[Region]],F:F,dataset_shampoo[[#This Row],[Year]],G:G,"&lt;="&amp;dataset_shampoo[[#This Row],[Month]])</f>
        <v>272776</v>
      </c>
      <c r="L1448" s="9">
        <f>dataset_shampoo[[#This Row],[Units YTD]]+SUMIFS(H:H,D:D,dataset_shampoo[[#This Row],[Brand]],E:E,dataset_shampoo[[#This Row],[Region]],F:F,dataset_shampoo[[#This Row],[Year]]-1,G:G,"&gt;"&amp;dataset_shampoo[[#This Row],[Month]])</f>
        <v>64302</v>
      </c>
      <c r="M1448" s="1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s="9">
        <v>2359</v>
      </c>
      <c r="I1449" s="11">
        <v>15316</v>
      </c>
      <c r="J1449" s="9">
        <f>SUMIFS(H:H,D:D,dataset_shampoo[[#This Row],[Brand]],E:E,dataset_shampoo[[#This Row],[Region]],F:F,dataset_shampoo[[#This Row],[Year]],G:G,"&lt;="&amp;dataset_shampoo[[#This Row],[Month]])</f>
        <v>43708</v>
      </c>
      <c r="K1449" s="27">
        <f>SUMIFS(I:I,D:D,dataset_shampoo[[#This Row],[Brand]],E:E,dataset_shampoo[[#This Row],[Region]],F:F,dataset_shampoo[[#This Row],[Year]],G:G,"&lt;="&amp;dataset_shampoo[[#This Row],[Month]])</f>
        <v>288092</v>
      </c>
      <c r="L1449" s="9">
        <f>dataset_shampoo[[#This Row],[Units YTD]]+SUMIFS(H:H,D:D,dataset_shampoo[[#This Row],[Brand]],E:E,dataset_shampoo[[#This Row],[Region]],F:F,dataset_shampoo[[#This Row],[Year]]-1,G:G,"&gt;"&amp;dataset_shampoo[[#This Row],[Month]])</f>
        <v>59710</v>
      </c>
      <c r="M1449" s="1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s="9">
        <v>1393</v>
      </c>
      <c r="I1450" s="11">
        <v>9079</v>
      </c>
      <c r="J1450" s="9">
        <f>SUMIFS(H:H,D:D,dataset_shampoo[[#This Row],[Brand]],E:E,dataset_shampoo[[#This Row],[Region]],F:F,dataset_shampoo[[#This Row],[Year]],G:G,"&lt;="&amp;dataset_shampoo[[#This Row],[Month]])</f>
        <v>45101</v>
      </c>
      <c r="K1450" s="27">
        <f>SUMIFS(I:I,D:D,dataset_shampoo[[#This Row],[Brand]],E:E,dataset_shampoo[[#This Row],[Region]],F:F,dataset_shampoo[[#This Row],[Year]],G:G,"&lt;="&amp;dataset_shampoo[[#This Row],[Month]])</f>
        <v>297171</v>
      </c>
      <c r="L1450" s="9">
        <f>dataset_shampoo[[#This Row],[Units YTD]]+SUMIFS(H:H,D:D,dataset_shampoo[[#This Row],[Brand]],E:E,dataset_shampoo[[#This Row],[Region]],F:F,dataset_shampoo[[#This Row],[Year]]-1,G:G,"&gt;"&amp;dataset_shampoo[[#This Row],[Month]])</f>
        <v>54999</v>
      </c>
      <c r="M1450" s="1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s="9">
        <v>546</v>
      </c>
      <c r="I1451" s="11">
        <v>3521</v>
      </c>
      <c r="J1451" s="9">
        <f>SUMIFS(H:H,D:D,dataset_shampoo[[#This Row],[Brand]],E:E,dataset_shampoo[[#This Row],[Region]],F:F,dataset_shampoo[[#This Row],[Year]],G:G,"&lt;="&amp;dataset_shampoo[[#This Row],[Month]])</f>
        <v>45647</v>
      </c>
      <c r="K1451" s="27">
        <f>SUMIFS(I:I,D:D,dataset_shampoo[[#This Row],[Brand]],E:E,dataset_shampoo[[#This Row],[Region]],F:F,dataset_shampoo[[#This Row],[Year]],G:G,"&lt;="&amp;dataset_shampoo[[#This Row],[Month]])</f>
        <v>300692</v>
      </c>
      <c r="L1451" s="9">
        <f>dataset_shampoo[[#This Row],[Units YTD]]+SUMIFS(H:H,D:D,dataset_shampoo[[#This Row],[Brand]],E:E,dataset_shampoo[[#This Row],[Region]],F:F,dataset_shampoo[[#This Row],[Year]]-1,G:G,"&gt;"&amp;dataset_shampoo[[#This Row],[Month]])</f>
        <v>51191</v>
      </c>
      <c r="M1451" s="1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s="9">
        <v>490</v>
      </c>
      <c r="I1452" s="11">
        <v>3227</v>
      </c>
      <c r="J1452" s="9">
        <f>SUMIFS(H:H,D:D,dataset_shampoo[[#This Row],[Brand]],E:E,dataset_shampoo[[#This Row],[Region]],F:F,dataset_shampoo[[#This Row],[Year]],G:G,"&lt;="&amp;dataset_shampoo[[#This Row],[Month]])</f>
        <v>46137</v>
      </c>
      <c r="K1452" s="27">
        <f>SUMIFS(I:I,D:D,dataset_shampoo[[#This Row],[Brand]],E:E,dataset_shampoo[[#This Row],[Region]],F:F,dataset_shampoo[[#This Row],[Year]],G:G,"&lt;="&amp;dataset_shampoo[[#This Row],[Month]])</f>
        <v>303919</v>
      </c>
      <c r="L1452" s="9">
        <f>dataset_shampoo[[#This Row],[Units YTD]]+SUMIFS(H:H,D:D,dataset_shampoo[[#This Row],[Brand]],E:E,dataset_shampoo[[#This Row],[Region]],F:F,dataset_shampoo[[#This Row],[Year]]-1,G:G,"&gt;"&amp;dataset_shampoo[[#This Row],[Month]])</f>
        <v>46137</v>
      </c>
      <c r="M1452" s="1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s="9">
        <v>609</v>
      </c>
      <c r="I1453" s="11">
        <v>3997</v>
      </c>
      <c r="J1453" s="9">
        <f>SUMIFS(H:H,D:D,dataset_shampoo[[#This Row],[Brand]],E:E,dataset_shampoo[[#This Row],[Region]],F:F,dataset_shampoo[[#This Row],[Year]],G:G,"&lt;="&amp;dataset_shampoo[[#This Row],[Month]])</f>
        <v>609</v>
      </c>
      <c r="K1453" s="27">
        <f>SUMIFS(I:I,D:D,dataset_shampoo[[#This Row],[Brand]],E:E,dataset_shampoo[[#This Row],[Region]],F:F,dataset_shampoo[[#This Row],[Year]],G:G,"&lt;="&amp;dataset_shampoo[[#This Row],[Month]])</f>
        <v>3997</v>
      </c>
      <c r="L1453" s="9">
        <f>dataset_shampoo[[#This Row],[Units YTD]]+SUMIFS(H:H,D:D,dataset_shampoo[[#This Row],[Brand]],E:E,dataset_shampoo[[#This Row],[Region]],F:F,dataset_shampoo[[#This Row],[Year]]-1,G:G,"&gt;"&amp;dataset_shampoo[[#This Row],[Month]])</f>
        <v>40845</v>
      </c>
      <c r="M1453" s="1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s="9">
        <v>287</v>
      </c>
      <c r="I1454" s="11">
        <v>1904</v>
      </c>
      <c r="J1454" s="9">
        <f>SUMIFS(H:H,D:D,dataset_shampoo[[#This Row],[Brand]],E:E,dataset_shampoo[[#This Row],[Region]],F:F,dataset_shampoo[[#This Row],[Year]],G:G,"&lt;="&amp;dataset_shampoo[[#This Row],[Month]])</f>
        <v>896</v>
      </c>
      <c r="K1454" s="27">
        <f>SUMIFS(I:I,D:D,dataset_shampoo[[#This Row],[Brand]],E:E,dataset_shampoo[[#This Row],[Region]],F:F,dataset_shampoo[[#This Row],[Year]],G:G,"&lt;="&amp;dataset_shampoo[[#This Row],[Month]])</f>
        <v>5901</v>
      </c>
      <c r="L1454" s="9">
        <f>dataset_shampoo[[#This Row],[Units YTD]]+SUMIFS(H:H,D:D,dataset_shampoo[[#This Row],[Brand]],E:E,dataset_shampoo[[#This Row],[Region]],F:F,dataset_shampoo[[#This Row],[Year]]-1,G:G,"&gt;"&amp;dataset_shampoo[[#This Row],[Month]])</f>
        <v>34167</v>
      </c>
      <c r="M1454" s="1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s="9">
        <v>714</v>
      </c>
      <c r="I1455" s="11">
        <v>4641</v>
      </c>
      <c r="J1455" s="9">
        <f>SUMIFS(H:H,D:D,dataset_shampoo[[#This Row],[Brand]],E:E,dataset_shampoo[[#This Row],[Region]],F:F,dataset_shampoo[[#This Row],[Year]],G:G,"&lt;="&amp;dataset_shampoo[[#This Row],[Month]])</f>
        <v>1610</v>
      </c>
      <c r="K1455" s="27">
        <f>SUMIFS(I:I,D:D,dataset_shampoo[[#This Row],[Brand]],E:E,dataset_shampoo[[#This Row],[Region]],F:F,dataset_shampoo[[#This Row],[Year]],G:G,"&lt;="&amp;dataset_shampoo[[#This Row],[Month]])</f>
        <v>10542</v>
      </c>
      <c r="L1455" s="9">
        <f>dataset_shampoo[[#This Row],[Units YTD]]+SUMIFS(H:H,D:D,dataset_shampoo[[#This Row],[Brand]],E:E,dataset_shampoo[[#This Row],[Region]],F:F,dataset_shampoo[[#This Row],[Year]]-1,G:G,"&gt;"&amp;dataset_shampoo[[#This Row],[Month]])</f>
        <v>29610</v>
      </c>
      <c r="M1455" s="1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s="9">
        <v>189</v>
      </c>
      <c r="I1456" s="11">
        <v>1225</v>
      </c>
      <c r="J1456" s="9">
        <f>SUMIFS(H:H,D:D,dataset_shampoo[[#This Row],[Brand]],E:E,dataset_shampoo[[#This Row],[Region]],F:F,dataset_shampoo[[#This Row],[Year]],G:G,"&lt;="&amp;dataset_shampoo[[#This Row],[Month]])</f>
        <v>1799</v>
      </c>
      <c r="K1456" s="27">
        <f>SUMIFS(I:I,D:D,dataset_shampoo[[#This Row],[Brand]],E:E,dataset_shampoo[[#This Row],[Region]],F:F,dataset_shampoo[[#This Row],[Year]],G:G,"&lt;="&amp;dataset_shampoo[[#This Row],[Month]])</f>
        <v>11767</v>
      </c>
      <c r="L1456" s="9">
        <f>dataset_shampoo[[#This Row],[Units YTD]]+SUMIFS(H:H,D:D,dataset_shampoo[[#This Row],[Brand]],E:E,dataset_shampoo[[#This Row],[Region]],F:F,dataset_shampoo[[#This Row],[Year]]-1,G:G,"&gt;"&amp;dataset_shampoo[[#This Row],[Month]])</f>
        <v>23513</v>
      </c>
      <c r="M1456" s="1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s="9">
        <v>189</v>
      </c>
      <c r="I1457" s="11">
        <v>1239</v>
      </c>
      <c r="J1457" s="9">
        <f>SUMIFS(H:H,D:D,dataset_shampoo[[#This Row],[Brand]],E:E,dataset_shampoo[[#This Row],[Region]],F:F,dataset_shampoo[[#This Row],[Year]],G:G,"&lt;="&amp;dataset_shampoo[[#This Row],[Month]])</f>
        <v>1988</v>
      </c>
      <c r="K1457" s="27">
        <f>SUMIFS(I:I,D:D,dataset_shampoo[[#This Row],[Brand]],E:E,dataset_shampoo[[#This Row],[Region]],F:F,dataset_shampoo[[#This Row],[Year]],G:G,"&lt;="&amp;dataset_shampoo[[#This Row],[Month]])</f>
        <v>13006</v>
      </c>
      <c r="L1457" s="9">
        <f>dataset_shampoo[[#This Row],[Units YTD]]+SUMIFS(H:H,D:D,dataset_shampoo[[#This Row],[Brand]],E:E,dataset_shampoo[[#This Row],[Region]],F:F,dataset_shampoo[[#This Row],[Year]]-1,G:G,"&gt;"&amp;dataset_shampoo[[#This Row],[Month]])</f>
        <v>19845</v>
      </c>
      <c r="M1457" s="1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s="9">
        <v>847</v>
      </c>
      <c r="I1458" s="11">
        <v>5523</v>
      </c>
      <c r="J1458" s="9">
        <f>SUMIFS(H:H,D:D,dataset_shampoo[[#This Row],[Brand]],E:E,dataset_shampoo[[#This Row],[Region]],F:F,dataset_shampoo[[#This Row],[Year]],G:G,"&lt;="&amp;dataset_shampoo[[#This Row],[Month]])</f>
        <v>2835</v>
      </c>
      <c r="K1458" s="27">
        <f>SUMIFS(I:I,D:D,dataset_shampoo[[#This Row],[Brand]],E:E,dataset_shampoo[[#This Row],[Region]],F:F,dataset_shampoo[[#This Row],[Year]],G:G,"&lt;="&amp;dataset_shampoo[[#This Row],[Month]])</f>
        <v>18529</v>
      </c>
      <c r="L1458" s="9">
        <f>dataset_shampoo[[#This Row],[Units YTD]]+SUMIFS(H:H,D:D,dataset_shampoo[[#This Row],[Brand]],E:E,dataset_shampoo[[#This Row],[Region]],F:F,dataset_shampoo[[#This Row],[Year]]-1,G:G,"&gt;"&amp;dataset_shampoo[[#This Row],[Month]])</f>
        <v>15050</v>
      </c>
      <c r="M1458" s="1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s="9">
        <v>462</v>
      </c>
      <c r="I1459" s="11">
        <v>2975</v>
      </c>
      <c r="J1459" s="9">
        <f>SUMIFS(H:H,D:D,dataset_shampoo[[#This Row],[Brand]],E:E,dataset_shampoo[[#This Row],[Region]],F:F,dataset_shampoo[[#This Row],[Year]],G:G,"&lt;="&amp;dataset_shampoo[[#This Row],[Month]])</f>
        <v>3297</v>
      </c>
      <c r="K1459" s="27">
        <f>SUMIFS(I:I,D:D,dataset_shampoo[[#This Row],[Brand]],E:E,dataset_shampoo[[#This Row],[Region]],F:F,dataset_shampoo[[#This Row],[Year]],G:G,"&lt;="&amp;dataset_shampoo[[#This Row],[Month]])</f>
        <v>21504</v>
      </c>
      <c r="L1459" s="9">
        <f>dataset_shampoo[[#This Row],[Units YTD]]+SUMIFS(H:H,D:D,dataset_shampoo[[#This Row],[Brand]],E:E,dataset_shampoo[[#This Row],[Region]],F:F,dataset_shampoo[[#This Row],[Year]]-1,G:G,"&gt;"&amp;dataset_shampoo[[#This Row],[Month]])</f>
        <v>10395</v>
      </c>
      <c r="M1459" s="1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s="9">
        <v>168</v>
      </c>
      <c r="I1460" s="11">
        <v>1085</v>
      </c>
      <c r="J1460" s="9">
        <f>SUMIFS(H:H,D:D,dataset_shampoo[[#This Row],[Brand]],E:E,dataset_shampoo[[#This Row],[Region]],F:F,dataset_shampoo[[#This Row],[Year]],G:G,"&lt;="&amp;dataset_shampoo[[#This Row],[Month]])</f>
        <v>3465</v>
      </c>
      <c r="K1460" s="27">
        <f>SUMIFS(I:I,D:D,dataset_shampoo[[#This Row],[Brand]],E:E,dataset_shampoo[[#This Row],[Region]],F:F,dataset_shampoo[[#This Row],[Year]],G:G,"&lt;="&amp;dataset_shampoo[[#This Row],[Month]])</f>
        <v>22589</v>
      </c>
      <c r="L1460" s="9">
        <f>dataset_shampoo[[#This Row],[Units YTD]]+SUMIFS(H:H,D:D,dataset_shampoo[[#This Row],[Brand]],E:E,dataset_shampoo[[#This Row],[Region]],F:F,dataset_shampoo[[#This Row],[Year]]-1,G:G,"&gt;"&amp;dataset_shampoo[[#This Row],[Month]])</f>
        <v>8253</v>
      </c>
      <c r="M1460" s="1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s="9">
        <v>105</v>
      </c>
      <c r="I1461" s="11">
        <v>630</v>
      </c>
      <c r="J1461" s="9">
        <f>SUMIFS(H:H,D:D,dataset_shampoo[[#This Row],[Brand]],E:E,dataset_shampoo[[#This Row],[Region]],F:F,dataset_shampoo[[#This Row],[Year]],G:G,"&lt;="&amp;dataset_shampoo[[#This Row],[Month]])</f>
        <v>3570</v>
      </c>
      <c r="K1461" s="27">
        <f>SUMIFS(I:I,D:D,dataset_shampoo[[#This Row],[Brand]],E:E,dataset_shampoo[[#This Row],[Region]],F:F,dataset_shampoo[[#This Row],[Year]],G:G,"&lt;="&amp;dataset_shampoo[[#This Row],[Month]])</f>
        <v>23219</v>
      </c>
      <c r="L1461" s="9">
        <f>dataset_shampoo[[#This Row],[Units YTD]]+SUMIFS(H:H,D:D,dataset_shampoo[[#This Row],[Brand]],E:E,dataset_shampoo[[#This Row],[Region]],F:F,dataset_shampoo[[#This Row],[Year]]-1,G:G,"&gt;"&amp;dataset_shampoo[[#This Row],[Month]])</f>
        <v>5999</v>
      </c>
      <c r="M1461" s="1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s="9">
        <v>224</v>
      </c>
      <c r="I1462" s="11">
        <v>1057</v>
      </c>
      <c r="J1462" s="9">
        <f>SUMIFS(H:H,D:D,dataset_shampoo[[#This Row],[Brand]],E:E,dataset_shampoo[[#This Row],[Region]],F:F,dataset_shampoo[[#This Row],[Year]],G:G,"&lt;="&amp;dataset_shampoo[[#This Row],[Month]])</f>
        <v>3794</v>
      </c>
      <c r="K1462" s="27">
        <f>SUMIFS(I:I,D:D,dataset_shampoo[[#This Row],[Brand]],E:E,dataset_shampoo[[#This Row],[Region]],F:F,dataset_shampoo[[#This Row],[Year]],G:G,"&lt;="&amp;dataset_shampoo[[#This Row],[Month]])</f>
        <v>24276</v>
      </c>
      <c r="L1462" s="9">
        <f>dataset_shampoo[[#This Row],[Units YTD]]+SUMIFS(H:H,D:D,dataset_shampoo[[#This Row],[Brand]],E:E,dataset_shampoo[[#This Row],[Region]],F:F,dataset_shampoo[[#This Row],[Year]]-1,G:G,"&gt;"&amp;dataset_shampoo[[#This Row],[Month]])</f>
        <v>4830</v>
      </c>
      <c r="M1462" s="1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s="9">
        <v>273</v>
      </c>
      <c r="I1463" s="11">
        <v>1344</v>
      </c>
      <c r="J1463" s="9">
        <f>SUMIFS(H:H,D:D,dataset_shampoo[[#This Row],[Brand]],E:E,dataset_shampoo[[#This Row],[Region]],F:F,dataset_shampoo[[#This Row],[Year]],G:G,"&lt;="&amp;dataset_shampoo[[#This Row],[Month]])</f>
        <v>4067</v>
      </c>
      <c r="K1463" s="27">
        <f>SUMIFS(I:I,D:D,dataset_shampoo[[#This Row],[Brand]],E:E,dataset_shampoo[[#This Row],[Region]],F:F,dataset_shampoo[[#This Row],[Year]],G:G,"&lt;="&amp;dataset_shampoo[[#This Row],[Month]])</f>
        <v>25620</v>
      </c>
      <c r="L1463" s="9">
        <f>dataset_shampoo[[#This Row],[Units YTD]]+SUMIFS(H:H,D:D,dataset_shampoo[[#This Row],[Brand]],E:E,dataset_shampoo[[#This Row],[Region]],F:F,dataset_shampoo[[#This Row],[Year]]-1,G:G,"&gt;"&amp;dataset_shampoo[[#This Row],[Month]])</f>
        <v>4557</v>
      </c>
      <c r="M1463" s="1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s="9">
        <v>308</v>
      </c>
      <c r="I1464" s="11">
        <v>1463</v>
      </c>
      <c r="J1464" s="9">
        <f>SUMIFS(H:H,D:D,dataset_shampoo[[#This Row],[Brand]],E:E,dataset_shampoo[[#This Row],[Region]],F:F,dataset_shampoo[[#This Row],[Year]],G:G,"&lt;="&amp;dataset_shampoo[[#This Row],[Month]])</f>
        <v>4375</v>
      </c>
      <c r="K1464" s="27">
        <f>SUMIFS(I:I,D:D,dataset_shampoo[[#This Row],[Brand]],E:E,dataset_shampoo[[#This Row],[Region]],F:F,dataset_shampoo[[#This Row],[Year]],G:G,"&lt;="&amp;dataset_shampoo[[#This Row],[Month]])</f>
        <v>27083</v>
      </c>
      <c r="L1464" s="9">
        <f>dataset_shampoo[[#This Row],[Units YTD]]+SUMIFS(H:H,D:D,dataset_shampoo[[#This Row],[Brand]],E:E,dataset_shampoo[[#This Row],[Region]],F:F,dataset_shampoo[[#This Row],[Year]]-1,G:G,"&gt;"&amp;dataset_shampoo[[#This Row],[Month]])</f>
        <v>4375</v>
      </c>
      <c r="M1464" s="1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s="9">
        <v>35</v>
      </c>
      <c r="I1465" s="11">
        <v>168</v>
      </c>
      <c r="J1465" s="9">
        <f>SUMIFS(H:H,D:D,dataset_shampoo[[#This Row],[Brand]],E:E,dataset_shampoo[[#This Row],[Region]],F:F,dataset_shampoo[[#This Row],[Year]],G:G,"&lt;="&amp;dataset_shampoo[[#This Row],[Month]])</f>
        <v>35</v>
      </c>
      <c r="K1465" s="27">
        <f>SUMIFS(I:I,D:D,dataset_shampoo[[#This Row],[Brand]],E:E,dataset_shampoo[[#This Row],[Region]],F:F,dataset_shampoo[[#This Row],[Year]],G:G,"&lt;="&amp;dataset_shampoo[[#This Row],[Month]])</f>
        <v>168</v>
      </c>
      <c r="L1465" s="9">
        <f>dataset_shampoo[[#This Row],[Units YTD]]+SUMIFS(H:H,D:D,dataset_shampoo[[#This Row],[Brand]],E:E,dataset_shampoo[[#This Row],[Region]],F:F,dataset_shampoo[[#This Row],[Year]]-1,G:G,"&gt;"&amp;dataset_shampoo[[#This Row],[Month]])</f>
        <v>3801</v>
      </c>
      <c r="M1465" s="1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s="9">
        <v>252</v>
      </c>
      <c r="I1466" s="11">
        <v>1274</v>
      </c>
      <c r="J1466" s="9">
        <f>SUMIFS(H:H,D:D,dataset_shampoo[[#This Row],[Brand]],E:E,dataset_shampoo[[#This Row],[Region]],F:F,dataset_shampoo[[#This Row],[Year]],G:G,"&lt;="&amp;dataset_shampoo[[#This Row],[Month]])</f>
        <v>287</v>
      </c>
      <c r="K1466" s="27">
        <f>SUMIFS(I:I,D:D,dataset_shampoo[[#This Row],[Brand]],E:E,dataset_shampoo[[#This Row],[Region]],F:F,dataset_shampoo[[#This Row],[Year]],G:G,"&lt;="&amp;dataset_shampoo[[#This Row],[Month]])</f>
        <v>1442</v>
      </c>
      <c r="L1466" s="9">
        <f>dataset_shampoo[[#This Row],[Units YTD]]+SUMIFS(H:H,D:D,dataset_shampoo[[#This Row],[Brand]],E:E,dataset_shampoo[[#This Row],[Region]],F:F,dataset_shampoo[[#This Row],[Year]]-1,G:G,"&gt;"&amp;dataset_shampoo[[#This Row],[Month]])</f>
        <v>3766</v>
      </c>
      <c r="M1466" s="1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s="9">
        <v>1715</v>
      </c>
      <c r="I1467" s="11">
        <v>8687</v>
      </c>
      <c r="J1467" s="9">
        <f>SUMIFS(H:H,D:D,dataset_shampoo[[#This Row],[Brand]],E:E,dataset_shampoo[[#This Row],[Region]],F:F,dataset_shampoo[[#This Row],[Year]],G:G,"&lt;="&amp;dataset_shampoo[[#This Row],[Month]])</f>
        <v>2002</v>
      </c>
      <c r="K1467" s="27">
        <f>SUMIFS(I:I,D:D,dataset_shampoo[[#This Row],[Brand]],E:E,dataset_shampoo[[#This Row],[Region]],F:F,dataset_shampoo[[#This Row],[Year]],G:G,"&lt;="&amp;dataset_shampoo[[#This Row],[Month]])</f>
        <v>10129</v>
      </c>
      <c r="L1467" s="9">
        <f>dataset_shampoo[[#This Row],[Units YTD]]+SUMIFS(H:H,D:D,dataset_shampoo[[#This Row],[Brand]],E:E,dataset_shampoo[[#This Row],[Region]],F:F,dataset_shampoo[[#This Row],[Year]]-1,G:G,"&gt;"&amp;dataset_shampoo[[#This Row],[Month]])</f>
        <v>4767</v>
      </c>
      <c r="M1467" s="1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s="9">
        <v>2569</v>
      </c>
      <c r="I1468" s="11">
        <v>12901</v>
      </c>
      <c r="J1468" s="9">
        <f>SUMIFS(H:H,D:D,dataset_shampoo[[#This Row],[Brand]],E:E,dataset_shampoo[[#This Row],[Region]],F:F,dataset_shampoo[[#This Row],[Year]],G:G,"&lt;="&amp;dataset_shampoo[[#This Row],[Month]])</f>
        <v>4571</v>
      </c>
      <c r="K1468" s="27">
        <f>SUMIFS(I:I,D:D,dataset_shampoo[[#This Row],[Brand]],E:E,dataset_shampoo[[#This Row],[Region]],F:F,dataset_shampoo[[#This Row],[Year]],G:G,"&lt;="&amp;dataset_shampoo[[#This Row],[Month]])</f>
        <v>23030</v>
      </c>
      <c r="L1468" s="9">
        <f>dataset_shampoo[[#This Row],[Units YTD]]+SUMIFS(H:H,D:D,dataset_shampoo[[#This Row],[Brand]],E:E,dataset_shampoo[[#This Row],[Region]],F:F,dataset_shampoo[[#This Row],[Year]]-1,G:G,"&gt;"&amp;dataset_shampoo[[#This Row],[Month]])</f>
        <v>7147</v>
      </c>
      <c r="M1468" s="1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s="9">
        <v>2226</v>
      </c>
      <c r="I1469" s="11">
        <v>11249</v>
      </c>
      <c r="J1469" s="9">
        <f>SUMIFS(H:H,D:D,dataset_shampoo[[#This Row],[Brand]],E:E,dataset_shampoo[[#This Row],[Region]],F:F,dataset_shampoo[[#This Row],[Year]],G:G,"&lt;="&amp;dataset_shampoo[[#This Row],[Month]])</f>
        <v>6797</v>
      </c>
      <c r="K1469" s="27">
        <f>SUMIFS(I:I,D:D,dataset_shampoo[[#This Row],[Brand]],E:E,dataset_shampoo[[#This Row],[Region]],F:F,dataset_shampoo[[#This Row],[Year]],G:G,"&lt;="&amp;dataset_shampoo[[#This Row],[Month]])</f>
        <v>34279</v>
      </c>
      <c r="L1469" s="9">
        <f>dataset_shampoo[[#This Row],[Units YTD]]+SUMIFS(H:H,D:D,dataset_shampoo[[#This Row],[Brand]],E:E,dataset_shampoo[[#This Row],[Region]],F:F,dataset_shampoo[[#This Row],[Year]]-1,G:G,"&gt;"&amp;dataset_shampoo[[#This Row],[Month]])</f>
        <v>9184</v>
      </c>
      <c r="M1469" s="1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s="9">
        <v>3045</v>
      </c>
      <c r="I1470" s="11">
        <v>15330</v>
      </c>
      <c r="J1470" s="9">
        <f>SUMIFS(H:H,D:D,dataset_shampoo[[#This Row],[Brand]],E:E,dataset_shampoo[[#This Row],[Region]],F:F,dataset_shampoo[[#This Row],[Year]],G:G,"&lt;="&amp;dataset_shampoo[[#This Row],[Month]])</f>
        <v>9842</v>
      </c>
      <c r="K1470" s="27">
        <f>SUMIFS(I:I,D:D,dataset_shampoo[[#This Row],[Brand]],E:E,dataset_shampoo[[#This Row],[Region]],F:F,dataset_shampoo[[#This Row],[Year]],G:G,"&lt;="&amp;dataset_shampoo[[#This Row],[Month]])</f>
        <v>49609</v>
      </c>
      <c r="L1470" s="9">
        <f>dataset_shampoo[[#This Row],[Units YTD]]+SUMIFS(H:H,D:D,dataset_shampoo[[#This Row],[Brand]],E:E,dataset_shampoo[[#This Row],[Region]],F:F,dataset_shampoo[[#This Row],[Year]]-1,G:G,"&gt;"&amp;dataset_shampoo[[#This Row],[Month]])</f>
        <v>11382</v>
      </c>
      <c r="M1470" s="1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s="9">
        <v>4263</v>
      </c>
      <c r="I1471" s="11">
        <v>21469</v>
      </c>
      <c r="J1471" s="9">
        <f>SUMIFS(H:H,D:D,dataset_shampoo[[#This Row],[Brand]],E:E,dataset_shampoo[[#This Row],[Region]],F:F,dataset_shampoo[[#This Row],[Year]],G:G,"&lt;="&amp;dataset_shampoo[[#This Row],[Month]])</f>
        <v>14105</v>
      </c>
      <c r="K1471" s="27">
        <f>SUMIFS(I:I,D:D,dataset_shampoo[[#This Row],[Brand]],E:E,dataset_shampoo[[#This Row],[Region]],F:F,dataset_shampoo[[#This Row],[Year]],G:G,"&lt;="&amp;dataset_shampoo[[#This Row],[Month]])</f>
        <v>71078</v>
      </c>
      <c r="L1471" s="9">
        <f>dataset_shampoo[[#This Row],[Units YTD]]+SUMIFS(H:H,D:D,dataset_shampoo[[#This Row],[Brand]],E:E,dataset_shampoo[[#This Row],[Region]],F:F,dataset_shampoo[[#This Row],[Year]]-1,G:G,"&gt;"&amp;dataset_shampoo[[#This Row],[Month]])</f>
        <v>15183</v>
      </c>
      <c r="M1471" s="1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s="9">
        <v>4368</v>
      </c>
      <c r="I1472" s="11">
        <v>22029</v>
      </c>
      <c r="J1472" s="9">
        <f>SUMIFS(H:H,D:D,dataset_shampoo[[#This Row],[Brand]],E:E,dataset_shampoo[[#This Row],[Region]],F:F,dataset_shampoo[[#This Row],[Year]],G:G,"&lt;="&amp;dataset_shampoo[[#This Row],[Month]])</f>
        <v>18473</v>
      </c>
      <c r="K1472" s="27">
        <f>SUMIFS(I:I,D:D,dataset_shampoo[[#This Row],[Brand]],E:E,dataset_shampoo[[#This Row],[Region]],F:F,dataset_shampoo[[#This Row],[Year]],G:G,"&lt;="&amp;dataset_shampoo[[#This Row],[Month]])</f>
        <v>93107</v>
      </c>
      <c r="L1472" s="9">
        <f>dataset_shampoo[[#This Row],[Units YTD]]+SUMIFS(H:H,D:D,dataset_shampoo[[#This Row],[Brand]],E:E,dataset_shampoo[[#This Row],[Region]],F:F,dataset_shampoo[[#This Row],[Year]]-1,G:G,"&gt;"&amp;dataset_shampoo[[#This Row],[Month]])</f>
        <v>19383</v>
      </c>
      <c r="M1472" s="1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s="9">
        <v>4795</v>
      </c>
      <c r="I1473" s="11">
        <v>24150</v>
      </c>
      <c r="J1473" s="9">
        <f>SUMIFS(H:H,D:D,dataset_shampoo[[#This Row],[Brand]],E:E,dataset_shampoo[[#This Row],[Region]],F:F,dataset_shampoo[[#This Row],[Year]],G:G,"&lt;="&amp;dataset_shampoo[[#This Row],[Month]])</f>
        <v>23268</v>
      </c>
      <c r="K1473" s="27">
        <f>SUMIFS(I:I,D:D,dataset_shampoo[[#This Row],[Brand]],E:E,dataset_shampoo[[#This Row],[Region]],F:F,dataset_shampoo[[#This Row],[Year]],G:G,"&lt;="&amp;dataset_shampoo[[#This Row],[Month]])</f>
        <v>117257</v>
      </c>
      <c r="L1473" s="9">
        <f>dataset_shampoo[[#This Row],[Units YTD]]+SUMIFS(H:H,D:D,dataset_shampoo[[#This Row],[Brand]],E:E,dataset_shampoo[[#This Row],[Region]],F:F,dataset_shampoo[[#This Row],[Year]]-1,G:G,"&gt;"&amp;dataset_shampoo[[#This Row],[Month]])</f>
        <v>24073</v>
      </c>
      <c r="M1473" s="1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s="9">
        <v>2870</v>
      </c>
      <c r="I1474" s="11">
        <v>14518</v>
      </c>
      <c r="J1474" s="9">
        <f>SUMIFS(H:H,D:D,dataset_shampoo[[#This Row],[Brand]],E:E,dataset_shampoo[[#This Row],[Region]],F:F,dataset_shampoo[[#This Row],[Year]],G:G,"&lt;="&amp;dataset_shampoo[[#This Row],[Month]])</f>
        <v>26138</v>
      </c>
      <c r="K1474" s="27">
        <f>SUMIFS(I:I,D:D,dataset_shampoo[[#This Row],[Brand]],E:E,dataset_shampoo[[#This Row],[Region]],F:F,dataset_shampoo[[#This Row],[Year]],G:G,"&lt;="&amp;dataset_shampoo[[#This Row],[Month]])</f>
        <v>131775</v>
      </c>
      <c r="L1474" s="9">
        <f>dataset_shampoo[[#This Row],[Units YTD]]+SUMIFS(H:H,D:D,dataset_shampoo[[#This Row],[Brand]],E:E,dataset_shampoo[[#This Row],[Region]],F:F,dataset_shampoo[[#This Row],[Year]]-1,G:G,"&gt;"&amp;dataset_shampoo[[#This Row],[Month]])</f>
        <v>26719</v>
      </c>
      <c r="M1474" s="1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s="9">
        <v>1204</v>
      </c>
      <c r="I1475" s="11">
        <v>6104</v>
      </c>
      <c r="J1475" s="9">
        <f>SUMIFS(H:H,D:D,dataset_shampoo[[#This Row],[Brand]],E:E,dataset_shampoo[[#This Row],[Region]],F:F,dataset_shampoo[[#This Row],[Year]],G:G,"&lt;="&amp;dataset_shampoo[[#This Row],[Month]])</f>
        <v>27342</v>
      </c>
      <c r="K1475" s="27">
        <f>SUMIFS(I:I,D:D,dataset_shampoo[[#This Row],[Brand]],E:E,dataset_shampoo[[#This Row],[Region]],F:F,dataset_shampoo[[#This Row],[Year]],G:G,"&lt;="&amp;dataset_shampoo[[#This Row],[Month]])</f>
        <v>137879</v>
      </c>
      <c r="L1475" s="9">
        <f>dataset_shampoo[[#This Row],[Units YTD]]+SUMIFS(H:H,D:D,dataset_shampoo[[#This Row],[Brand]],E:E,dataset_shampoo[[#This Row],[Region]],F:F,dataset_shampoo[[#This Row],[Year]]-1,G:G,"&gt;"&amp;dataset_shampoo[[#This Row],[Month]])</f>
        <v>27650</v>
      </c>
      <c r="M1475" s="1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s="9">
        <v>1036</v>
      </c>
      <c r="I1476" s="11">
        <v>5236</v>
      </c>
      <c r="J1476" s="9">
        <f>SUMIFS(H:H,D:D,dataset_shampoo[[#This Row],[Brand]],E:E,dataset_shampoo[[#This Row],[Region]],F:F,dataset_shampoo[[#This Row],[Year]],G:G,"&lt;="&amp;dataset_shampoo[[#This Row],[Month]])</f>
        <v>28378</v>
      </c>
      <c r="K1476" s="27">
        <f>SUMIFS(I:I,D:D,dataset_shampoo[[#This Row],[Brand]],E:E,dataset_shampoo[[#This Row],[Region]],F:F,dataset_shampoo[[#This Row],[Year]],G:G,"&lt;="&amp;dataset_shampoo[[#This Row],[Month]])</f>
        <v>143115</v>
      </c>
      <c r="L1476" s="9">
        <f>dataset_shampoo[[#This Row],[Units YTD]]+SUMIFS(H:H,D:D,dataset_shampoo[[#This Row],[Brand]],E:E,dataset_shampoo[[#This Row],[Region]],F:F,dataset_shampoo[[#This Row],[Year]]-1,G:G,"&gt;"&amp;dataset_shampoo[[#This Row],[Month]])</f>
        <v>28378</v>
      </c>
      <c r="M1476" s="1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s="9">
        <v>1260</v>
      </c>
      <c r="I1477" s="11">
        <v>6321</v>
      </c>
      <c r="J1477" s="9">
        <f>SUMIFS(H:H,D:D,dataset_shampoo[[#This Row],[Brand]],E:E,dataset_shampoo[[#This Row],[Region]],F:F,dataset_shampoo[[#This Row],[Year]],G:G,"&lt;="&amp;dataset_shampoo[[#This Row],[Month]])</f>
        <v>1260</v>
      </c>
      <c r="K1477" s="27">
        <f>SUMIFS(I:I,D:D,dataset_shampoo[[#This Row],[Brand]],E:E,dataset_shampoo[[#This Row],[Region]],F:F,dataset_shampoo[[#This Row],[Year]],G:G,"&lt;="&amp;dataset_shampoo[[#This Row],[Month]])</f>
        <v>6321</v>
      </c>
      <c r="L1477" s="9">
        <f>dataset_shampoo[[#This Row],[Units YTD]]+SUMIFS(H:H,D:D,dataset_shampoo[[#This Row],[Brand]],E:E,dataset_shampoo[[#This Row],[Region]],F:F,dataset_shampoo[[#This Row],[Year]]-1,G:G,"&gt;"&amp;dataset_shampoo[[#This Row],[Month]])</f>
        <v>29603</v>
      </c>
      <c r="M1477" s="1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s="9">
        <v>3892</v>
      </c>
      <c r="I1478" s="11">
        <v>19614</v>
      </c>
      <c r="J1478" s="9">
        <f>SUMIFS(H:H,D:D,dataset_shampoo[[#This Row],[Brand]],E:E,dataset_shampoo[[#This Row],[Region]],F:F,dataset_shampoo[[#This Row],[Year]],G:G,"&lt;="&amp;dataset_shampoo[[#This Row],[Month]])</f>
        <v>5152</v>
      </c>
      <c r="K1478" s="27">
        <f>SUMIFS(I:I,D:D,dataset_shampoo[[#This Row],[Brand]],E:E,dataset_shampoo[[#This Row],[Region]],F:F,dataset_shampoo[[#This Row],[Year]],G:G,"&lt;="&amp;dataset_shampoo[[#This Row],[Month]])</f>
        <v>25935</v>
      </c>
      <c r="L1478" s="9">
        <f>dataset_shampoo[[#This Row],[Units YTD]]+SUMIFS(H:H,D:D,dataset_shampoo[[#This Row],[Brand]],E:E,dataset_shampoo[[#This Row],[Region]],F:F,dataset_shampoo[[#This Row],[Year]]-1,G:G,"&gt;"&amp;dataset_shampoo[[#This Row],[Month]])</f>
        <v>33243</v>
      </c>
      <c r="M1478" s="1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s="9">
        <v>8092</v>
      </c>
      <c r="I1479" s="11">
        <v>40789</v>
      </c>
      <c r="J1479" s="9">
        <f>SUMIFS(H:H,D:D,dataset_shampoo[[#This Row],[Brand]],E:E,dataset_shampoo[[#This Row],[Region]],F:F,dataset_shampoo[[#This Row],[Year]],G:G,"&lt;="&amp;dataset_shampoo[[#This Row],[Month]])</f>
        <v>13244</v>
      </c>
      <c r="K1479" s="27">
        <f>SUMIFS(I:I,D:D,dataset_shampoo[[#This Row],[Brand]],E:E,dataset_shampoo[[#This Row],[Region]],F:F,dataset_shampoo[[#This Row],[Year]],G:G,"&lt;="&amp;dataset_shampoo[[#This Row],[Month]])</f>
        <v>66724</v>
      </c>
      <c r="L1479" s="9">
        <f>dataset_shampoo[[#This Row],[Units YTD]]+SUMIFS(H:H,D:D,dataset_shampoo[[#This Row],[Brand]],E:E,dataset_shampoo[[#This Row],[Region]],F:F,dataset_shampoo[[#This Row],[Year]]-1,G:G,"&gt;"&amp;dataset_shampoo[[#This Row],[Month]])</f>
        <v>39620</v>
      </c>
      <c r="M1479" s="1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s="9">
        <v>129269</v>
      </c>
      <c r="I1480" s="11">
        <v>680687</v>
      </c>
      <c r="J1480" s="9">
        <f>SUMIFS(H:H,D:D,dataset_shampoo[[#This Row],[Brand]],E:E,dataset_shampoo[[#This Row],[Region]],F:F,dataset_shampoo[[#This Row],[Year]],G:G,"&lt;="&amp;dataset_shampoo[[#This Row],[Month]])</f>
        <v>129269</v>
      </c>
      <c r="K1480" s="27">
        <f>SUMIFS(I:I,D:D,dataset_shampoo[[#This Row],[Brand]],E:E,dataset_shampoo[[#This Row],[Region]],F:F,dataset_shampoo[[#This Row],[Year]],G:G,"&lt;="&amp;dataset_shampoo[[#This Row],[Month]])</f>
        <v>680687</v>
      </c>
      <c r="L1480" s="9">
        <f>dataset_shampoo[[#This Row],[Units YTD]]+SUMIFS(H:H,D:D,dataset_shampoo[[#This Row],[Brand]],E:E,dataset_shampoo[[#This Row],[Region]],F:F,dataset_shampoo[[#This Row],[Year]]-1,G:G,"&gt;"&amp;dataset_shampoo[[#This Row],[Month]])</f>
        <v>129269</v>
      </c>
      <c r="M1480" s="1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s="9">
        <v>98770</v>
      </c>
      <c r="I1481" s="11">
        <v>518644</v>
      </c>
      <c r="J1481" s="9">
        <f>SUMIFS(H:H,D:D,dataset_shampoo[[#This Row],[Brand]],E:E,dataset_shampoo[[#This Row],[Region]],F:F,dataset_shampoo[[#This Row],[Year]],G:G,"&lt;="&amp;dataset_shampoo[[#This Row],[Month]])</f>
        <v>228039</v>
      </c>
      <c r="K1481" s="27">
        <f>SUMIFS(I:I,D:D,dataset_shampoo[[#This Row],[Brand]],E:E,dataset_shampoo[[#This Row],[Region]],F:F,dataset_shampoo[[#This Row],[Year]],G:G,"&lt;="&amp;dataset_shampoo[[#This Row],[Month]])</f>
        <v>1199331</v>
      </c>
      <c r="L1481" s="9">
        <f>dataset_shampoo[[#This Row],[Units YTD]]+SUMIFS(H:H,D:D,dataset_shampoo[[#This Row],[Brand]],E:E,dataset_shampoo[[#This Row],[Region]],F:F,dataset_shampoo[[#This Row],[Year]]-1,G:G,"&gt;"&amp;dataset_shampoo[[#This Row],[Month]])</f>
        <v>228039</v>
      </c>
      <c r="M1481" s="1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s="9">
        <v>137886</v>
      </c>
      <c r="I1482" s="11">
        <v>718193</v>
      </c>
      <c r="J1482" s="9">
        <f>SUMIFS(H:H,D:D,dataset_shampoo[[#This Row],[Brand]],E:E,dataset_shampoo[[#This Row],[Region]],F:F,dataset_shampoo[[#This Row],[Year]],G:G,"&lt;="&amp;dataset_shampoo[[#This Row],[Month]])</f>
        <v>365925</v>
      </c>
      <c r="K1482" s="27">
        <f>SUMIFS(I:I,D:D,dataset_shampoo[[#This Row],[Brand]],E:E,dataset_shampoo[[#This Row],[Region]],F:F,dataset_shampoo[[#This Row],[Year]],G:G,"&lt;="&amp;dataset_shampoo[[#This Row],[Month]])</f>
        <v>1917524</v>
      </c>
      <c r="L1482" s="9">
        <f>dataset_shampoo[[#This Row],[Units YTD]]+SUMIFS(H:H,D:D,dataset_shampoo[[#This Row],[Brand]],E:E,dataset_shampoo[[#This Row],[Region]],F:F,dataset_shampoo[[#This Row],[Year]]-1,G:G,"&gt;"&amp;dataset_shampoo[[#This Row],[Month]])</f>
        <v>365925</v>
      </c>
      <c r="M1482" s="1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s="9">
        <v>106274</v>
      </c>
      <c r="I1483" s="11">
        <v>550067</v>
      </c>
      <c r="J1483" s="9">
        <f>SUMIFS(H:H,D:D,dataset_shampoo[[#This Row],[Brand]],E:E,dataset_shampoo[[#This Row],[Region]],F:F,dataset_shampoo[[#This Row],[Year]],G:G,"&lt;="&amp;dataset_shampoo[[#This Row],[Month]])</f>
        <v>472199</v>
      </c>
      <c r="K1483" s="27">
        <f>SUMIFS(I:I,D:D,dataset_shampoo[[#This Row],[Brand]],E:E,dataset_shampoo[[#This Row],[Region]],F:F,dataset_shampoo[[#This Row],[Year]],G:G,"&lt;="&amp;dataset_shampoo[[#This Row],[Month]])</f>
        <v>2467591</v>
      </c>
      <c r="L1483" s="9">
        <f>dataset_shampoo[[#This Row],[Units YTD]]+SUMIFS(H:H,D:D,dataset_shampoo[[#This Row],[Brand]],E:E,dataset_shampoo[[#This Row],[Region]],F:F,dataset_shampoo[[#This Row],[Year]]-1,G:G,"&gt;"&amp;dataset_shampoo[[#This Row],[Month]])</f>
        <v>472199</v>
      </c>
      <c r="M1483" s="1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s="9">
        <v>128212</v>
      </c>
      <c r="I1484" s="11">
        <v>669851</v>
      </c>
      <c r="J1484" s="9">
        <f>SUMIFS(H:H,D:D,dataset_shampoo[[#This Row],[Brand]],E:E,dataset_shampoo[[#This Row],[Region]],F:F,dataset_shampoo[[#This Row],[Year]],G:G,"&lt;="&amp;dataset_shampoo[[#This Row],[Month]])</f>
        <v>600411</v>
      </c>
      <c r="K1484" s="27">
        <f>SUMIFS(I:I,D:D,dataset_shampoo[[#This Row],[Brand]],E:E,dataset_shampoo[[#This Row],[Region]],F:F,dataset_shampoo[[#This Row],[Year]],G:G,"&lt;="&amp;dataset_shampoo[[#This Row],[Month]])</f>
        <v>3137442</v>
      </c>
      <c r="L1484" s="9">
        <f>dataset_shampoo[[#This Row],[Units YTD]]+SUMIFS(H:H,D:D,dataset_shampoo[[#This Row],[Brand]],E:E,dataset_shampoo[[#This Row],[Region]],F:F,dataset_shampoo[[#This Row],[Year]]-1,G:G,"&gt;"&amp;dataset_shampoo[[#This Row],[Month]])</f>
        <v>600411</v>
      </c>
      <c r="M1484" s="1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s="9">
        <v>139475</v>
      </c>
      <c r="I1485" s="11">
        <v>731906</v>
      </c>
      <c r="J1485" s="9">
        <f>SUMIFS(H:H,D:D,dataset_shampoo[[#This Row],[Brand]],E:E,dataset_shampoo[[#This Row],[Region]],F:F,dataset_shampoo[[#This Row],[Year]],G:G,"&lt;="&amp;dataset_shampoo[[#This Row],[Month]])</f>
        <v>739886</v>
      </c>
      <c r="K1485" s="27">
        <f>SUMIFS(I:I,D:D,dataset_shampoo[[#This Row],[Brand]],E:E,dataset_shampoo[[#This Row],[Region]],F:F,dataset_shampoo[[#This Row],[Year]],G:G,"&lt;="&amp;dataset_shampoo[[#This Row],[Month]])</f>
        <v>3869348</v>
      </c>
      <c r="L1485" s="9">
        <f>dataset_shampoo[[#This Row],[Units YTD]]+SUMIFS(H:H,D:D,dataset_shampoo[[#This Row],[Brand]],E:E,dataset_shampoo[[#This Row],[Region]],F:F,dataset_shampoo[[#This Row],[Year]]-1,G:G,"&gt;"&amp;dataset_shampoo[[#This Row],[Month]])</f>
        <v>739886</v>
      </c>
      <c r="M1485" s="1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s="9">
        <v>131040</v>
      </c>
      <c r="I1486" s="11">
        <v>689171</v>
      </c>
      <c r="J1486" s="9">
        <f>SUMIFS(H:H,D:D,dataset_shampoo[[#This Row],[Brand]],E:E,dataset_shampoo[[#This Row],[Region]],F:F,dataset_shampoo[[#This Row],[Year]],G:G,"&lt;="&amp;dataset_shampoo[[#This Row],[Month]])</f>
        <v>870926</v>
      </c>
      <c r="K1486" s="27">
        <f>SUMIFS(I:I,D:D,dataset_shampoo[[#This Row],[Brand]],E:E,dataset_shampoo[[#This Row],[Region]],F:F,dataset_shampoo[[#This Row],[Year]],G:G,"&lt;="&amp;dataset_shampoo[[#This Row],[Month]])</f>
        <v>4558519</v>
      </c>
      <c r="L1486" s="9">
        <f>dataset_shampoo[[#This Row],[Units YTD]]+SUMIFS(H:H,D:D,dataset_shampoo[[#This Row],[Brand]],E:E,dataset_shampoo[[#This Row],[Region]],F:F,dataset_shampoo[[#This Row],[Year]]-1,G:G,"&gt;"&amp;dataset_shampoo[[#This Row],[Month]])</f>
        <v>870926</v>
      </c>
      <c r="M1486" s="1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s="9">
        <v>124019</v>
      </c>
      <c r="I1487" s="11">
        <v>648403</v>
      </c>
      <c r="J1487" s="9">
        <f>SUMIFS(H:H,D:D,dataset_shampoo[[#This Row],[Brand]],E:E,dataset_shampoo[[#This Row],[Region]],F:F,dataset_shampoo[[#This Row],[Year]],G:G,"&lt;="&amp;dataset_shampoo[[#This Row],[Month]])</f>
        <v>994945</v>
      </c>
      <c r="K1487" s="27">
        <f>SUMIFS(I:I,D:D,dataset_shampoo[[#This Row],[Brand]],E:E,dataset_shampoo[[#This Row],[Region]],F:F,dataset_shampoo[[#This Row],[Year]],G:G,"&lt;="&amp;dataset_shampoo[[#This Row],[Month]])</f>
        <v>5206922</v>
      </c>
      <c r="L1487" s="9">
        <f>dataset_shampoo[[#This Row],[Units YTD]]+SUMIFS(H:H,D:D,dataset_shampoo[[#This Row],[Brand]],E:E,dataset_shampoo[[#This Row],[Region]],F:F,dataset_shampoo[[#This Row],[Year]]-1,G:G,"&gt;"&amp;dataset_shampoo[[#This Row],[Month]])</f>
        <v>994945</v>
      </c>
      <c r="M1487" s="1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s="9">
        <v>122815</v>
      </c>
      <c r="I1488" s="11">
        <v>651602</v>
      </c>
      <c r="J1488" s="9">
        <f>SUMIFS(H:H,D:D,dataset_shampoo[[#This Row],[Brand]],E:E,dataset_shampoo[[#This Row],[Region]],F:F,dataset_shampoo[[#This Row],[Year]],G:G,"&lt;="&amp;dataset_shampoo[[#This Row],[Month]])</f>
        <v>1117760</v>
      </c>
      <c r="K1488" s="27">
        <f>SUMIFS(I:I,D:D,dataset_shampoo[[#This Row],[Brand]],E:E,dataset_shampoo[[#This Row],[Region]],F:F,dataset_shampoo[[#This Row],[Year]],G:G,"&lt;="&amp;dataset_shampoo[[#This Row],[Month]])</f>
        <v>5858524</v>
      </c>
      <c r="L1488" s="9">
        <f>dataset_shampoo[[#This Row],[Units YTD]]+SUMIFS(H:H,D:D,dataset_shampoo[[#This Row],[Brand]],E:E,dataset_shampoo[[#This Row],[Region]],F:F,dataset_shampoo[[#This Row],[Year]]-1,G:G,"&gt;"&amp;dataset_shampoo[[#This Row],[Month]])</f>
        <v>1117760</v>
      </c>
      <c r="M1488" s="1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s="9">
        <v>123844</v>
      </c>
      <c r="I1489" s="11">
        <v>664209</v>
      </c>
      <c r="J1489" s="9">
        <f>SUMIFS(H:H,D:D,dataset_shampoo[[#This Row],[Brand]],E:E,dataset_shampoo[[#This Row],[Region]],F:F,dataset_shampoo[[#This Row],[Year]],G:G,"&lt;="&amp;dataset_shampoo[[#This Row],[Month]])</f>
        <v>1241604</v>
      </c>
      <c r="K1489" s="27">
        <f>SUMIFS(I:I,D:D,dataset_shampoo[[#This Row],[Brand]],E:E,dataset_shampoo[[#This Row],[Region]],F:F,dataset_shampoo[[#This Row],[Year]],G:G,"&lt;="&amp;dataset_shampoo[[#This Row],[Month]])</f>
        <v>6522733</v>
      </c>
      <c r="L1489" s="9">
        <f>dataset_shampoo[[#This Row],[Units YTD]]+SUMIFS(H:H,D:D,dataset_shampoo[[#This Row],[Brand]],E:E,dataset_shampoo[[#This Row],[Region]],F:F,dataset_shampoo[[#This Row],[Year]]-1,G:G,"&gt;"&amp;dataset_shampoo[[#This Row],[Month]])</f>
        <v>1241604</v>
      </c>
      <c r="M1489" s="1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s="9">
        <v>111454</v>
      </c>
      <c r="I1490" s="11">
        <v>600481</v>
      </c>
      <c r="J1490" s="9">
        <f>SUMIFS(H:H,D:D,dataset_shampoo[[#This Row],[Brand]],E:E,dataset_shampoo[[#This Row],[Region]],F:F,dataset_shampoo[[#This Row],[Year]],G:G,"&lt;="&amp;dataset_shampoo[[#This Row],[Month]])</f>
        <v>1353058</v>
      </c>
      <c r="K1490" s="27">
        <f>SUMIFS(I:I,D:D,dataset_shampoo[[#This Row],[Brand]],E:E,dataset_shampoo[[#This Row],[Region]],F:F,dataset_shampoo[[#This Row],[Year]],G:G,"&lt;="&amp;dataset_shampoo[[#This Row],[Month]])</f>
        <v>7123214</v>
      </c>
      <c r="L1490" s="9">
        <f>dataset_shampoo[[#This Row],[Units YTD]]+SUMIFS(H:H,D:D,dataset_shampoo[[#This Row],[Brand]],E:E,dataset_shampoo[[#This Row],[Region]],F:F,dataset_shampoo[[#This Row],[Year]]-1,G:G,"&gt;"&amp;dataset_shampoo[[#This Row],[Month]])</f>
        <v>1353058</v>
      </c>
      <c r="M1490" s="1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s="9">
        <v>126924</v>
      </c>
      <c r="I1491" s="11">
        <v>680939</v>
      </c>
      <c r="J1491" s="9">
        <f>SUMIFS(H:H,D:D,dataset_shampoo[[#This Row],[Brand]],E:E,dataset_shampoo[[#This Row],[Region]],F:F,dataset_shampoo[[#This Row],[Year]],G:G,"&lt;="&amp;dataset_shampoo[[#This Row],[Month]])</f>
        <v>1479982</v>
      </c>
      <c r="K1491" s="27">
        <f>SUMIFS(I:I,D:D,dataset_shampoo[[#This Row],[Brand]],E:E,dataset_shampoo[[#This Row],[Region]],F:F,dataset_shampoo[[#This Row],[Year]],G:G,"&lt;="&amp;dataset_shampoo[[#This Row],[Month]])</f>
        <v>7804153</v>
      </c>
      <c r="L1491" s="9">
        <f>dataset_shampoo[[#This Row],[Units YTD]]+SUMIFS(H:H,D:D,dataset_shampoo[[#This Row],[Brand]],E:E,dataset_shampoo[[#This Row],[Region]],F:F,dataset_shampoo[[#This Row],[Year]]-1,G:G,"&gt;"&amp;dataset_shampoo[[#This Row],[Month]])</f>
        <v>1479982</v>
      </c>
      <c r="M1491" s="1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s="9">
        <v>126644</v>
      </c>
      <c r="I1492" s="11">
        <v>702646</v>
      </c>
      <c r="J1492" s="9">
        <f>SUMIFS(H:H,D:D,dataset_shampoo[[#This Row],[Brand]],E:E,dataset_shampoo[[#This Row],[Region]],F:F,dataset_shampoo[[#This Row],[Year]],G:G,"&lt;="&amp;dataset_shampoo[[#This Row],[Month]])</f>
        <v>126644</v>
      </c>
      <c r="K1492" s="27">
        <f>SUMIFS(I:I,D:D,dataset_shampoo[[#This Row],[Brand]],E:E,dataset_shampoo[[#This Row],[Region]],F:F,dataset_shampoo[[#This Row],[Year]],G:G,"&lt;="&amp;dataset_shampoo[[#This Row],[Month]])</f>
        <v>702646</v>
      </c>
      <c r="L1492" s="9">
        <f>dataset_shampoo[[#This Row],[Units YTD]]+SUMIFS(H:H,D:D,dataset_shampoo[[#This Row],[Brand]],E:E,dataset_shampoo[[#This Row],[Region]],F:F,dataset_shampoo[[#This Row],[Year]]-1,G:G,"&gt;"&amp;dataset_shampoo[[#This Row],[Month]])</f>
        <v>1477357</v>
      </c>
      <c r="M1492" s="1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s="9">
        <v>116536</v>
      </c>
      <c r="I1493" s="11">
        <v>649376</v>
      </c>
      <c r="J1493" s="9">
        <f>SUMIFS(H:H,D:D,dataset_shampoo[[#This Row],[Brand]],E:E,dataset_shampoo[[#This Row],[Region]],F:F,dataset_shampoo[[#This Row],[Year]],G:G,"&lt;="&amp;dataset_shampoo[[#This Row],[Month]])</f>
        <v>243180</v>
      </c>
      <c r="K1493" s="27">
        <f>SUMIFS(I:I,D:D,dataset_shampoo[[#This Row],[Brand]],E:E,dataset_shampoo[[#This Row],[Region]],F:F,dataset_shampoo[[#This Row],[Year]],G:G,"&lt;="&amp;dataset_shampoo[[#This Row],[Month]])</f>
        <v>1352022</v>
      </c>
      <c r="L1493" s="9">
        <f>dataset_shampoo[[#This Row],[Units YTD]]+SUMIFS(H:H,D:D,dataset_shampoo[[#This Row],[Brand]],E:E,dataset_shampoo[[#This Row],[Region]],F:F,dataset_shampoo[[#This Row],[Year]]-1,G:G,"&gt;"&amp;dataset_shampoo[[#This Row],[Month]])</f>
        <v>1495123</v>
      </c>
      <c r="M1493" s="1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s="9">
        <v>111972</v>
      </c>
      <c r="I1494" s="11">
        <v>610190</v>
      </c>
      <c r="J1494" s="9">
        <f>SUMIFS(H:H,D:D,dataset_shampoo[[#This Row],[Brand]],E:E,dataset_shampoo[[#This Row],[Region]],F:F,dataset_shampoo[[#This Row],[Year]],G:G,"&lt;="&amp;dataset_shampoo[[#This Row],[Month]])</f>
        <v>355152</v>
      </c>
      <c r="K1494" s="27">
        <f>SUMIFS(I:I,D:D,dataset_shampoo[[#This Row],[Brand]],E:E,dataset_shampoo[[#This Row],[Region]],F:F,dataset_shampoo[[#This Row],[Year]],G:G,"&lt;="&amp;dataset_shampoo[[#This Row],[Month]])</f>
        <v>1962212</v>
      </c>
      <c r="L1494" s="9">
        <f>dataset_shampoo[[#This Row],[Units YTD]]+SUMIFS(H:H,D:D,dataset_shampoo[[#This Row],[Brand]],E:E,dataset_shampoo[[#This Row],[Region]],F:F,dataset_shampoo[[#This Row],[Year]]-1,G:G,"&gt;"&amp;dataset_shampoo[[#This Row],[Month]])</f>
        <v>1469209</v>
      </c>
      <c r="M1494" s="1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s="9">
        <v>110999</v>
      </c>
      <c r="I1495" s="11">
        <v>604205</v>
      </c>
      <c r="J1495" s="9">
        <f>SUMIFS(H:H,D:D,dataset_shampoo[[#This Row],[Brand]],E:E,dataset_shampoo[[#This Row],[Region]],F:F,dataset_shampoo[[#This Row],[Year]],G:G,"&lt;="&amp;dataset_shampoo[[#This Row],[Month]])</f>
        <v>466151</v>
      </c>
      <c r="K1495" s="27">
        <f>SUMIFS(I:I,D:D,dataset_shampoo[[#This Row],[Brand]],E:E,dataset_shampoo[[#This Row],[Region]],F:F,dataset_shampoo[[#This Row],[Year]],G:G,"&lt;="&amp;dataset_shampoo[[#This Row],[Month]])</f>
        <v>2566417</v>
      </c>
      <c r="L1495" s="9">
        <f>dataset_shampoo[[#This Row],[Units YTD]]+SUMIFS(H:H,D:D,dataset_shampoo[[#This Row],[Brand]],E:E,dataset_shampoo[[#This Row],[Region]],F:F,dataset_shampoo[[#This Row],[Year]]-1,G:G,"&gt;"&amp;dataset_shampoo[[#This Row],[Month]])</f>
        <v>1473934</v>
      </c>
      <c r="M1495" s="1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s="9">
        <v>119259</v>
      </c>
      <c r="I1496" s="11">
        <v>640374</v>
      </c>
      <c r="J1496" s="9">
        <f>SUMIFS(H:H,D:D,dataset_shampoo[[#This Row],[Brand]],E:E,dataset_shampoo[[#This Row],[Region]],F:F,dataset_shampoo[[#This Row],[Year]],G:G,"&lt;="&amp;dataset_shampoo[[#This Row],[Month]])</f>
        <v>585410</v>
      </c>
      <c r="K1496" s="27">
        <f>SUMIFS(I:I,D:D,dataset_shampoo[[#This Row],[Brand]],E:E,dataset_shampoo[[#This Row],[Region]],F:F,dataset_shampoo[[#This Row],[Year]],G:G,"&lt;="&amp;dataset_shampoo[[#This Row],[Month]])</f>
        <v>3206791</v>
      </c>
      <c r="L1496" s="9">
        <f>dataset_shampoo[[#This Row],[Units YTD]]+SUMIFS(H:H,D:D,dataset_shampoo[[#This Row],[Brand]],E:E,dataset_shampoo[[#This Row],[Region]],F:F,dataset_shampoo[[#This Row],[Year]]-1,G:G,"&gt;"&amp;dataset_shampoo[[#This Row],[Month]])</f>
        <v>1464981</v>
      </c>
      <c r="M1496" s="1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s="9">
        <v>116837</v>
      </c>
      <c r="I1497" s="11">
        <v>629041</v>
      </c>
      <c r="J1497" s="9">
        <f>SUMIFS(H:H,D:D,dataset_shampoo[[#This Row],[Brand]],E:E,dataset_shampoo[[#This Row],[Region]],F:F,dataset_shampoo[[#This Row],[Year]],G:G,"&lt;="&amp;dataset_shampoo[[#This Row],[Month]])</f>
        <v>702247</v>
      </c>
      <c r="K1497" s="27">
        <f>SUMIFS(I:I,D:D,dataset_shampoo[[#This Row],[Brand]],E:E,dataset_shampoo[[#This Row],[Region]],F:F,dataset_shampoo[[#This Row],[Year]],G:G,"&lt;="&amp;dataset_shampoo[[#This Row],[Month]])</f>
        <v>3835832</v>
      </c>
      <c r="L1497" s="9">
        <f>dataset_shampoo[[#This Row],[Units YTD]]+SUMIFS(H:H,D:D,dataset_shampoo[[#This Row],[Brand]],E:E,dataset_shampoo[[#This Row],[Region]],F:F,dataset_shampoo[[#This Row],[Year]]-1,G:G,"&gt;"&amp;dataset_shampoo[[#This Row],[Month]])</f>
        <v>1442343</v>
      </c>
      <c r="M1497" s="1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s="9">
        <v>112637</v>
      </c>
      <c r="I1498" s="11">
        <v>608552</v>
      </c>
      <c r="J1498" s="9">
        <f>SUMIFS(H:H,D:D,dataset_shampoo[[#This Row],[Brand]],E:E,dataset_shampoo[[#This Row],[Region]],F:F,dataset_shampoo[[#This Row],[Year]],G:G,"&lt;="&amp;dataset_shampoo[[#This Row],[Month]])</f>
        <v>814884</v>
      </c>
      <c r="K1498" s="27">
        <f>SUMIFS(I:I,D:D,dataset_shampoo[[#This Row],[Brand]],E:E,dataset_shampoo[[#This Row],[Region]],F:F,dataset_shampoo[[#This Row],[Year]],G:G,"&lt;="&amp;dataset_shampoo[[#This Row],[Month]])</f>
        <v>4444384</v>
      </c>
      <c r="L1498" s="9">
        <f>dataset_shampoo[[#This Row],[Units YTD]]+SUMIFS(H:H,D:D,dataset_shampoo[[#This Row],[Brand]],E:E,dataset_shampoo[[#This Row],[Region]],F:F,dataset_shampoo[[#This Row],[Year]]-1,G:G,"&gt;"&amp;dataset_shampoo[[#This Row],[Month]])</f>
        <v>1423940</v>
      </c>
      <c r="M1498" s="1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s="9">
        <v>102641</v>
      </c>
      <c r="I1499" s="11">
        <v>557347</v>
      </c>
      <c r="J1499" s="9">
        <f>SUMIFS(H:H,D:D,dataset_shampoo[[#This Row],[Brand]],E:E,dataset_shampoo[[#This Row],[Region]],F:F,dataset_shampoo[[#This Row],[Year]],G:G,"&lt;="&amp;dataset_shampoo[[#This Row],[Month]])</f>
        <v>917525</v>
      </c>
      <c r="K1499" s="27">
        <f>SUMIFS(I:I,D:D,dataset_shampoo[[#This Row],[Brand]],E:E,dataset_shampoo[[#This Row],[Region]],F:F,dataset_shampoo[[#This Row],[Year]],G:G,"&lt;="&amp;dataset_shampoo[[#This Row],[Month]])</f>
        <v>5001731</v>
      </c>
      <c r="L1499" s="9">
        <f>dataset_shampoo[[#This Row],[Units YTD]]+SUMIFS(H:H,D:D,dataset_shampoo[[#This Row],[Brand]],E:E,dataset_shampoo[[#This Row],[Region]],F:F,dataset_shampoo[[#This Row],[Year]]-1,G:G,"&gt;"&amp;dataset_shampoo[[#This Row],[Month]])</f>
        <v>1402562</v>
      </c>
      <c r="M1499" s="1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s="9">
        <v>100646</v>
      </c>
      <c r="I1500" s="11">
        <v>543340</v>
      </c>
      <c r="J1500" s="9">
        <f>SUMIFS(H:H,D:D,dataset_shampoo[[#This Row],[Brand]],E:E,dataset_shampoo[[#This Row],[Region]],F:F,dataset_shampoo[[#This Row],[Year]],G:G,"&lt;="&amp;dataset_shampoo[[#This Row],[Month]])</f>
        <v>1018171</v>
      </c>
      <c r="K1500" s="27">
        <f>SUMIFS(I:I,D:D,dataset_shampoo[[#This Row],[Brand]],E:E,dataset_shampoo[[#This Row],[Region]],F:F,dataset_shampoo[[#This Row],[Year]],G:G,"&lt;="&amp;dataset_shampoo[[#This Row],[Month]])</f>
        <v>5545071</v>
      </c>
      <c r="L1500" s="9">
        <f>dataset_shampoo[[#This Row],[Units YTD]]+SUMIFS(H:H,D:D,dataset_shampoo[[#This Row],[Brand]],E:E,dataset_shampoo[[#This Row],[Region]],F:F,dataset_shampoo[[#This Row],[Year]]-1,G:G,"&gt;"&amp;dataset_shampoo[[#This Row],[Month]])</f>
        <v>1380393</v>
      </c>
      <c r="M1500" s="1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s="9">
        <v>105987</v>
      </c>
      <c r="I1501" s="11">
        <v>591584</v>
      </c>
      <c r="J1501" s="9">
        <f>SUMIFS(H:H,D:D,dataset_shampoo[[#This Row],[Brand]],E:E,dataset_shampoo[[#This Row],[Region]],F:F,dataset_shampoo[[#This Row],[Year]],G:G,"&lt;="&amp;dataset_shampoo[[#This Row],[Month]])</f>
        <v>1124158</v>
      </c>
      <c r="K1501" s="27">
        <f>SUMIFS(I:I,D:D,dataset_shampoo[[#This Row],[Brand]],E:E,dataset_shampoo[[#This Row],[Region]],F:F,dataset_shampoo[[#This Row],[Year]],G:G,"&lt;="&amp;dataset_shampoo[[#This Row],[Month]])</f>
        <v>6136655</v>
      </c>
      <c r="L1501" s="9">
        <f>dataset_shampoo[[#This Row],[Units YTD]]+SUMIFS(H:H,D:D,dataset_shampoo[[#This Row],[Brand]],E:E,dataset_shampoo[[#This Row],[Region]],F:F,dataset_shampoo[[#This Row],[Year]]-1,G:G,"&gt;"&amp;dataset_shampoo[[#This Row],[Month]])</f>
        <v>1362536</v>
      </c>
      <c r="M1501" s="1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s="9">
        <v>90412</v>
      </c>
      <c r="I1502" s="11">
        <v>506751</v>
      </c>
      <c r="J1502" s="9">
        <f>SUMIFS(H:H,D:D,dataset_shampoo[[#This Row],[Brand]],E:E,dataset_shampoo[[#This Row],[Region]],F:F,dataset_shampoo[[#This Row],[Year]],G:G,"&lt;="&amp;dataset_shampoo[[#This Row],[Month]])</f>
        <v>1214570</v>
      </c>
      <c r="K1502" s="27">
        <f>SUMIFS(I:I,D:D,dataset_shampoo[[#This Row],[Brand]],E:E,dataset_shampoo[[#This Row],[Region]],F:F,dataset_shampoo[[#This Row],[Year]],G:G,"&lt;="&amp;dataset_shampoo[[#This Row],[Month]])</f>
        <v>6643406</v>
      </c>
      <c r="L1502" s="9">
        <f>dataset_shampoo[[#This Row],[Units YTD]]+SUMIFS(H:H,D:D,dataset_shampoo[[#This Row],[Brand]],E:E,dataset_shampoo[[#This Row],[Region]],F:F,dataset_shampoo[[#This Row],[Year]]-1,G:G,"&gt;"&amp;dataset_shampoo[[#This Row],[Month]])</f>
        <v>1341494</v>
      </c>
      <c r="M1502" s="1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s="9">
        <v>115556</v>
      </c>
      <c r="I1503" s="11">
        <v>640150</v>
      </c>
      <c r="J1503" s="9">
        <f>SUMIFS(H:H,D:D,dataset_shampoo[[#This Row],[Brand]],E:E,dataset_shampoo[[#This Row],[Region]],F:F,dataset_shampoo[[#This Row],[Year]],G:G,"&lt;="&amp;dataset_shampoo[[#This Row],[Month]])</f>
        <v>1330126</v>
      </c>
      <c r="K1503" s="27">
        <f>SUMIFS(I:I,D:D,dataset_shampoo[[#This Row],[Brand]],E:E,dataset_shampoo[[#This Row],[Region]],F:F,dataset_shampoo[[#This Row],[Year]],G:G,"&lt;="&amp;dataset_shampoo[[#This Row],[Month]])</f>
        <v>7283556</v>
      </c>
      <c r="L1503" s="9">
        <f>dataset_shampoo[[#This Row],[Units YTD]]+SUMIFS(H:H,D:D,dataset_shampoo[[#This Row],[Brand]],E:E,dataset_shampoo[[#This Row],[Region]],F:F,dataset_shampoo[[#This Row],[Year]]-1,G:G,"&gt;"&amp;dataset_shampoo[[#This Row],[Month]])</f>
        <v>1330126</v>
      </c>
      <c r="M1503" s="1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s="9">
        <v>119462</v>
      </c>
      <c r="I1504" s="11">
        <v>695492</v>
      </c>
      <c r="J1504" s="9">
        <f>SUMIFS(H:H,D:D,dataset_shampoo[[#This Row],[Brand]],E:E,dataset_shampoo[[#This Row],[Region]],F:F,dataset_shampoo[[#This Row],[Year]],G:G,"&lt;="&amp;dataset_shampoo[[#This Row],[Month]])</f>
        <v>119462</v>
      </c>
      <c r="K1504" s="27">
        <f>SUMIFS(I:I,D:D,dataset_shampoo[[#This Row],[Brand]],E:E,dataset_shampoo[[#This Row],[Region]],F:F,dataset_shampoo[[#This Row],[Year]],G:G,"&lt;="&amp;dataset_shampoo[[#This Row],[Month]])</f>
        <v>695492</v>
      </c>
      <c r="L1504" s="9">
        <f>dataset_shampoo[[#This Row],[Units YTD]]+SUMIFS(H:H,D:D,dataset_shampoo[[#This Row],[Brand]],E:E,dataset_shampoo[[#This Row],[Region]],F:F,dataset_shampoo[[#This Row],[Year]]-1,G:G,"&gt;"&amp;dataset_shampoo[[#This Row],[Month]])</f>
        <v>1322944</v>
      </c>
      <c r="M1504" s="1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s="9">
        <v>105791</v>
      </c>
      <c r="I1505" s="11">
        <v>628285</v>
      </c>
      <c r="J1505" s="9">
        <f>SUMIFS(H:H,D:D,dataset_shampoo[[#This Row],[Brand]],E:E,dataset_shampoo[[#This Row],[Region]],F:F,dataset_shampoo[[#This Row],[Year]],G:G,"&lt;="&amp;dataset_shampoo[[#This Row],[Month]])</f>
        <v>225253</v>
      </c>
      <c r="K1505" s="27">
        <f>SUMIFS(I:I,D:D,dataset_shampoo[[#This Row],[Brand]],E:E,dataset_shampoo[[#This Row],[Region]],F:F,dataset_shampoo[[#This Row],[Year]],G:G,"&lt;="&amp;dataset_shampoo[[#This Row],[Month]])</f>
        <v>1323777</v>
      </c>
      <c r="L1505" s="9">
        <f>dataset_shampoo[[#This Row],[Units YTD]]+SUMIFS(H:H,D:D,dataset_shampoo[[#This Row],[Brand]],E:E,dataset_shampoo[[#This Row],[Region]],F:F,dataset_shampoo[[#This Row],[Year]]-1,G:G,"&gt;"&amp;dataset_shampoo[[#This Row],[Month]])</f>
        <v>1312199</v>
      </c>
      <c r="M1505" s="1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s="9">
        <v>125349</v>
      </c>
      <c r="I1506" s="11">
        <v>740957</v>
      </c>
      <c r="J1506" s="9">
        <f>SUMIFS(H:H,D:D,dataset_shampoo[[#This Row],[Brand]],E:E,dataset_shampoo[[#This Row],[Region]],F:F,dataset_shampoo[[#This Row],[Year]],G:G,"&lt;="&amp;dataset_shampoo[[#This Row],[Month]])</f>
        <v>350602</v>
      </c>
      <c r="K1506" s="27">
        <f>SUMIFS(I:I,D:D,dataset_shampoo[[#This Row],[Brand]],E:E,dataset_shampoo[[#This Row],[Region]],F:F,dataset_shampoo[[#This Row],[Year]],G:G,"&lt;="&amp;dataset_shampoo[[#This Row],[Month]])</f>
        <v>2064734</v>
      </c>
      <c r="L1506" s="9">
        <f>dataset_shampoo[[#This Row],[Units YTD]]+SUMIFS(H:H,D:D,dataset_shampoo[[#This Row],[Brand]],E:E,dataset_shampoo[[#This Row],[Region]],F:F,dataset_shampoo[[#This Row],[Year]]-1,G:G,"&gt;"&amp;dataset_shampoo[[#This Row],[Month]])</f>
        <v>1325576</v>
      </c>
      <c r="M1506" s="1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s="9">
        <v>106078</v>
      </c>
      <c r="I1507" s="11">
        <v>620963</v>
      </c>
      <c r="J1507" s="9">
        <f>SUMIFS(H:H,D:D,dataset_shampoo[[#This Row],[Brand]],E:E,dataset_shampoo[[#This Row],[Region]],F:F,dataset_shampoo[[#This Row],[Year]],G:G,"&lt;="&amp;dataset_shampoo[[#This Row],[Month]])</f>
        <v>456680</v>
      </c>
      <c r="K1507" s="27">
        <f>SUMIFS(I:I,D:D,dataset_shampoo[[#This Row],[Brand]],E:E,dataset_shampoo[[#This Row],[Region]],F:F,dataset_shampoo[[#This Row],[Year]],G:G,"&lt;="&amp;dataset_shampoo[[#This Row],[Month]])</f>
        <v>2685697</v>
      </c>
      <c r="L1507" s="9">
        <f>dataset_shampoo[[#This Row],[Units YTD]]+SUMIFS(H:H,D:D,dataset_shampoo[[#This Row],[Brand]],E:E,dataset_shampoo[[#This Row],[Region]],F:F,dataset_shampoo[[#This Row],[Year]]-1,G:G,"&gt;"&amp;dataset_shampoo[[#This Row],[Month]])</f>
        <v>1320655</v>
      </c>
      <c r="M1507" s="1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s="9">
        <v>88501</v>
      </c>
      <c r="I1508" s="11">
        <v>520968</v>
      </c>
      <c r="J1508" s="9">
        <f>SUMIFS(H:H,D:D,dataset_shampoo[[#This Row],[Brand]],E:E,dataset_shampoo[[#This Row],[Region]],F:F,dataset_shampoo[[#This Row],[Year]],G:G,"&lt;="&amp;dataset_shampoo[[#This Row],[Month]])</f>
        <v>545181</v>
      </c>
      <c r="K1508" s="27">
        <f>SUMIFS(I:I,D:D,dataset_shampoo[[#This Row],[Brand]],E:E,dataset_shampoo[[#This Row],[Region]],F:F,dataset_shampoo[[#This Row],[Year]],G:G,"&lt;="&amp;dataset_shampoo[[#This Row],[Month]])</f>
        <v>3206665</v>
      </c>
      <c r="L1508" s="9">
        <f>dataset_shampoo[[#This Row],[Units YTD]]+SUMIFS(H:H,D:D,dataset_shampoo[[#This Row],[Brand]],E:E,dataset_shampoo[[#This Row],[Region]],F:F,dataset_shampoo[[#This Row],[Year]]-1,G:G,"&gt;"&amp;dataset_shampoo[[#This Row],[Month]])</f>
        <v>1289897</v>
      </c>
      <c r="M1508" s="1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s="9">
        <v>95774</v>
      </c>
      <c r="I1509" s="11">
        <v>566258</v>
      </c>
      <c r="J1509" s="9">
        <f>SUMIFS(H:H,D:D,dataset_shampoo[[#This Row],[Brand]],E:E,dataset_shampoo[[#This Row],[Region]],F:F,dataset_shampoo[[#This Row],[Year]],G:G,"&lt;="&amp;dataset_shampoo[[#This Row],[Month]])</f>
        <v>640955</v>
      </c>
      <c r="K1509" s="27">
        <f>SUMIFS(I:I,D:D,dataset_shampoo[[#This Row],[Brand]],E:E,dataset_shampoo[[#This Row],[Region]],F:F,dataset_shampoo[[#This Row],[Year]],G:G,"&lt;="&amp;dataset_shampoo[[#This Row],[Month]])</f>
        <v>3772923</v>
      </c>
      <c r="L1509" s="9">
        <f>dataset_shampoo[[#This Row],[Units YTD]]+SUMIFS(H:H,D:D,dataset_shampoo[[#This Row],[Brand]],E:E,dataset_shampoo[[#This Row],[Region]],F:F,dataset_shampoo[[#This Row],[Year]]-1,G:G,"&gt;"&amp;dataset_shampoo[[#This Row],[Month]])</f>
        <v>1268834</v>
      </c>
      <c r="M1509" s="1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s="9">
        <v>106687</v>
      </c>
      <c r="I1510" s="11">
        <v>631043</v>
      </c>
      <c r="J1510" s="9">
        <f>SUMIFS(H:H,D:D,dataset_shampoo[[#This Row],[Brand]],E:E,dataset_shampoo[[#This Row],[Region]],F:F,dataset_shampoo[[#This Row],[Year]],G:G,"&lt;="&amp;dataset_shampoo[[#This Row],[Month]])</f>
        <v>747642</v>
      </c>
      <c r="K1510" s="27">
        <f>SUMIFS(I:I,D:D,dataset_shampoo[[#This Row],[Brand]],E:E,dataset_shampoo[[#This Row],[Region]],F:F,dataset_shampoo[[#This Row],[Year]],G:G,"&lt;="&amp;dataset_shampoo[[#This Row],[Month]])</f>
        <v>4403966</v>
      </c>
      <c r="L1510" s="9">
        <f>dataset_shampoo[[#This Row],[Units YTD]]+SUMIFS(H:H,D:D,dataset_shampoo[[#This Row],[Brand]],E:E,dataset_shampoo[[#This Row],[Region]],F:F,dataset_shampoo[[#This Row],[Year]]-1,G:G,"&gt;"&amp;dataset_shampoo[[#This Row],[Month]])</f>
        <v>1262884</v>
      </c>
      <c r="M1510" s="1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s="9">
        <v>87423</v>
      </c>
      <c r="I1511" s="11">
        <v>522004</v>
      </c>
      <c r="J1511" s="9">
        <f>SUMIFS(H:H,D:D,dataset_shampoo[[#This Row],[Brand]],E:E,dataset_shampoo[[#This Row],[Region]],F:F,dataset_shampoo[[#This Row],[Year]],G:G,"&lt;="&amp;dataset_shampoo[[#This Row],[Month]])</f>
        <v>835065</v>
      </c>
      <c r="K1511" s="27">
        <f>SUMIFS(I:I,D:D,dataset_shampoo[[#This Row],[Brand]],E:E,dataset_shampoo[[#This Row],[Region]],F:F,dataset_shampoo[[#This Row],[Year]],G:G,"&lt;="&amp;dataset_shampoo[[#This Row],[Month]])</f>
        <v>4925970</v>
      </c>
      <c r="L1511" s="9">
        <f>dataset_shampoo[[#This Row],[Units YTD]]+SUMIFS(H:H,D:D,dataset_shampoo[[#This Row],[Brand]],E:E,dataset_shampoo[[#This Row],[Region]],F:F,dataset_shampoo[[#This Row],[Year]]-1,G:G,"&gt;"&amp;dataset_shampoo[[#This Row],[Month]])</f>
        <v>1247666</v>
      </c>
      <c r="M1511" s="1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s="9">
        <v>93982</v>
      </c>
      <c r="I1512" s="11">
        <v>569961</v>
      </c>
      <c r="J1512" s="9">
        <f>SUMIFS(H:H,D:D,dataset_shampoo[[#This Row],[Brand]],E:E,dataset_shampoo[[#This Row],[Region]],F:F,dataset_shampoo[[#This Row],[Year]],G:G,"&lt;="&amp;dataset_shampoo[[#This Row],[Month]])</f>
        <v>929047</v>
      </c>
      <c r="K1512" s="27">
        <f>SUMIFS(I:I,D:D,dataset_shampoo[[#This Row],[Brand]],E:E,dataset_shampoo[[#This Row],[Region]],F:F,dataset_shampoo[[#This Row],[Year]],G:G,"&lt;="&amp;dataset_shampoo[[#This Row],[Month]])</f>
        <v>5495931</v>
      </c>
      <c r="L1512" s="9">
        <f>dataset_shampoo[[#This Row],[Units YTD]]+SUMIFS(H:H,D:D,dataset_shampoo[[#This Row],[Brand]],E:E,dataset_shampoo[[#This Row],[Region]],F:F,dataset_shampoo[[#This Row],[Year]]-1,G:G,"&gt;"&amp;dataset_shampoo[[#This Row],[Month]])</f>
        <v>1241002</v>
      </c>
      <c r="M1512" s="1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s="9">
        <v>96019</v>
      </c>
      <c r="I1513" s="11">
        <v>588322</v>
      </c>
      <c r="J1513" s="9">
        <f>SUMIFS(H:H,D:D,dataset_shampoo[[#This Row],[Brand]],E:E,dataset_shampoo[[#This Row],[Region]],F:F,dataset_shampoo[[#This Row],[Year]],G:G,"&lt;="&amp;dataset_shampoo[[#This Row],[Month]])</f>
        <v>1025066</v>
      </c>
      <c r="K1513" s="27">
        <f>SUMIFS(I:I,D:D,dataset_shampoo[[#This Row],[Brand]],E:E,dataset_shampoo[[#This Row],[Region]],F:F,dataset_shampoo[[#This Row],[Year]],G:G,"&lt;="&amp;dataset_shampoo[[#This Row],[Month]])</f>
        <v>6084253</v>
      </c>
      <c r="L1513" s="9">
        <f>dataset_shampoo[[#This Row],[Units YTD]]+SUMIFS(H:H,D:D,dataset_shampoo[[#This Row],[Brand]],E:E,dataset_shampoo[[#This Row],[Region]],F:F,dataset_shampoo[[#This Row],[Year]]-1,G:G,"&gt;"&amp;dataset_shampoo[[#This Row],[Month]])</f>
        <v>1231034</v>
      </c>
      <c r="M1513" s="1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s="9">
        <v>96474</v>
      </c>
      <c r="I1514" s="11">
        <v>594125</v>
      </c>
      <c r="J1514" s="9">
        <f>SUMIFS(H:H,D:D,dataset_shampoo[[#This Row],[Brand]],E:E,dataset_shampoo[[#This Row],[Region]],F:F,dataset_shampoo[[#This Row],[Year]],G:G,"&lt;="&amp;dataset_shampoo[[#This Row],[Month]])</f>
        <v>1121540</v>
      </c>
      <c r="K1514" s="27">
        <f>SUMIFS(I:I,D:D,dataset_shampoo[[#This Row],[Brand]],E:E,dataset_shampoo[[#This Row],[Region]],F:F,dataset_shampoo[[#This Row],[Year]],G:G,"&lt;="&amp;dataset_shampoo[[#This Row],[Month]])</f>
        <v>6678378</v>
      </c>
      <c r="L1514" s="9">
        <f>dataset_shampoo[[#This Row],[Units YTD]]+SUMIFS(H:H,D:D,dataset_shampoo[[#This Row],[Brand]],E:E,dataset_shampoo[[#This Row],[Region]],F:F,dataset_shampoo[[#This Row],[Year]]-1,G:G,"&gt;"&amp;dataset_shampoo[[#This Row],[Month]])</f>
        <v>1237096</v>
      </c>
      <c r="M1514" s="1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s="9">
        <v>98021</v>
      </c>
      <c r="I1515" s="11">
        <v>616994</v>
      </c>
      <c r="J1515" s="9">
        <f>SUMIFS(H:H,D:D,dataset_shampoo[[#This Row],[Brand]],E:E,dataset_shampoo[[#This Row],[Region]],F:F,dataset_shampoo[[#This Row],[Year]],G:G,"&lt;="&amp;dataset_shampoo[[#This Row],[Month]])</f>
        <v>1219561</v>
      </c>
      <c r="K1515" s="27">
        <f>SUMIFS(I:I,D:D,dataset_shampoo[[#This Row],[Brand]],E:E,dataset_shampoo[[#This Row],[Region]],F:F,dataset_shampoo[[#This Row],[Year]],G:G,"&lt;="&amp;dataset_shampoo[[#This Row],[Month]])</f>
        <v>7295372</v>
      </c>
      <c r="L1515" s="9">
        <f>dataset_shampoo[[#This Row],[Units YTD]]+SUMIFS(H:H,D:D,dataset_shampoo[[#This Row],[Brand]],E:E,dataset_shampoo[[#This Row],[Region]],F:F,dataset_shampoo[[#This Row],[Year]]-1,G:G,"&gt;"&amp;dataset_shampoo[[#This Row],[Month]])</f>
        <v>1219561</v>
      </c>
      <c r="M1515" s="1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s="9">
        <v>91252</v>
      </c>
      <c r="I1516" s="11">
        <v>576401</v>
      </c>
      <c r="J1516" s="9">
        <f>SUMIFS(H:H,D:D,dataset_shampoo[[#This Row],[Brand]],E:E,dataset_shampoo[[#This Row],[Region]],F:F,dataset_shampoo[[#This Row],[Year]],G:G,"&lt;="&amp;dataset_shampoo[[#This Row],[Month]])</f>
        <v>91252</v>
      </c>
      <c r="K1516" s="27">
        <f>SUMIFS(I:I,D:D,dataset_shampoo[[#This Row],[Brand]],E:E,dataset_shampoo[[#This Row],[Region]],F:F,dataset_shampoo[[#This Row],[Year]],G:G,"&lt;="&amp;dataset_shampoo[[#This Row],[Month]])</f>
        <v>576401</v>
      </c>
      <c r="L1516" s="9">
        <f>dataset_shampoo[[#This Row],[Units YTD]]+SUMIFS(H:H,D:D,dataset_shampoo[[#This Row],[Brand]],E:E,dataset_shampoo[[#This Row],[Region]],F:F,dataset_shampoo[[#This Row],[Year]]-1,G:G,"&gt;"&amp;dataset_shampoo[[#This Row],[Month]])</f>
        <v>1191351</v>
      </c>
      <c r="M1516" s="1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s="9">
        <v>87969</v>
      </c>
      <c r="I1517" s="11">
        <v>555562</v>
      </c>
      <c r="J1517" s="9">
        <f>SUMIFS(H:H,D:D,dataset_shampoo[[#This Row],[Brand]],E:E,dataset_shampoo[[#This Row],[Region]],F:F,dataset_shampoo[[#This Row],[Year]],G:G,"&lt;="&amp;dataset_shampoo[[#This Row],[Month]])</f>
        <v>179221</v>
      </c>
      <c r="K1517" s="27">
        <f>SUMIFS(I:I,D:D,dataset_shampoo[[#This Row],[Brand]],E:E,dataset_shampoo[[#This Row],[Region]],F:F,dataset_shampoo[[#This Row],[Year]],G:G,"&lt;="&amp;dataset_shampoo[[#This Row],[Month]])</f>
        <v>1131963</v>
      </c>
      <c r="L1517" s="9">
        <f>dataset_shampoo[[#This Row],[Units YTD]]+SUMIFS(H:H,D:D,dataset_shampoo[[#This Row],[Brand]],E:E,dataset_shampoo[[#This Row],[Region]],F:F,dataset_shampoo[[#This Row],[Year]]-1,G:G,"&gt;"&amp;dataset_shampoo[[#This Row],[Month]])</f>
        <v>1173529</v>
      </c>
      <c r="M1517" s="1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s="9">
        <v>99925</v>
      </c>
      <c r="I1518" s="11">
        <v>629573</v>
      </c>
      <c r="J1518" s="9">
        <f>SUMIFS(H:H,D:D,dataset_shampoo[[#This Row],[Brand]],E:E,dataset_shampoo[[#This Row],[Region]],F:F,dataset_shampoo[[#This Row],[Year]],G:G,"&lt;="&amp;dataset_shampoo[[#This Row],[Month]])</f>
        <v>279146</v>
      </c>
      <c r="K1518" s="27">
        <f>SUMIFS(I:I,D:D,dataset_shampoo[[#This Row],[Brand]],E:E,dataset_shampoo[[#This Row],[Region]],F:F,dataset_shampoo[[#This Row],[Year]],G:G,"&lt;="&amp;dataset_shampoo[[#This Row],[Month]])</f>
        <v>1761536</v>
      </c>
      <c r="L1518" s="9">
        <f>dataset_shampoo[[#This Row],[Units YTD]]+SUMIFS(H:H,D:D,dataset_shampoo[[#This Row],[Brand]],E:E,dataset_shampoo[[#This Row],[Region]],F:F,dataset_shampoo[[#This Row],[Year]]-1,G:G,"&gt;"&amp;dataset_shampoo[[#This Row],[Month]])</f>
        <v>1148105</v>
      </c>
      <c r="M1518" s="1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s="9">
        <v>95452</v>
      </c>
      <c r="I1519" s="11">
        <v>604443</v>
      </c>
      <c r="J1519" s="9">
        <f>SUMIFS(H:H,D:D,dataset_shampoo[[#This Row],[Brand]],E:E,dataset_shampoo[[#This Row],[Region]],F:F,dataset_shampoo[[#This Row],[Year]],G:G,"&lt;="&amp;dataset_shampoo[[#This Row],[Month]])</f>
        <v>374598</v>
      </c>
      <c r="K1519" s="27">
        <f>SUMIFS(I:I,D:D,dataset_shampoo[[#This Row],[Brand]],E:E,dataset_shampoo[[#This Row],[Region]],F:F,dataset_shampoo[[#This Row],[Year]],G:G,"&lt;="&amp;dataset_shampoo[[#This Row],[Month]])</f>
        <v>2365979</v>
      </c>
      <c r="L1519" s="9">
        <f>dataset_shampoo[[#This Row],[Units YTD]]+SUMIFS(H:H,D:D,dataset_shampoo[[#This Row],[Brand]],E:E,dataset_shampoo[[#This Row],[Region]],F:F,dataset_shampoo[[#This Row],[Year]]-1,G:G,"&gt;"&amp;dataset_shampoo[[#This Row],[Month]])</f>
        <v>1137479</v>
      </c>
      <c r="M1519" s="1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s="9">
        <v>93233</v>
      </c>
      <c r="I1520" s="11">
        <v>586481</v>
      </c>
      <c r="J1520" s="9">
        <f>SUMIFS(H:H,D:D,dataset_shampoo[[#This Row],[Brand]],E:E,dataset_shampoo[[#This Row],[Region]],F:F,dataset_shampoo[[#This Row],[Year]],G:G,"&lt;="&amp;dataset_shampoo[[#This Row],[Month]])</f>
        <v>467831</v>
      </c>
      <c r="K1520" s="27">
        <f>SUMIFS(I:I,D:D,dataset_shampoo[[#This Row],[Brand]],E:E,dataset_shampoo[[#This Row],[Region]],F:F,dataset_shampoo[[#This Row],[Year]],G:G,"&lt;="&amp;dataset_shampoo[[#This Row],[Month]])</f>
        <v>2952460</v>
      </c>
      <c r="L1520" s="9">
        <f>dataset_shampoo[[#This Row],[Units YTD]]+SUMIFS(H:H,D:D,dataset_shampoo[[#This Row],[Brand]],E:E,dataset_shampoo[[#This Row],[Region]],F:F,dataset_shampoo[[#This Row],[Year]]-1,G:G,"&gt;"&amp;dataset_shampoo[[#This Row],[Month]])</f>
        <v>1142211</v>
      </c>
      <c r="M1520" s="1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s="9">
        <v>99113</v>
      </c>
      <c r="I1521" s="11">
        <v>623931</v>
      </c>
      <c r="J1521" s="9">
        <f>SUMIFS(H:H,D:D,dataset_shampoo[[#This Row],[Brand]],E:E,dataset_shampoo[[#This Row],[Region]],F:F,dataset_shampoo[[#This Row],[Year]],G:G,"&lt;="&amp;dataset_shampoo[[#This Row],[Month]])</f>
        <v>566944</v>
      </c>
      <c r="K1521" s="27">
        <f>SUMIFS(I:I,D:D,dataset_shampoo[[#This Row],[Brand]],E:E,dataset_shampoo[[#This Row],[Region]],F:F,dataset_shampoo[[#This Row],[Year]],G:G,"&lt;="&amp;dataset_shampoo[[#This Row],[Month]])</f>
        <v>3576391</v>
      </c>
      <c r="L1521" s="9">
        <f>dataset_shampoo[[#This Row],[Units YTD]]+SUMIFS(H:H,D:D,dataset_shampoo[[#This Row],[Brand]],E:E,dataset_shampoo[[#This Row],[Region]],F:F,dataset_shampoo[[#This Row],[Year]]-1,G:G,"&gt;"&amp;dataset_shampoo[[#This Row],[Month]])</f>
        <v>1145550</v>
      </c>
      <c r="M1521" s="1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s="9">
        <v>95179</v>
      </c>
      <c r="I1522" s="11">
        <v>598304</v>
      </c>
      <c r="J1522" s="9">
        <f>SUMIFS(H:H,D:D,dataset_shampoo[[#This Row],[Brand]],E:E,dataset_shampoo[[#This Row],[Region]],F:F,dataset_shampoo[[#This Row],[Year]],G:G,"&lt;="&amp;dataset_shampoo[[#This Row],[Month]])</f>
        <v>662123</v>
      </c>
      <c r="K1522" s="27">
        <f>SUMIFS(I:I,D:D,dataset_shampoo[[#This Row],[Brand]],E:E,dataset_shampoo[[#This Row],[Region]],F:F,dataset_shampoo[[#This Row],[Year]],G:G,"&lt;="&amp;dataset_shampoo[[#This Row],[Month]])</f>
        <v>4174695</v>
      </c>
      <c r="L1522" s="9">
        <f>dataset_shampoo[[#This Row],[Units YTD]]+SUMIFS(H:H,D:D,dataset_shampoo[[#This Row],[Brand]],E:E,dataset_shampoo[[#This Row],[Region]],F:F,dataset_shampoo[[#This Row],[Year]]-1,G:G,"&gt;"&amp;dataset_shampoo[[#This Row],[Month]])</f>
        <v>1134042</v>
      </c>
      <c r="M1522" s="1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s="9">
        <v>88445</v>
      </c>
      <c r="I1523" s="11">
        <v>556857</v>
      </c>
      <c r="J1523" s="9">
        <f>SUMIFS(H:H,D:D,dataset_shampoo[[#This Row],[Brand]],E:E,dataset_shampoo[[#This Row],[Region]],F:F,dataset_shampoo[[#This Row],[Year]],G:G,"&lt;="&amp;dataset_shampoo[[#This Row],[Month]])</f>
        <v>750568</v>
      </c>
      <c r="K1523" s="27">
        <f>SUMIFS(I:I,D:D,dataset_shampoo[[#This Row],[Brand]],E:E,dataset_shampoo[[#This Row],[Region]],F:F,dataset_shampoo[[#This Row],[Year]],G:G,"&lt;="&amp;dataset_shampoo[[#This Row],[Month]])</f>
        <v>4731552</v>
      </c>
      <c r="L1523" s="9">
        <f>dataset_shampoo[[#This Row],[Units YTD]]+SUMIFS(H:H,D:D,dataset_shampoo[[#This Row],[Brand]],E:E,dataset_shampoo[[#This Row],[Region]],F:F,dataset_shampoo[[#This Row],[Year]]-1,G:G,"&gt;"&amp;dataset_shampoo[[#This Row],[Month]])</f>
        <v>1135064</v>
      </c>
      <c r="M1523" s="1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s="9">
        <v>90636</v>
      </c>
      <c r="I1524" s="11">
        <v>577941</v>
      </c>
      <c r="J1524" s="9">
        <f>SUMIFS(H:H,D:D,dataset_shampoo[[#This Row],[Brand]],E:E,dataset_shampoo[[#This Row],[Region]],F:F,dataset_shampoo[[#This Row],[Year]],G:G,"&lt;="&amp;dataset_shampoo[[#This Row],[Month]])</f>
        <v>841204</v>
      </c>
      <c r="K1524" s="27">
        <f>SUMIFS(I:I,D:D,dataset_shampoo[[#This Row],[Brand]],E:E,dataset_shampoo[[#This Row],[Region]],F:F,dataset_shampoo[[#This Row],[Year]],G:G,"&lt;="&amp;dataset_shampoo[[#This Row],[Month]])</f>
        <v>5309493</v>
      </c>
      <c r="L1524" s="9">
        <f>dataset_shampoo[[#This Row],[Units YTD]]+SUMIFS(H:H,D:D,dataset_shampoo[[#This Row],[Brand]],E:E,dataset_shampoo[[#This Row],[Region]],F:F,dataset_shampoo[[#This Row],[Year]]-1,G:G,"&gt;"&amp;dataset_shampoo[[#This Row],[Month]])</f>
        <v>1131718</v>
      </c>
      <c r="M1524" s="1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s="9">
        <v>100779</v>
      </c>
      <c r="I1525" s="11">
        <v>645043</v>
      </c>
      <c r="J1525" s="9">
        <f>SUMIFS(H:H,D:D,dataset_shampoo[[#This Row],[Brand]],E:E,dataset_shampoo[[#This Row],[Region]],F:F,dataset_shampoo[[#This Row],[Year]],G:G,"&lt;="&amp;dataset_shampoo[[#This Row],[Month]])</f>
        <v>941983</v>
      </c>
      <c r="K1525" s="27">
        <f>SUMIFS(I:I,D:D,dataset_shampoo[[#This Row],[Brand]],E:E,dataset_shampoo[[#This Row],[Region]],F:F,dataset_shampoo[[#This Row],[Year]],G:G,"&lt;="&amp;dataset_shampoo[[#This Row],[Month]])</f>
        <v>5954536</v>
      </c>
      <c r="L1525" s="9">
        <f>dataset_shampoo[[#This Row],[Units YTD]]+SUMIFS(H:H,D:D,dataset_shampoo[[#This Row],[Brand]],E:E,dataset_shampoo[[#This Row],[Region]],F:F,dataset_shampoo[[#This Row],[Year]]-1,G:G,"&gt;"&amp;dataset_shampoo[[#This Row],[Month]])</f>
        <v>1136478</v>
      </c>
      <c r="M1525" s="1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s="9">
        <v>91812</v>
      </c>
      <c r="I1526" s="11">
        <v>586215</v>
      </c>
      <c r="J1526" s="9">
        <f>SUMIFS(H:H,D:D,dataset_shampoo[[#This Row],[Brand]],E:E,dataset_shampoo[[#This Row],[Region]],F:F,dataset_shampoo[[#This Row],[Year]],G:G,"&lt;="&amp;dataset_shampoo[[#This Row],[Month]])</f>
        <v>1033795</v>
      </c>
      <c r="K1526" s="27">
        <f>SUMIFS(I:I,D:D,dataset_shampoo[[#This Row],[Brand]],E:E,dataset_shampoo[[#This Row],[Region]],F:F,dataset_shampoo[[#This Row],[Year]],G:G,"&lt;="&amp;dataset_shampoo[[#This Row],[Month]])</f>
        <v>6540751</v>
      </c>
      <c r="L1526" s="9">
        <f>dataset_shampoo[[#This Row],[Units YTD]]+SUMIFS(H:H,D:D,dataset_shampoo[[#This Row],[Brand]],E:E,dataset_shampoo[[#This Row],[Region]],F:F,dataset_shampoo[[#This Row],[Year]]-1,G:G,"&gt;"&amp;dataset_shampoo[[#This Row],[Month]])</f>
        <v>1131816</v>
      </c>
      <c r="M1526" s="1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s="9">
        <v>94374</v>
      </c>
      <c r="I1527" s="11">
        <v>612962</v>
      </c>
      <c r="J1527" s="9">
        <f>SUMIFS(H:H,D:D,dataset_shampoo[[#This Row],[Brand]],E:E,dataset_shampoo[[#This Row],[Region]],F:F,dataset_shampoo[[#This Row],[Year]],G:G,"&lt;="&amp;dataset_shampoo[[#This Row],[Month]])</f>
        <v>1128169</v>
      </c>
      <c r="K1527" s="27">
        <f>SUMIFS(I:I,D:D,dataset_shampoo[[#This Row],[Brand]],E:E,dataset_shampoo[[#This Row],[Region]],F:F,dataset_shampoo[[#This Row],[Year]],G:G,"&lt;="&amp;dataset_shampoo[[#This Row],[Month]])</f>
        <v>7153713</v>
      </c>
      <c r="L1527" s="9">
        <f>dataset_shampoo[[#This Row],[Units YTD]]+SUMIFS(H:H,D:D,dataset_shampoo[[#This Row],[Brand]],E:E,dataset_shampoo[[#This Row],[Region]],F:F,dataset_shampoo[[#This Row],[Year]]-1,G:G,"&gt;"&amp;dataset_shampoo[[#This Row],[Month]])</f>
        <v>1128169</v>
      </c>
      <c r="M1527" s="1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s="9">
        <v>88599</v>
      </c>
      <c r="I1528" s="11">
        <v>586054</v>
      </c>
      <c r="J1528" s="9">
        <f>SUMIFS(H:H,D:D,dataset_shampoo[[#This Row],[Brand]],E:E,dataset_shampoo[[#This Row],[Region]],F:F,dataset_shampoo[[#This Row],[Year]],G:G,"&lt;="&amp;dataset_shampoo[[#This Row],[Month]])</f>
        <v>88599</v>
      </c>
      <c r="K1528" s="27">
        <f>SUMIFS(I:I,D:D,dataset_shampoo[[#This Row],[Brand]],E:E,dataset_shampoo[[#This Row],[Region]],F:F,dataset_shampoo[[#This Row],[Year]],G:G,"&lt;="&amp;dataset_shampoo[[#This Row],[Month]])</f>
        <v>586054</v>
      </c>
      <c r="L1528" s="9">
        <f>dataset_shampoo[[#This Row],[Units YTD]]+SUMIFS(H:H,D:D,dataset_shampoo[[#This Row],[Brand]],E:E,dataset_shampoo[[#This Row],[Region]],F:F,dataset_shampoo[[#This Row],[Year]]-1,G:G,"&gt;"&amp;dataset_shampoo[[#This Row],[Month]])</f>
        <v>1125516</v>
      </c>
      <c r="M1528" s="1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s="9">
        <v>82817</v>
      </c>
      <c r="I1529" s="11">
        <v>549486</v>
      </c>
      <c r="J1529" s="9">
        <f>SUMIFS(H:H,D:D,dataset_shampoo[[#This Row],[Brand]],E:E,dataset_shampoo[[#This Row],[Region]],F:F,dataset_shampoo[[#This Row],[Year]],G:G,"&lt;="&amp;dataset_shampoo[[#This Row],[Month]])</f>
        <v>171416</v>
      </c>
      <c r="K1529" s="27">
        <f>SUMIFS(I:I,D:D,dataset_shampoo[[#This Row],[Brand]],E:E,dataset_shampoo[[#This Row],[Region]],F:F,dataset_shampoo[[#This Row],[Year]],G:G,"&lt;="&amp;dataset_shampoo[[#This Row],[Month]])</f>
        <v>1135540</v>
      </c>
      <c r="L1529" s="9">
        <f>dataset_shampoo[[#This Row],[Units YTD]]+SUMIFS(H:H,D:D,dataset_shampoo[[#This Row],[Brand]],E:E,dataset_shampoo[[#This Row],[Region]],F:F,dataset_shampoo[[#This Row],[Year]]-1,G:G,"&gt;"&amp;dataset_shampoo[[#This Row],[Month]])</f>
        <v>1120364</v>
      </c>
      <c r="M1529" s="1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s="9">
        <v>94766</v>
      </c>
      <c r="I1530" s="11">
        <v>635894</v>
      </c>
      <c r="J1530" s="9">
        <f>SUMIFS(H:H,D:D,dataset_shampoo[[#This Row],[Brand]],E:E,dataset_shampoo[[#This Row],[Region]],F:F,dataset_shampoo[[#This Row],[Year]],G:G,"&lt;="&amp;dataset_shampoo[[#This Row],[Month]])</f>
        <v>266182</v>
      </c>
      <c r="K1530" s="27">
        <f>SUMIFS(I:I,D:D,dataset_shampoo[[#This Row],[Brand]],E:E,dataset_shampoo[[#This Row],[Region]],F:F,dataset_shampoo[[#This Row],[Year]],G:G,"&lt;="&amp;dataset_shampoo[[#This Row],[Month]])</f>
        <v>1771434</v>
      </c>
      <c r="L1530" s="9">
        <f>dataset_shampoo[[#This Row],[Units YTD]]+SUMIFS(H:H,D:D,dataset_shampoo[[#This Row],[Brand]],E:E,dataset_shampoo[[#This Row],[Region]],F:F,dataset_shampoo[[#This Row],[Year]]-1,G:G,"&gt;"&amp;dataset_shampoo[[#This Row],[Month]])</f>
        <v>1115205</v>
      </c>
      <c r="M1530" s="1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s="9">
        <v>85610</v>
      </c>
      <c r="I1531" s="11">
        <v>573454</v>
      </c>
      <c r="J1531" s="9">
        <f>SUMIFS(H:H,D:D,dataset_shampoo[[#This Row],[Brand]],E:E,dataset_shampoo[[#This Row],[Region]],F:F,dataset_shampoo[[#This Row],[Year]],G:G,"&lt;="&amp;dataset_shampoo[[#This Row],[Month]])</f>
        <v>351792</v>
      </c>
      <c r="K1531" s="27">
        <f>SUMIFS(I:I,D:D,dataset_shampoo[[#This Row],[Brand]],E:E,dataset_shampoo[[#This Row],[Region]],F:F,dataset_shampoo[[#This Row],[Year]],G:G,"&lt;="&amp;dataset_shampoo[[#This Row],[Month]])</f>
        <v>2344888</v>
      </c>
      <c r="L1531" s="9">
        <f>dataset_shampoo[[#This Row],[Units YTD]]+SUMIFS(H:H,D:D,dataset_shampoo[[#This Row],[Brand]],E:E,dataset_shampoo[[#This Row],[Region]],F:F,dataset_shampoo[[#This Row],[Year]]-1,G:G,"&gt;"&amp;dataset_shampoo[[#This Row],[Month]])</f>
        <v>1105363</v>
      </c>
      <c r="M1531" s="1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s="9">
        <v>87969</v>
      </c>
      <c r="I1532" s="11">
        <v>595371</v>
      </c>
      <c r="J1532" s="9">
        <f>SUMIFS(H:H,D:D,dataset_shampoo[[#This Row],[Brand]],E:E,dataset_shampoo[[#This Row],[Region]],F:F,dataset_shampoo[[#This Row],[Year]],G:G,"&lt;="&amp;dataset_shampoo[[#This Row],[Month]])</f>
        <v>439761</v>
      </c>
      <c r="K1532" s="27">
        <f>SUMIFS(I:I,D:D,dataset_shampoo[[#This Row],[Brand]],E:E,dataset_shampoo[[#This Row],[Region]],F:F,dataset_shampoo[[#This Row],[Year]],G:G,"&lt;="&amp;dataset_shampoo[[#This Row],[Month]])</f>
        <v>2940259</v>
      </c>
      <c r="L1532" s="9">
        <f>dataset_shampoo[[#This Row],[Units YTD]]+SUMIFS(H:H,D:D,dataset_shampoo[[#This Row],[Brand]],E:E,dataset_shampoo[[#This Row],[Region]],F:F,dataset_shampoo[[#This Row],[Year]]-1,G:G,"&gt;"&amp;dataset_shampoo[[#This Row],[Month]])</f>
        <v>1100099</v>
      </c>
      <c r="M1532" s="1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s="9">
        <v>90083</v>
      </c>
      <c r="I1533" s="11">
        <v>606284</v>
      </c>
      <c r="J1533" s="9">
        <f>SUMIFS(H:H,D:D,dataset_shampoo[[#This Row],[Brand]],E:E,dataset_shampoo[[#This Row],[Region]],F:F,dataset_shampoo[[#This Row],[Year]],G:G,"&lt;="&amp;dataset_shampoo[[#This Row],[Month]])</f>
        <v>529844</v>
      </c>
      <c r="K1533" s="27">
        <f>SUMIFS(I:I,D:D,dataset_shampoo[[#This Row],[Brand]],E:E,dataset_shampoo[[#This Row],[Region]],F:F,dataset_shampoo[[#This Row],[Year]],G:G,"&lt;="&amp;dataset_shampoo[[#This Row],[Month]])</f>
        <v>3546543</v>
      </c>
      <c r="L1533" s="9">
        <f>dataset_shampoo[[#This Row],[Units YTD]]+SUMIFS(H:H,D:D,dataset_shampoo[[#This Row],[Brand]],E:E,dataset_shampoo[[#This Row],[Region]],F:F,dataset_shampoo[[#This Row],[Year]]-1,G:G,"&gt;"&amp;dataset_shampoo[[#This Row],[Month]])</f>
        <v>1091069</v>
      </c>
      <c r="M1533" s="1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s="9">
        <v>87808</v>
      </c>
      <c r="I1534" s="11">
        <v>594937</v>
      </c>
      <c r="J1534" s="9">
        <f>SUMIFS(H:H,D:D,dataset_shampoo[[#This Row],[Brand]],E:E,dataset_shampoo[[#This Row],[Region]],F:F,dataset_shampoo[[#This Row],[Year]],G:G,"&lt;="&amp;dataset_shampoo[[#This Row],[Month]])</f>
        <v>617652</v>
      </c>
      <c r="K1534" s="27">
        <f>SUMIFS(I:I,D:D,dataset_shampoo[[#This Row],[Brand]],E:E,dataset_shampoo[[#This Row],[Region]],F:F,dataset_shampoo[[#This Row],[Year]],G:G,"&lt;="&amp;dataset_shampoo[[#This Row],[Month]])</f>
        <v>4141480</v>
      </c>
      <c r="L1534" s="9">
        <f>dataset_shampoo[[#This Row],[Units YTD]]+SUMIFS(H:H,D:D,dataset_shampoo[[#This Row],[Brand]],E:E,dataset_shampoo[[#This Row],[Region]],F:F,dataset_shampoo[[#This Row],[Year]]-1,G:G,"&gt;"&amp;dataset_shampoo[[#This Row],[Month]])</f>
        <v>1083698</v>
      </c>
      <c r="M1534" s="1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s="9">
        <v>85267</v>
      </c>
      <c r="I1535" s="11">
        <v>575869</v>
      </c>
      <c r="J1535" s="9">
        <f>SUMIFS(H:H,D:D,dataset_shampoo[[#This Row],[Brand]],E:E,dataset_shampoo[[#This Row],[Region]],F:F,dataset_shampoo[[#This Row],[Year]],G:G,"&lt;="&amp;dataset_shampoo[[#This Row],[Month]])</f>
        <v>702919</v>
      </c>
      <c r="K1535" s="27">
        <f>SUMIFS(I:I,D:D,dataset_shampoo[[#This Row],[Brand]],E:E,dataset_shampoo[[#This Row],[Region]],F:F,dataset_shampoo[[#This Row],[Year]],G:G,"&lt;="&amp;dataset_shampoo[[#This Row],[Month]])</f>
        <v>4717349</v>
      </c>
      <c r="L1535" s="9">
        <f>dataset_shampoo[[#This Row],[Units YTD]]+SUMIFS(H:H,D:D,dataset_shampoo[[#This Row],[Brand]],E:E,dataset_shampoo[[#This Row],[Region]],F:F,dataset_shampoo[[#This Row],[Year]]-1,G:G,"&gt;"&amp;dataset_shampoo[[#This Row],[Month]])</f>
        <v>1080520</v>
      </c>
      <c r="M1535" s="1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s="9">
        <v>86562</v>
      </c>
      <c r="I1536" s="11">
        <v>593866</v>
      </c>
      <c r="J1536" s="9">
        <f>SUMIFS(H:H,D:D,dataset_shampoo[[#This Row],[Brand]],E:E,dataset_shampoo[[#This Row],[Region]],F:F,dataset_shampoo[[#This Row],[Year]],G:G,"&lt;="&amp;dataset_shampoo[[#This Row],[Month]])</f>
        <v>789481</v>
      </c>
      <c r="K1536" s="27">
        <f>SUMIFS(I:I,D:D,dataset_shampoo[[#This Row],[Brand]],E:E,dataset_shampoo[[#This Row],[Region]],F:F,dataset_shampoo[[#This Row],[Year]],G:G,"&lt;="&amp;dataset_shampoo[[#This Row],[Month]])</f>
        <v>5311215</v>
      </c>
      <c r="L1536" s="9">
        <f>dataset_shampoo[[#This Row],[Units YTD]]+SUMIFS(H:H,D:D,dataset_shampoo[[#This Row],[Brand]],E:E,dataset_shampoo[[#This Row],[Region]],F:F,dataset_shampoo[[#This Row],[Year]]-1,G:G,"&gt;"&amp;dataset_shampoo[[#This Row],[Month]])</f>
        <v>1076446</v>
      </c>
      <c r="M1536" s="1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s="9">
        <v>87773</v>
      </c>
      <c r="I1537" s="11">
        <v>602357</v>
      </c>
      <c r="J1537" s="9">
        <f>SUMIFS(H:H,D:D,dataset_shampoo[[#This Row],[Brand]],E:E,dataset_shampoo[[#This Row],[Region]],F:F,dataset_shampoo[[#This Row],[Year]],G:G,"&lt;="&amp;dataset_shampoo[[#This Row],[Month]])</f>
        <v>877254</v>
      </c>
      <c r="K1537" s="27">
        <f>SUMIFS(I:I,D:D,dataset_shampoo[[#This Row],[Brand]],E:E,dataset_shampoo[[#This Row],[Region]],F:F,dataset_shampoo[[#This Row],[Year]],G:G,"&lt;="&amp;dataset_shampoo[[#This Row],[Month]])</f>
        <v>5913572</v>
      </c>
      <c r="L1537" s="9">
        <f>dataset_shampoo[[#This Row],[Units YTD]]+SUMIFS(H:H,D:D,dataset_shampoo[[#This Row],[Brand]],E:E,dataset_shampoo[[#This Row],[Region]],F:F,dataset_shampoo[[#This Row],[Year]]-1,G:G,"&gt;"&amp;dataset_shampoo[[#This Row],[Month]])</f>
        <v>1063440</v>
      </c>
      <c r="M1537" s="1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s="9">
        <v>81326</v>
      </c>
      <c r="I1538" s="11">
        <v>567105</v>
      </c>
      <c r="J1538" s="9">
        <f>SUMIFS(H:H,D:D,dataset_shampoo[[#This Row],[Brand]],E:E,dataset_shampoo[[#This Row],[Region]],F:F,dataset_shampoo[[#This Row],[Year]],G:G,"&lt;="&amp;dataset_shampoo[[#This Row],[Month]])</f>
        <v>958580</v>
      </c>
      <c r="K1538" s="27">
        <f>SUMIFS(I:I,D:D,dataset_shampoo[[#This Row],[Brand]],E:E,dataset_shampoo[[#This Row],[Region]],F:F,dataset_shampoo[[#This Row],[Year]],G:G,"&lt;="&amp;dataset_shampoo[[#This Row],[Month]])</f>
        <v>6480677</v>
      </c>
      <c r="L1538" s="9">
        <f>dataset_shampoo[[#This Row],[Units YTD]]+SUMIFS(H:H,D:D,dataset_shampoo[[#This Row],[Brand]],E:E,dataset_shampoo[[#This Row],[Region]],F:F,dataset_shampoo[[#This Row],[Year]]-1,G:G,"&gt;"&amp;dataset_shampoo[[#This Row],[Month]])</f>
        <v>1052954</v>
      </c>
      <c r="M1538" s="1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s="9">
        <v>93156</v>
      </c>
      <c r="I1539" s="11">
        <v>642936</v>
      </c>
      <c r="J1539" s="9">
        <f>SUMIFS(H:H,D:D,dataset_shampoo[[#This Row],[Brand]],E:E,dataset_shampoo[[#This Row],[Region]],F:F,dataset_shampoo[[#This Row],[Year]],G:G,"&lt;="&amp;dataset_shampoo[[#This Row],[Month]])</f>
        <v>1051736</v>
      </c>
      <c r="K1539" s="27">
        <f>SUMIFS(I:I,D:D,dataset_shampoo[[#This Row],[Brand]],E:E,dataset_shampoo[[#This Row],[Region]],F:F,dataset_shampoo[[#This Row],[Year]],G:G,"&lt;="&amp;dataset_shampoo[[#This Row],[Month]])</f>
        <v>7123613</v>
      </c>
      <c r="L1539" s="9">
        <f>dataset_shampoo[[#This Row],[Units YTD]]+SUMIFS(H:H,D:D,dataset_shampoo[[#This Row],[Brand]],E:E,dataset_shampoo[[#This Row],[Region]],F:F,dataset_shampoo[[#This Row],[Year]]-1,G:G,"&gt;"&amp;dataset_shampoo[[#This Row],[Month]])</f>
        <v>1051736</v>
      </c>
      <c r="M1539" s="1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s="9">
        <v>83881</v>
      </c>
      <c r="I1540" s="11">
        <v>576352</v>
      </c>
      <c r="J1540" s="9">
        <f>SUMIFS(H:H,D:D,dataset_shampoo[[#This Row],[Brand]],E:E,dataset_shampoo[[#This Row],[Region]],F:F,dataset_shampoo[[#This Row],[Year]],G:G,"&lt;="&amp;dataset_shampoo[[#This Row],[Month]])</f>
        <v>83881</v>
      </c>
      <c r="K1540" s="27">
        <f>SUMIFS(I:I,D:D,dataset_shampoo[[#This Row],[Brand]],E:E,dataset_shampoo[[#This Row],[Region]],F:F,dataset_shampoo[[#This Row],[Year]],G:G,"&lt;="&amp;dataset_shampoo[[#This Row],[Month]])</f>
        <v>576352</v>
      </c>
      <c r="L1540" s="9">
        <f>dataset_shampoo[[#This Row],[Units YTD]]+SUMIFS(H:H,D:D,dataset_shampoo[[#This Row],[Brand]],E:E,dataset_shampoo[[#This Row],[Region]],F:F,dataset_shampoo[[#This Row],[Year]]-1,G:G,"&gt;"&amp;dataset_shampoo[[#This Row],[Month]])</f>
        <v>1047018</v>
      </c>
      <c r="M1540" s="1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s="9">
        <v>79380</v>
      </c>
      <c r="I1541" s="11">
        <v>537012</v>
      </c>
      <c r="J1541" s="9">
        <f>SUMIFS(H:H,D:D,dataset_shampoo[[#This Row],[Brand]],E:E,dataset_shampoo[[#This Row],[Region]],F:F,dataset_shampoo[[#This Row],[Year]],G:G,"&lt;="&amp;dataset_shampoo[[#This Row],[Month]])</f>
        <v>163261</v>
      </c>
      <c r="K1541" s="27">
        <f>SUMIFS(I:I,D:D,dataset_shampoo[[#This Row],[Brand]],E:E,dataset_shampoo[[#This Row],[Region]],F:F,dataset_shampoo[[#This Row],[Year]],G:G,"&lt;="&amp;dataset_shampoo[[#This Row],[Month]])</f>
        <v>1113364</v>
      </c>
      <c r="L1541" s="9">
        <f>dataset_shampoo[[#This Row],[Units YTD]]+SUMIFS(H:H,D:D,dataset_shampoo[[#This Row],[Brand]],E:E,dataset_shampoo[[#This Row],[Region]],F:F,dataset_shampoo[[#This Row],[Year]]-1,G:G,"&gt;"&amp;dataset_shampoo[[#This Row],[Month]])</f>
        <v>1043581</v>
      </c>
      <c r="M1541" s="1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s="9">
        <v>91637</v>
      </c>
      <c r="I1542" s="11">
        <v>648718</v>
      </c>
      <c r="J1542" s="9">
        <f>SUMIFS(H:H,D:D,dataset_shampoo[[#This Row],[Brand]],E:E,dataset_shampoo[[#This Row],[Region]],F:F,dataset_shampoo[[#This Row],[Year]],G:G,"&lt;="&amp;dataset_shampoo[[#This Row],[Month]])</f>
        <v>254898</v>
      </c>
      <c r="K1542" s="27">
        <f>SUMIFS(I:I,D:D,dataset_shampoo[[#This Row],[Brand]],E:E,dataset_shampoo[[#This Row],[Region]],F:F,dataset_shampoo[[#This Row],[Year]],G:G,"&lt;="&amp;dataset_shampoo[[#This Row],[Month]])</f>
        <v>1762082</v>
      </c>
      <c r="L1542" s="9">
        <f>dataset_shampoo[[#This Row],[Units YTD]]+SUMIFS(H:H,D:D,dataset_shampoo[[#This Row],[Brand]],E:E,dataset_shampoo[[#This Row],[Region]],F:F,dataset_shampoo[[#This Row],[Year]]-1,G:G,"&gt;"&amp;dataset_shampoo[[#This Row],[Month]])</f>
        <v>1040452</v>
      </c>
      <c r="M1542" s="1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s="9">
        <v>142240</v>
      </c>
      <c r="I1543" s="11">
        <v>739179</v>
      </c>
      <c r="J1543" s="9">
        <f>SUMIFS(H:H,D:D,dataset_shampoo[[#This Row],[Brand]],E:E,dataset_shampoo[[#This Row],[Region]],F:F,dataset_shampoo[[#This Row],[Year]],G:G,"&lt;="&amp;dataset_shampoo[[#This Row],[Month]])</f>
        <v>142240</v>
      </c>
      <c r="K1543" s="27">
        <f>SUMIFS(I:I,D:D,dataset_shampoo[[#This Row],[Brand]],E:E,dataset_shampoo[[#This Row],[Region]],F:F,dataset_shampoo[[#This Row],[Year]],G:G,"&lt;="&amp;dataset_shampoo[[#This Row],[Month]])</f>
        <v>739179</v>
      </c>
      <c r="L1543" s="9">
        <f>dataset_shampoo[[#This Row],[Units YTD]]+SUMIFS(H:H,D:D,dataset_shampoo[[#This Row],[Brand]],E:E,dataset_shampoo[[#This Row],[Region]],F:F,dataset_shampoo[[#This Row],[Year]]-1,G:G,"&gt;"&amp;dataset_shampoo[[#This Row],[Month]])</f>
        <v>142240</v>
      </c>
      <c r="M1543" s="1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s="9">
        <v>121002</v>
      </c>
      <c r="I1544" s="11">
        <v>631036</v>
      </c>
      <c r="J1544" s="9">
        <f>SUMIFS(H:H,D:D,dataset_shampoo[[#This Row],[Brand]],E:E,dataset_shampoo[[#This Row],[Region]],F:F,dataset_shampoo[[#This Row],[Year]],G:G,"&lt;="&amp;dataset_shampoo[[#This Row],[Month]])</f>
        <v>263242</v>
      </c>
      <c r="K1544" s="27">
        <f>SUMIFS(I:I,D:D,dataset_shampoo[[#This Row],[Brand]],E:E,dataset_shampoo[[#This Row],[Region]],F:F,dataset_shampoo[[#This Row],[Year]],G:G,"&lt;="&amp;dataset_shampoo[[#This Row],[Month]])</f>
        <v>1370215</v>
      </c>
      <c r="L1544" s="9">
        <f>dataset_shampoo[[#This Row],[Units YTD]]+SUMIFS(H:H,D:D,dataset_shampoo[[#This Row],[Brand]],E:E,dataset_shampoo[[#This Row],[Region]],F:F,dataset_shampoo[[#This Row],[Year]]-1,G:G,"&gt;"&amp;dataset_shampoo[[#This Row],[Month]])</f>
        <v>263242</v>
      </c>
      <c r="M1544" s="1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s="9">
        <v>148575</v>
      </c>
      <c r="I1545" s="11">
        <v>770385</v>
      </c>
      <c r="J1545" s="9">
        <f>SUMIFS(H:H,D:D,dataset_shampoo[[#This Row],[Brand]],E:E,dataset_shampoo[[#This Row],[Region]],F:F,dataset_shampoo[[#This Row],[Year]],G:G,"&lt;="&amp;dataset_shampoo[[#This Row],[Month]])</f>
        <v>411817</v>
      </c>
      <c r="K1545" s="27">
        <f>SUMIFS(I:I,D:D,dataset_shampoo[[#This Row],[Brand]],E:E,dataset_shampoo[[#This Row],[Region]],F:F,dataset_shampoo[[#This Row],[Year]],G:G,"&lt;="&amp;dataset_shampoo[[#This Row],[Month]])</f>
        <v>2140600</v>
      </c>
      <c r="L1545" s="9">
        <f>dataset_shampoo[[#This Row],[Units YTD]]+SUMIFS(H:H,D:D,dataset_shampoo[[#This Row],[Brand]],E:E,dataset_shampoo[[#This Row],[Region]],F:F,dataset_shampoo[[#This Row],[Year]]-1,G:G,"&gt;"&amp;dataset_shampoo[[#This Row],[Month]])</f>
        <v>411817</v>
      </c>
      <c r="M1545" s="1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s="9">
        <v>115962</v>
      </c>
      <c r="I1546" s="11">
        <v>600026</v>
      </c>
      <c r="J1546" s="9">
        <f>SUMIFS(H:H,D:D,dataset_shampoo[[#This Row],[Brand]],E:E,dataset_shampoo[[#This Row],[Region]],F:F,dataset_shampoo[[#This Row],[Year]],G:G,"&lt;="&amp;dataset_shampoo[[#This Row],[Month]])</f>
        <v>527779</v>
      </c>
      <c r="K1546" s="27">
        <f>SUMIFS(I:I,D:D,dataset_shampoo[[#This Row],[Brand]],E:E,dataset_shampoo[[#This Row],[Region]],F:F,dataset_shampoo[[#This Row],[Year]],G:G,"&lt;="&amp;dataset_shampoo[[#This Row],[Month]])</f>
        <v>2740626</v>
      </c>
      <c r="L1546" s="9">
        <f>dataset_shampoo[[#This Row],[Units YTD]]+SUMIFS(H:H,D:D,dataset_shampoo[[#This Row],[Brand]],E:E,dataset_shampoo[[#This Row],[Region]],F:F,dataset_shampoo[[#This Row],[Year]]-1,G:G,"&gt;"&amp;dataset_shampoo[[#This Row],[Month]])</f>
        <v>527779</v>
      </c>
      <c r="M1546" s="1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s="9">
        <v>130655</v>
      </c>
      <c r="I1547" s="11">
        <v>672973</v>
      </c>
      <c r="J1547" s="9">
        <f>SUMIFS(H:H,D:D,dataset_shampoo[[#This Row],[Brand]],E:E,dataset_shampoo[[#This Row],[Region]],F:F,dataset_shampoo[[#This Row],[Year]],G:G,"&lt;="&amp;dataset_shampoo[[#This Row],[Month]])</f>
        <v>658434</v>
      </c>
      <c r="K1547" s="27">
        <f>SUMIFS(I:I,D:D,dataset_shampoo[[#This Row],[Brand]],E:E,dataset_shampoo[[#This Row],[Region]],F:F,dataset_shampoo[[#This Row],[Year]],G:G,"&lt;="&amp;dataset_shampoo[[#This Row],[Month]])</f>
        <v>3413599</v>
      </c>
      <c r="L1547" s="9">
        <f>dataset_shampoo[[#This Row],[Units YTD]]+SUMIFS(H:H,D:D,dataset_shampoo[[#This Row],[Brand]],E:E,dataset_shampoo[[#This Row],[Region]],F:F,dataset_shampoo[[#This Row],[Year]]-1,G:G,"&gt;"&amp;dataset_shampoo[[#This Row],[Month]])</f>
        <v>658434</v>
      </c>
      <c r="M1547" s="1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s="9">
        <v>155281</v>
      </c>
      <c r="I1548" s="11">
        <v>881006</v>
      </c>
      <c r="J1548" s="9">
        <f>SUMIFS(H:H,D:D,dataset_shampoo[[#This Row],[Brand]],E:E,dataset_shampoo[[#This Row],[Region]],F:F,dataset_shampoo[[#This Row],[Year]],G:G,"&lt;="&amp;dataset_shampoo[[#This Row],[Month]])</f>
        <v>813715</v>
      </c>
      <c r="K1548" s="27">
        <f>SUMIFS(I:I,D:D,dataset_shampoo[[#This Row],[Brand]],E:E,dataset_shampoo[[#This Row],[Region]],F:F,dataset_shampoo[[#This Row],[Year]],G:G,"&lt;="&amp;dataset_shampoo[[#This Row],[Month]])</f>
        <v>4294605</v>
      </c>
      <c r="L1548" s="9">
        <f>dataset_shampoo[[#This Row],[Units YTD]]+SUMIFS(H:H,D:D,dataset_shampoo[[#This Row],[Brand]],E:E,dataset_shampoo[[#This Row],[Region]],F:F,dataset_shampoo[[#This Row],[Year]]-1,G:G,"&gt;"&amp;dataset_shampoo[[#This Row],[Month]])</f>
        <v>813715</v>
      </c>
      <c r="M1548" s="1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s="9">
        <v>128156</v>
      </c>
      <c r="I1549" s="11">
        <v>692027</v>
      </c>
      <c r="J1549" s="9">
        <f>SUMIFS(H:H,D:D,dataset_shampoo[[#This Row],[Brand]],E:E,dataset_shampoo[[#This Row],[Region]],F:F,dataset_shampoo[[#This Row],[Year]],G:G,"&lt;="&amp;dataset_shampoo[[#This Row],[Month]])</f>
        <v>941871</v>
      </c>
      <c r="K1549" s="27">
        <f>SUMIFS(I:I,D:D,dataset_shampoo[[#This Row],[Brand]],E:E,dataset_shampoo[[#This Row],[Region]],F:F,dataset_shampoo[[#This Row],[Year]],G:G,"&lt;="&amp;dataset_shampoo[[#This Row],[Month]])</f>
        <v>4986632</v>
      </c>
      <c r="L1549" s="9">
        <f>dataset_shampoo[[#This Row],[Units YTD]]+SUMIFS(H:H,D:D,dataset_shampoo[[#This Row],[Brand]],E:E,dataset_shampoo[[#This Row],[Region]],F:F,dataset_shampoo[[#This Row],[Year]]-1,G:G,"&gt;"&amp;dataset_shampoo[[#This Row],[Month]])</f>
        <v>941871</v>
      </c>
      <c r="M1549" s="1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s="9">
        <v>132041</v>
      </c>
      <c r="I1550" s="11">
        <v>708547</v>
      </c>
      <c r="J1550" s="9">
        <f>SUMIFS(H:H,D:D,dataset_shampoo[[#This Row],[Brand]],E:E,dataset_shampoo[[#This Row],[Region]],F:F,dataset_shampoo[[#This Row],[Year]],G:G,"&lt;="&amp;dataset_shampoo[[#This Row],[Month]])</f>
        <v>1073912</v>
      </c>
      <c r="K1550" s="27">
        <f>SUMIFS(I:I,D:D,dataset_shampoo[[#This Row],[Brand]],E:E,dataset_shampoo[[#This Row],[Region]],F:F,dataset_shampoo[[#This Row],[Year]],G:G,"&lt;="&amp;dataset_shampoo[[#This Row],[Month]])</f>
        <v>5695179</v>
      </c>
      <c r="L1550" s="9">
        <f>dataset_shampoo[[#This Row],[Units YTD]]+SUMIFS(H:H,D:D,dataset_shampoo[[#This Row],[Brand]],E:E,dataset_shampoo[[#This Row],[Region]],F:F,dataset_shampoo[[#This Row],[Year]]-1,G:G,"&gt;"&amp;dataset_shampoo[[#This Row],[Month]])</f>
        <v>1073912</v>
      </c>
      <c r="M1550" s="1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s="9">
        <v>125622</v>
      </c>
      <c r="I1551" s="11">
        <v>680442</v>
      </c>
      <c r="J1551" s="9">
        <f>SUMIFS(H:H,D:D,dataset_shampoo[[#This Row],[Brand]],E:E,dataset_shampoo[[#This Row],[Region]],F:F,dataset_shampoo[[#This Row],[Year]],G:G,"&lt;="&amp;dataset_shampoo[[#This Row],[Month]])</f>
        <v>1199534</v>
      </c>
      <c r="K1551" s="27">
        <f>SUMIFS(I:I,D:D,dataset_shampoo[[#This Row],[Brand]],E:E,dataset_shampoo[[#This Row],[Region]],F:F,dataset_shampoo[[#This Row],[Year]],G:G,"&lt;="&amp;dataset_shampoo[[#This Row],[Month]])</f>
        <v>6375621</v>
      </c>
      <c r="L1551" s="9">
        <f>dataset_shampoo[[#This Row],[Units YTD]]+SUMIFS(H:H,D:D,dataset_shampoo[[#This Row],[Brand]],E:E,dataset_shampoo[[#This Row],[Region]],F:F,dataset_shampoo[[#This Row],[Year]]-1,G:G,"&gt;"&amp;dataset_shampoo[[#This Row],[Month]])</f>
        <v>1199534</v>
      </c>
      <c r="M1551" s="1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s="9">
        <v>130697</v>
      </c>
      <c r="I1552" s="11">
        <v>717528</v>
      </c>
      <c r="J1552" s="9">
        <f>SUMIFS(H:H,D:D,dataset_shampoo[[#This Row],[Brand]],E:E,dataset_shampoo[[#This Row],[Region]],F:F,dataset_shampoo[[#This Row],[Year]],G:G,"&lt;="&amp;dataset_shampoo[[#This Row],[Month]])</f>
        <v>1330231</v>
      </c>
      <c r="K1552" s="27">
        <f>SUMIFS(I:I,D:D,dataset_shampoo[[#This Row],[Brand]],E:E,dataset_shampoo[[#This Row],[Region]],F:F,dataset_shampoo[[#This Row],[Year]],G:G,"&lt;="&amp;dataset_shampoo[[#This Row],[Month]])</f>
        <v>7093149</v>
      </c>
      <c r="L1552" s="9">
        <f>dataset_shampoo[[#This Row],[Units YTD]]+SUMIFS(H:H,D:D,dataset_shampoo[[#This Row],[Brand]],E:E,dataset_shampoo[[#This Row],[Region]],F:F,dataset_shampoo[[#This Row],[Year]]-1,G:G,"&gt;"&amp;dataset_shampoo[[#This Row],[Month]])</f>
        <v>1330231</v>
      </c>
      <c r="M1552" s="1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s="9">
        <v>128317</v>
      </c>
      <c r="I1553" s="11">
        <v>698131</v>
      </c>
      <c r="J1553" s="9">
        <f>SUMIFS(H:H,D:D,dataset_shampoo[[#This Row],[Brand]],E:E,dataset_shampoo[[#This Row],[Region]],F:F,dataset_shampoo[[#This Row],[Year]],G:G,"&lt;="&amp;dataset_shampoo[[#This Row],[Month]])</f>
        <v>1458548</v>
      </c>
      <c r="K1553" s="27">
        <f>SUMIFS(I:I,D:D,dataset_shampoo[[#This Row],[Brand]],E:E,dataset_shampoo[[#This Row],[Region]],F:F,dataset_shampoo[[#This Row],[Year]],G:G,"&lt;="&amp;dataset_shampoo[[#This Row],[Month]])</f>
        <v>7791280</v>
      </c>
      <c r="L1553" s="9">
        <f>dataset_shampoo[[#This Row],[Units YTD]]+SUMIFS(H:H,D:D,dataset_shampoo[[#This Row],[Brand]],E:E,dataset_shampoo[[#This Row],[Region]],F:F,dataset_shampoo[[#This Row],[Year]]-1,G:G,"&gt;"&amp;dataset_shampoo[[#This Row],[Month]])</f>
        <v>1458548</v>
      </c>
      <c r="M1553" s="1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s="9">
        <v>137711</v>
      </c>
      <c r="I1554" s="11">
        <v>748909</v>
      </c>
      <c r="J1554" s="9">
        <f>SUMIFS(H:H,D:D,dataset_shampoo[[#This Row],[Brand]],E:E,dataset_shampoo[[#This Row],[Region]],F:F,dataset_shampoo[[#This Row],[Year]],G:G,"&lt;="&amp;dataset_shampoo[[#This Row],[Month]])</f>
        <v>1596259</v>
      </c>
      <c r="K1554" s="27">
        <f>SUMIFS(I:I,D:D,dataset_shampoo[[#This Row],[Brand]],E:E,dataset_shampoo[[#This Row],[Region]],F:F,dataset_shampoo[[#This Row],[Year]],G:G,"&lt;="&amp;dataset_shampoo[[#This Row],[Month]])</f>
        <v>8540189</v>
      </c>
      <c r="L1554" s="9">
        <f>dataset_shampoo[[#This Row],[Units YTD]]+SUMIFS(H:H,D:D,dataset_shampoo[[#This Row],[Brand]],E:E,dataset_shampoo[[#This Row],[Region]],F:F,dataset_shampoo[[#This Row],[Year]]-1,G:G,"&gt;"&amp;dataset_shampoo[[#This Row],[Month]])</f>
        <v>1596259</v>
      </c>
      <c r="M1554" s="1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s="9">
        <v>126133</v>
      </c>
      <c r="I1555" s="11">
        <v>707021</v>
      </c>
      <c r="J1555" s="9">
        <f>SUMIFS(H:H,D:D,dataset_shampoo[[#This Row],[Brand]],E:E,dataset_shampoo[[#This Row],[Region]],F:F,dataset_shampoo[[#This Row],[Year]],G:G,"&lt;="&amp;dataset_shampoo[[#This Row],[Month]])</f>
        <v>126133</v>
      </c>
      <c r="K1555" s="27">
        <f>SUMIFS(I:I,D:D,dataset_shampoo[[#This Row],[Brand]],E:E,dataset_shampoo[[#This Row],[Region]],F:F,dataset_shampoo[[#This Row],[Year]],G:G,"&lt;="&amp;dataset_shampoo[[#This Row],[Month]])</f>
        <v>707021</v>
      </c>
      <c r="L1555" s="9">
        <f>dataset_shampoo[[#This Row],[Units YTD]]+SUMIFS(H:H,D:D,dataset_shampoo[[#This Row],[Brand]],E:E,dataset_shampoo[[#This Row],[Region]],F:F,dataset_shampoo[[#This Row],[Year]]-1,G:G,"&gt;"&amp;dataset_shampoo[[#This Row],[Month]])</f>
        <v>1580152</v>
      </c>
      <c r="M1555" s="1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s="9">
        <v>126938</v>
      </c>
      <c r="I1556" s="11">
        <v>706237</v>
      </c>
      <c r="J1556" s="9">
        <f>SUMIFS(H:H,D:D,dataset_shampoo[[#This Row],[Brand]],E:E,dataset_shampoo[[#This Row],[Region]],F:F,dataset_shampoo[[#This Row],[Year]],G:G,"&lt;="&amp;dataset_shampoo[[#This Row],[Month]])</f>
        <v>253071</v>
      </c>
      <c r="K1556" s="27">
        <f>SUMIFS(I:I,D:D,dataset_shampoo[[#This Row],[Brand]],E:E,dataset_shampoo[[#This Row],[Region]],F:F,dataset_shampoo[[#This Row],[Year]],G:G,"&lt;="&amp;dataset_shampoo[[#This Row],[Month]])</f>
        <v>1413258</v>
      </c>
      <c r="L1556" s="9">
        <f>dataset_shampoo[[#This Row],[Units YTD]]+SUMIFS(H:H,D:D,dataset_shampoo[[#This Row],[Brand]],E:E,dataset_shampoo[[#This Row],[Region]],F:F,dataset_shampoo[[#This Row],[Year]]-1,G:G,"&gt;"&amp;dataset_shampoo[[#This Row],[Month]])</f>
        <v>1586088</v>
      </c>
      <c r="M1556" s="1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s="9">
        <v>125300</v>
      </c>
      <c r="I1557" s="11">
        <v>697186</v>
      </c>
      <c r="J1557" s="9">
        <f>SUMIFS(H:H,D:D,dataset_shampoo[[#This Row],[Brand]],E:E,dataset_shampoo[[#This Row],[Region]],F:F,dataset_shampoo[[#This Row],[Year]],G:G,"&lt;="&amp;dataset_shampoo[[#This Row],[Month]])</f>
        <v>378371</v>
      </c>
      <c r="K1557" s="27">
        <f>SUMIFS(I:I,D:D,dataset_shampoo[[#This Row],[Brand]],E:E,dataset_shampoo[[#This Row],[Region]],F:F,dataset_shampoo[[#This Row],[Year]],G:G,"&lt;="&amp;dataset_shampoo[[#This Row],[Month]])</f>
        <v>2110444</v>
      </c>
      <c r="L1557" s="9">
        <f>dataset_shampoo[[#This Row],[Units YTD]]+SUMIFS(H:H,D:D,dataset_shampoo[[#This Row],[Brand]],E:E,dataset_shampoo[[#This Row],[Region]],F:F,dataset_shampoo[[#This Row],[Year]]-1,G:G,"&gt;"&amp;dataset_shampoo[[#This Row],[Month]])</f>
        <v>1562813</v>
      </c>
      <c r="M1557" s="1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s="9">
        <v>117047</v>
      </c>
      <c r="I1558" s="11">
        <v>648998</v>
      </c>
      <c r="J1558" s="9">
        <f>SUMIFS(H:H,D:D,dataset_shampoo[[#This Row],[Brand]],E:E,dataset_shampoo[[#This Row],[Region]],F:F,dataset_shampoo[[#This Row],[Year]],G:G,"&lt;="&amp;dataset_shampoo[[#This Row],[Month]])</f>
        <v>495418</v>
      </c>
      <c r="K1558" s="27">
        <f>SUMIFS(I:I,D:D,dataset_shampoo[[#This Row],[Brand]],E:E,dataset_shampoo[[#This Row],[Region]],F:F,dataset_shampoo[[#This Row],[Year]],G:G,"&lt;="&amp;dataset_shampoo[[#This Row],[Month]])</f>
        <v>2759442</v>
      </c>
      <c r="L1558" s="9">
        <f>dataset_shampoo[[#This Row],[Units YTD]]+SUMIFS(H:H,D:D,dataset_shampoo[[#This Row],[Brand]],E:E,dataset_shampoo[[#This Row],[Region]],F:F,dataset_shampoo[[#This Row],[Year]]-1,G:G,"&gt;"&amp;dataset_shampoo[[#This Row],[Month]])</f>
        <v>1563898</v>
      </c>
      <c r="M1558" s="1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s="9">
        <v>138250</v>
      </c>
      <c r="I1559" s="11">
        <v>756133</v>
      </c>
      <c r="J1559" s="9">
        <f>SUMIFS(H:H,D:D,dataset_shampoo[[#This Row],[Brand]],E:E,dataset_shampoo[[#This Row],[Region]],F:F,dataset_shampoo[[#This Row],[Year]],G:G,"&lt;="&amp;dataset_shampoo[[#This Row],[Month]])</f>
        <v>633668</v>
      </c>
      <c r="K1559" s="27">
        <f>SUMIFS(I:I,D:D,dataset_shampoo[[#This Row],[Brand]],E:E,dataset_shampoo[[#This Row],[Region]],F:F,dataset_shampoo[[#This Row],[Year]],G:G,"&lt;="&amp;dataset_shampoo[[#This Row],[Month]])</f>
        <v>3515575</v>
      </c>
      <c r="L1559" s="9">
        <f>dataset_shampoo[[#This Row],[Units YTD]]+SUMIFS(H:H,D:D,dataset_shampoo[[#This Row],[Brand]],E:E,dataset_shampoo[[#This Row],[Region]],F:F,dataset_shampoo[[#This Row],[Year]]-1,G:G,"&gt;"&amp;dataset_shampoo[[#This Row],[Month]])</f>
        <v>1571493</v>
      </c>
      <c r="M1559" s="1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s="9">
        <v>125412</v>
      </c>
      <c r="I1560" s="11">
        <v>680911</v>
      </c>
      <c r="J1560" s="9">
        <f>SUMIFS(H:H,D:D,dataset_shampoo[[#This Row],[Brand]],E:E,dataset_shampoo[[#This Row],[Region]],F:F,dataset_shampoo[[#This Row],[Year]],G:G,"&lt;="&amp;dataset_shampoo[[#This Row],[Month]])</f>
        <v>759080</v>
      </c>
      <c r="K1560" s="27">
        <f>SUMIFS(I:I,D:D,dataset_shampoo[[#This Row],[Brand]],E:E,dataset_shampoo[[#This Row],[Region]],F:F,dataset_shampoo[[#This Row],[Year]],G:G,"&lt;="&amp;dataset_shampoo[[#This Row],[Month]])</f>
        <v>4196486</v>
      </c>
      <c r="L1560" s="9">
        <f>dataset_shampoo[[#This Row],[Units YTD]]+SUMIFS(H:H,D:D,dataset_shampoo[[#This Row],[Brand]],E:E,dataset_shampoo[[#This Row],[Region]],F:F,dataset_shampoo[[#This Row],[Year]]-1,G:G,"&gt;"&amp;dataset_shampoo[[#This Row],[Month]])</f>
        <v>1541624</v>
      </c>
      <c r="M1560" s="1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s="9">
        <v>128086</v>
      </c>
      <c r="I1561" s="11">
        <v>683060</v>
      </c>
      <c r="J1561" s="9">
        <f>SUMIFS(H:H,D:D,dataset_shampoo[[#This Row],[Brand]],E:E,dataset_shampoo[[#This Row],[Region]],F:F,dataset_shampoo[[#This Row],[Year]],G:G,"&lt;="&amp;dataset_shampoo[[#This Row],[Month]])</f>
        <v>887166</v>
      </c>
      <c r="K1561" s="27">
        <f>SUMIFS(I:I,D:D,dataset_shampoo[[#This Row],[Brand]],E:E,dataset_shampoo[[#This Row],[Region]],F:F,dataset_shampoo[[#This Row],[Year]],G:G,"&lt;="&amp;dataset_shampoo[[#This Row],[Month]])</f>
        <v>4879546</v>
      </c>
      <c r="L1561" s="9">
        <f>dataset_shampoo[[#This Row],[Units YTD]]+SUMIFS(H:H,D:D,dataset_shampoo[[#This Row],[Brand]],E:E,dataset_shampoo[[#This Row],[Region]],F:F,dataset_shampoo[[#This Row],[Year]]-1,G:G,"&gt;"&amp;dataset_shampoo[[#This Row],[Month]])</f>
        <v>1541554</v>
      </c>
      <c r="M1561" s="1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s="9">
        <v>121688</v>
      </c>
      <c r="I1562" s="11">
        <v>651252</v>
      </c>
      <c r="J1562" s="9">
        <f>SUMIFS(H:H,D:D,dataset_shampoo[[#This Row],[Brand]],E:E,dataset_shampoo[[#This Row],[Region]],F:F,dataset_shampoo[[#This Row],[Year]],G:G,"&lt;="&amp;dataset_shampoo[[#This Row],[Month]])</f>
        <v>1008854</v>
      </c>
      <c r="K1562" s="27">
        <f>SUMIFS(I:I,D:D,dataset_shampoo[[#This Row],[Brand]],E:E,dataset_shampoo[[#This Row],[Region]],F:F,dataset_shampoo[[#This Row],[Year]],G:G,"&lt;="&amp;dataset_shampoo[[#This Row],[Month]])</f>
        <v>5530798</v>
      </c>
      <c r="L1562" s="9">
        <f>dataset_shampoo[[#This Row],[Units YTD]]+SUMIFS(H:H,D:D,dataset_shampoo[[#This Row],[Brand]],E:E,dataset_shampoo[[#This Row],[Region]],F:F,dataset_shampoo[[#This Row],[Year]]-1,G:G,"&gt;"&amp;dataset_shampoo[[#This Row],[Month]])</f>
        <v>1531201</v>
      </c>
      <c r="M1562" s="1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s="9">
        <v>121779</v>
      </c>
      <c r="I1563" s="11">
        <v>654563</v>
      </c>
      <c r="J1563" s="9">
        <f>SUMIFS(H:H,D:D,dataset_shampoo[[#This Row],[Brand]],E:E,dataset_shampoo[[#This Row],[Region]],F:F,dataset_shampoo[[#This Row],[Year]],G:G,"&lt;="&amp;dataset_shampoo[[#This Row],[Month]])</f>
        <v>1130633</v>
      </c>
      <c r="K1563" s="27">
        <f>SUMIFS(I:I,D:D,dataset_shampoo[[#This Row],[Brand]],E:E,dataset_shampoo[[#This Row],[Region]],F:F,dataset_shampoo[[#This Row],[Year]],G:G,"&lt;="&amp;dataset_shampoo[[#This Row],[Month]])</f>
        <v>6185361</v>
      </c>
      <c r="L1563" s="9">
        <f>dataset_shampoo[[#This Row],[Units YTD]]+SUMIFS(H:H,D:D,dataset_shampoo[[#This Row],[Brand]],E:E,dataset_shampoo[[#This Row],[Region]],F:F,dataset_shampoo[[#This Row],[Year]]-1,G:G,"&gt;"&amp;dataset_shampoo[[#This Row],[Month]])</f>
        <v>1527358</v>
      </c>
      <c r="M1563" s="1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s="9">
        <v>115871</v>
      </c>
      <c r="I1564" s="11">
        <v>650188</v>
      </c>
      <c r="J1564" s="9">
        <f>SUMIFS(H:H,D:D,dataset_shampoo[[#This Row],[Brand]],E:E,dataset_shampoo[[#This Row],[Region]],F:F,dataset_shampoo[[#This Row],[Year]],G:G,"&lt;="&amp;dataset_shampoo[[#This Row],[Month]])</f>
        <v>1246504</v>
      </c>
      <c r="K1564" s="27">
        <f>SUMIFS(I:I,D:D,dataset_shampoo[[#This Row],[Brand]],E:E,dataset_shampoo[[#This Row],[Region]],F:F,dataset_shampoo[[#This Row],[Year]],G:G,"&lt;="&amp;dataset_shampoo[[#This Row],[Month]])</f>
        <v>6835549</v>
      </c>
      <c r="L1564" s="9">
        <f>dataset_shampoo[[#This Row],[Units YTD]]+SUMIFS(H:H,D:D,dataset_shampoo[[#This Row],[Brand]],E:E,dataset_shampoo[[#This Row],[Region]],F:F,dataset_shampoo[[#This Row],[Year]]-1,G:G,"&gt;"&amp;dataset_shampoo[[#This Row],[Month]])</f>
        <v>1512532</v>
      </c>
      <c r="M1564" s="1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s="9">
        <v>109452</v>
      </c>
      <c r="I1565" s="11">
        <v>658035</v>
      </c>
      <c r="J1565" s="9">
        <f>SUMIFS(H:H,D:D,dataset_shampoo[[#This Row],[Brand]],E:E,dataset_shampoo[[#This Row],[Region]],F:F,dataset_shampoo[[#This Row],[Year]],G:G,"&lt;="&amp;dataset_shampoo[[#This Row],[Month]])</f>
        <v>1355956</v>
      </c>
      <c r="K1565" s="27">
        <f>SUMIFS(I:I,D:D,dataset_shampoo[[#This Row],[Brand]],E:E,dataset_shampoo[[#This Row],[Region]],F:F,dataset_shampoo[[#This Row],[Year]],G:G,"&lt;="&amp;dataset_shampoo[[#This Row],[Month]])</f>
        <v>7493584</v>
      </c>
      <c r="L1565" s="9">
        <f>dataset_shampoo[[#This Row],[Units YTD]]+SUMIFS(H:H,D:D,dataset_shampoo[[#This Row],[Brand]],E:E,dataset_shampoo[[#This Row],[Region]],F:F,dataset_shampoo[[#This Row],[Year]]-1,G:G,"&gt;"&amp;dataset_shampoo[[#This Row],[Month]])</f>
        <v>1493667</v>
      </c>
      <c r="M1565" s="1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s="9">
        <v>108192</v>
      </c>
      <c r="I1566" s="11">
        <v>626857</v>
      </c>
      <c r="J1566" s="9">
        <f>SUMIFS(H:H,D:D,dataset_shampoo[[#This Row],[Brand]],E:E,dataset_shampoo[[#This Row],[Region]],F:F,dataset_shampoo[[#This Row],[Year]],G:G,"&lt;="&amp;dataset_shampoo[[#This Row],[Month]])</f>
        <v>1464148</v>
      </c>
      <c r="K1566" s="27">
        <f>SUMIFS(I:I,D:D,dataset_shampoo[[#This Row],[Brand]],E:E,dataset_shampoo[[#This Row],[Region]],F:F,dataset_shampoo[[#This Row],[Year]],G:G,"&lt;="&amp;dataset_shampoo[[#This Row],[Month]])</f>
        <v>8120441</v>
      </c>
      <c r="L1566" s="9">
        <f>dataset_shampoo[[#This Row],[Units YTD]]+SUMIFS(H:H,D:D,dataset_shampoo[[#This Row],[Brand]],E:E,dataset_shampoo[[#This Row],[Region]],F:F,dataset_shampoo[[#This Row],[Year]]-1,G:G,"&gt;"&amp;dataset_shampoo[[#This Row],[Month]])</f>
        <v>1464148</v>
      </c>
      <c r="M1566" s="1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s="9">
        <v>104923</v>
      </c>
      <c r="I1567" s="11">
        <v>621859</v>
      </c>
      <c r="J1567" s="9">
        <f>SUMIFS(H:H,D:D,dataset_shampoo[[#This Row],[Brand]],E:E,dataset_shampoo[[#This Row],[Region]],F:F,dataset_shampoo[[#This Row],[Year]],G:G,"&lt;="&amp;dataset_shampoo[[#This Row],[Month]])</f>
        <v>104923</v>
      </c>
      <c r="K1567" s="27">
        <f>SUMIFS(I:I,D:D,dataset_shampoo[[#This Row],[Brand]],E:E,dataset_shampoo[[#This Row],[Region]],F:F,dataset_shampoo[[#This Row],[Year]],G:G,"&lt;="&amp;dataset_shampoo[[#This Row],[Month]])</f>
        <v>621859</v>
      </c>
      <c r="L1567" s="9">
        <f>dataset_shampoo[[#This Row],[Units YTD]]+SUMIFS(H:H,D:D,dataset_shampoo[[#This Row],[Brand]],E:E,dataset_shampoo[[#This Row],[Region]],F:F,dataset_shampoo[[#This Row],[Year]]-1,G:G,"&gt;"&amp;dataset_shampoo[[#This Row],[Month]])</f>
        <v>1442938</v>
      </c>
      <c r="M1567" s="1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s="9">
        <v>107485</v>
      </c>
      <c r="I1568" s="11">
        <v>652981</v>
      </c>
      <c r="J1568" s="9">
        <f>SUMIFS(H:H,D:D,dataset_shampoo[[#This Row],[Brand]],E:E,dataset_shampoo[[#This Row],[Region]],F:F,dataset_shampoo[[#This Row],[Year]],G:G,"&lt;="&amp;dataset_shampoo[[#This Row],[Month]])</f>
        <v>212408</v>
      </c>
      <c r="K1568" s="27">
        <f>SUMIFS(I:I,D:D,dataset_shampoo[[#This Row],[Brand]],E:E,dataset_shampoo[[#This Row],[Region]],F:F,dataset_shampoo[[#This Row],[Year]],G:G,"&lt;="&amp;dataset_shampoo[[#This Row],[Month]])</f>
        <v>1274840</v>
      </c>
      <c r="L1568" s="9">
        <f>dataset_shampoo[[#This Row],[Units YTD]]+SUMIFS(H:H,D:D,dataset_shampoo[[#This Row],[Brand]],E:E,dataset_shampoo[[#This Row],[Region]],F:F,dataset_shampoo[[#This Row],[Year]]-1,G:G,"&gt;"&amp;dataset_shampoo[[#This Row],[Month]])</f>
        <v>1423485</v>
      </c>
      <c r="M1568" s="1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s="9">
        <v>127904</v>
      </c>
      <c r="I1569" s="11">
        <v>776335</v>
      </c>
      <c r="J1569" s="9">
        <f>SUMIFS(H:H,D:D,dataset_shampoo[[#This Row],[Brand]],E:E,dataset_shampoo[[#This Row],[Region]],F:F,dataset_shampoo[[#This Row],[Year]],G:G,"&lt;="&amp;dataset_shampoo[[#This Row],[Month]])</f>
        <v>340312</v>
      </c>
      <c r="K1569" s="27">
        <f>SUMIFS(I:I,D:D,dataset_shampoo[[#This Row],[Brand]],E:E,dataset_shampoo[[#This Row],[Region]],F:F,dataset_shampoo[[#This Row],[Year]],G:G,"&lt;="&amp;dataset_shampoo[[#This Row],[Month]])</f>
        <v>2051175</v>
      </c>
      <c r="L1569" s="9">
        <f>dataset_shampoo[[#This Row],[Units YTD]]+SUMIFS(H:H,D:D,dataset_shampoo[[#This Row],[Brand]],E:E,dataset_shampoo[[#This Row],[Region]],F:F,dataset_shampoo[[#This Row],[Year]]-1,G:G,"&gt;"&amp;dataset_shampoo[[#This Row],[Month]])</f>
        <v>1426089</v>
      </c>
      <c r="M1569" s="1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s="9">
        <v>98049</v>
      </c>
      <c r="I1570" s="11">
        <v>588728</v>
      </c>
      <c r="J1570" s="9">
        <f>SUMIFS(H:H,D:D,dataset_shampoo[[#This Row],[Brand]],E:E,dataset_shampoo[[#This Row],[Region]],F:F,dataset_shampoo[[#This Row],[Year]],G:G,"&lt;="&amp;dataset_shampoo[[#This Row],[Month]])</f>
        <v>438361</v>
      </c>
      <c r="K1570" s="27">
        <f>SUMIFS(I:I,D:D,dataset_shampoo[[#This Row],[Brand]],E:E,dataset_shampoo[[#This Row],[Region]],F:F,dataset_shampoo[[#This Row],[Year]],G:G,"&lt;="&amp;dataset_shampoo[[#This Row],[Month]])</f>
        <v>2639903</v>
      </c>
      <c r="L1570" s="9">
        <f>dataset_shampoo[[#This Row],[Units YTD]]+SUMIFS(H:H,D:D,dataset_shampoo[[#This Row],[Brand]],E:E,dataset_shampoo[[#This Row],[Region]],F:F,dataset_shampoo[[#This Row],[Year]]-1,G:G,"&gt;"&amp;dataset_shampoo[[#This Row],[Month]])</f>
        <v>1407091</v>
      </c>
      <c r="M1570" s="1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s="9">
        <v>90608</v>
      </c>
      <c r="I1571" s="11">
        <v>542486</v>
      </c>
      <c r="J1571" s="9">
        <f>SUMIFS(H:H,D:D,dataset_shampoo[[#This Row],[Brand]],E:E,dataset_shampoo[[#This Row],[Region]],F:F,dataset_shampoo[[#This Row],[Year]],G:G,"&lt;="&amp;dataset_shampoo[[#This Row],[Month]])</f>
        <v>528969</v>
      </c>
      <c r="K1571" s="27">
        <f>SUMIFS(I:I,D:D,dataset_shampoo[[#This Row],[Brand]],E:E,dataset_shampoo[[#This Row],[Region]],F:F,dataset_shampoo[[#This Row],[Year]],G:G,"&lt;="&amp;dataset_shampoo[[#This Row],[Month]])</f>
        <v>3182389</v>
      </c>
      <c r="L1571" s="9">
        <f>dataset_shampoo[[#This Row],[Units YTD]]+SUMIFS(H:H,D:D,dataset_shampoo[[#This Row],[Brand]],E:E,dataset_shampoo[[#This Row],[Region]],F:F,dataset_shampoo[[#This Row],[Year]]-1,G:G,"&gt;"&amp;dataset_shampoo[[#This Row],[Month]])</f>
        <v>1359449</v>
      </c>
      <c r="M1571" s="1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s="9">
        <v>111685</v>
      </c>
      <c r="I1572" s="11">
        <v>674275</v>
      </c>
      <c r="J1572" s="9">
        <f>SUMIFS(H:H,D:D,dataset_shampoo[[#This Row],[Brand]],E:E,dataset_shampoo[[#This Row],[Region]],F:F,dataset_shampoo[[#This Row],[Year]],G:G,"&lt;="&amp;dataset_shampoo[[#This Row],[Month]])</f>
        <v>640654</v>
      </c>
      <c r="K1572" s="27">
        <f>SUMIFS(I:I,D:D,dataset_shampoo[[#This Row],[Brand]],E:E,dataset_shampoo[[#This Row],[Region]],F:F,dataset_shampoo[[#This Row],[Year]],G:G,"&lt;="&amp;dataset_shampoo[[#This Row],[Month]])</f>
        <v>3856664</v>
      </c>
      <c r="L1572" s="9">
        <f>dataset_shampoo[[#This Row],[Units YTD]]+SUMIFS(H:H,D:D,dataset_shampoo[[#This Row],[Brand]],E:E,dataset_shampoo[[#This Row],[Region]],F:F,dataset_shampoo[[#This Row],[Year]]-1,G:G,"&gt;"&amp;dataset_shampoo[[#This Row],[Month]])</f>
        <v>1345722</v>
      </c>
      <c r="M1572" s="1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s="9">
        <v>121849</v>
      </c>
      <c r="I1573" s="11">
        <v>739319</v>
      </c>
      <c r="J1573" s="9">
        <f>SUMIFS(H:H,D:D,dataset_shampoo[[#This Row],[Brand]],E:E,dataset_shampoo[[#This Row],[Region]],F:F,dataset_shampoo[[#This Row],[Year]],G:G,"&lt;="&amp;dataset_shampoo[[#This Row],[Month]])</f>
        <v>762503</v>
      </c>
      <c r="K1573" s="27">
        <f>SUMIFS(I:I,D:D,dataset_shampoo[[#This Row],[Brand]],E:E,dataset_shampoo[[#This Row],[Region]],F:F,dataset_shampoo[[#This Row],[Year]],G:G,"&lt;="&amp;dataset_shampoo[[#This Row],[Month]])</f>
        <v>4595983</v>
      </c>
      <c r="L1573" s="9">
        <f>dataset_shampoo[[#This Row],[Units YTD]]+SUMIFS(H:H,D:D,dataset_shampoo[[#This Row],[Brand]],E:E,dataset_shampoo[[#This Row],[Region]],F:F,dataset_shampoo[[#This Row],[Year]]-1,G:G,"&gt;"&amp;dataset_shampoo[[#This Row],[Month]])</f>
        <v>1339485</v>
      </c>
      <c r="M1573" s="1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s="9">
        <v>93751</v>
      </c>
      <c r="I1574" s="11">
        <v>574203</v>
      </c>
      <c r="J1574" s="9">
        <f>SUMIFS(H:H,D:D,dataset_shampoo[[#This Row],[Brand]],E:E,dataset_shampoo[[#This Row],[Region]],F:F,dataset_shampoo[[#This Row],[Year]],G:G,"&lt;="&amp;dataset_shampoo[[#This Row],[Month]])</f>
        <v>856254</v>
      </c>
      <c r="K1574" s="27">
        <f>SUMIFS(I:I,D:D,dataset_shampoo[[#This Row],[Brand]],E:E,dataset_shampoo[[#This Row],[Region]],F:F,dataset_shampoo[[#This Row],[Year]],G:G,"&lt;="&amp;dataset_shampoo[[#This Row],[Month]])</f>
        <v>5170186</v>
      </c>
      <c r="L1574" s="9">
        <f>dataset_shampoo[[#This Row],[Units YTD]]+SUMIFS(H:H,D:D,dataset_shampoo[[#This Row],[Brand]],E:E,dataset_shampoo[[#This Row],[Region]],F:F,dataset_shampoo[[#This Row],[Year]]-1,G:G,"&gt;"&amp;dataset_shampoo[[#This Row],[Month]])</f>
        <v>1311548</v>
      </c>
      <c r="M1574" s="1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s="9">
        <v>99393</v>
      </c>
      <c r="I1575" s="11">
        <v>612626</v>
      </c>
      <c r="J1575" s="9">
        <f>SUMIFS(H:H,D:D,dataset_shampoo[[#This Row],[Brand]],E:E,dataset_shampoo[[#This Row],[Region]],F:F,dataset_shampoo[[#This Row],[Year]],G:G,"&lt;="&amp;dataset_shampoo[[#This Row],[Month]])</f>
        <v>955647</v>
      </c>
      <c r="K1575" s="27">
        <f>SUMIFS(I:I,D:D,dataset_shampoo[[#This Row],[Brand]],E:E,dataset_shampoo[[#This Row],[Region]],F:F,dataset_shampoo[[#This Row],[Year]],G:G,"&lt;="&amp;dataset_shampoo[[#This Row],[Month]])</f>
        <v>5782812</v>
      </c>
      <c r="L1575" s="9">
        <f>dataset_shampoo[[#This Row],[Units YTD]]+SUMIFS(H:H,D:D,dataset_shampoo[[#This Row],[Brand]],E:E,dataset_shampoo[[#This Row],[Region]],F:F,dataset_shampoo[[#This Row],[Year]]-1,G:G,"&gt;"&amp;dataset_shampoo[[#This Row],[Month]])</f>
        <v>1289162</v>
      </c>
      <c r="M1575" s="1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s="9">
        <v>114653</v>
      </c>
      <c r="I1576" s="11">
        <v>717080</v>
      </c>
      <c r="J1576" s="9">
        <f>SUMIFS(H:H,D:D,dataset_shampoo[[#This Row],[Brand]],E:E,dataset_shampoo[[#This Row],[Region]],F:F,dataset_shampoo[[#This Row],[Year]],G:G,"&lt;="&amp;dataset_shampoo[[#This Row],[Month]])</f>
        <v>1070300</v>
      </c>
      <c r="K1576" s="27">
        <f>SUMIFS(I:I,D:D,dataset_shampoo[[#This Row],[Brand]],E:E,dataset_shampoo[[#This Row],[Region]],F:F,dataset_shampoo[[#This Row],[Year]],G:G,"&lt;="&amp;dataset_shampoo[[#This Row],[Month]])</f>
        <v>6499892</v>
      </c>
      <c r="L1576" s="9">
        <f>dataset_shampoo[[#This Row],[Units YTD]]+SUMIFS(H:H,D:D,dataset_shampoo[[#This Row],[Brand]],E:E,dataset_shampoo[[#This Row],[Region]],F:F,dataset_shampoo[[#This Row],[Year]]-1,G:G,"&gt;"&amp;dataset_shampoo[[#This Row],[Month]])</f>
        <v>1287944</v>
      </c>
      <c r="M1576" s="1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s="9">
        <v>96481</v>
      </c>
      <c r="I1577" s="11">
        <v>617421</v>
      </c>
      <c r="J1577" s="9">
        <f>SUMIFS(H:H,D:D,dataset_shampoo[[#This Row],[Brand]],E:E,dataset_shampoo[[#This Row],[Region]],F:F,dataset_shampoo[[#This Row],[Year]],G:G,"&lt;="&amp;dataset_shampoo[[#This Row],[Month]])</f>
        <v>1166781</v>
      </c>
      <c r="K1577" s="27">
        <f>SUMIFS(I:I,D:D,dataset_shampoo[[#This Row],[Brand]],E:E,dataset_shampoo[[#This Row],[Region]],F:F,dataset_shampoo[[#This Row],[Year]],G:G,"&lt;="&amp;dataset_shampoo[[#This Row],[Month]])</f>
        <v>7117313</v>
      </c>
      <c r="L1577" s="9">
        <f>dataset_shampoo[[#This Row],[Units YTD]]+SUMIFS(H:H,D:D,dataset_shampoo[[#This Row],[Brand]],E:E,dataset_shampoo[[#This Row],[Region]],F:F,dataset_shampoo[[#This Row],[Year]]-1,G:G,"&gt;"&amp;dataset_shampoo[[#This Row],[Month]])</f>
        <v>1274973</v>
      </c>
      <c r="M1577" s="1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s="9">
        <v>105469</v>
      </c>
      <c r="I1578" s="11">
        <v>679525</v>
      </c>
      <c r="J1578" s="9">
        <f>SUMIFS(H:H,D:D,dataset_shampoo[[#This Row],[Brand]],E:E,dataset_shampoo[[#This Row],[Region]],F:F,dataset_shampoo[[#This Row],[Year]],G:G,"&lt;="&amp;dataset_shampoo[[#This Row],[Month]])</f>
        <v>1272250</v>
      </c>
      <c r="K1578" s="27">
        <f>SUMIFS(I:I,D:D,dataset_shampoo[[#This Row],[Brand]],E:E,dataset_shampoo[[#This Row],[Region]],F:F,dataset_shampoo[[#This Row],[Year]],G:G,"&lt;="&amp;dataset_shampoo[[#This Row],[Month]])</f>
        <v>7796838</v>
      </c>
      <c r="L1578" s="9">
        <f>dataset_shampoo[[#This Row],[Units YTD]]+SUMIFS(H:H,D:D,dataset_shampoo[[#This Row],[Brand]],E:E,dataset_shampoo[[#This Row],[Region]],F:F,dataset_shampoo[[#This Row],[Year]]-1,G:G,"&gt;"&amp;dataset_shampoo[[#This Row],[Month]])</f>
        <v>1272250</v>
      </c>
      <c r="M1578" s="1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s="9">
        <v>98553</v>
      </c>
      <c r="I1579" s="11">
        <v>640696</v>
      </c>
      <c r="J1579" s="9">
        <f>SUMIFS(H:H,D:D,dataset_shampoo[[#This Row],[Brand]],E:E,dataset_shampoo[[#This Row],[Region]],F:F,dataset_shampoo[[#This Row],[Year]],G:G,"&lt;="&amp;dataset_shampoo[[#This Row],[Month]])</f>
        <v>98553</v>
      </c>
      <c r="K1579" s="27">
        <f>SUMIFS(I:I,D:D,dataset_shampoo[[#This Row],[Brand]],E:E,dataset_shampoo[[#This Row],[Region]],F:F,dataset_shampoo[[#This Row],[Year]],G:G,"&lt;="&amp;dataset_shampoo[[#This Row],[Month]])</f>
        <v>640696</v>
      </c>
      <c r="L1579" s="9">
        <f>dataset_shampoo[[#This Row],[Units YTD]]+SUMIFS(H:H,D:D,dataset_shampoo[[#This Row],[Brand]],E:E,dataset_shampoo[[#This Row],[Region]],F:F,dataset_shampoo[[#This Row],[Year]]-1,G:G,"&gt;"&amp;dataset_shampoo[[#This Row],[Month]])</f>
        <v>1265880</v>
      </c>
      <c r="M1579" s="1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s="9">
        <v>97580</v>
      </c>
      <c r="I1580" s="11">
        <v>635243</v>
      </c>
      <c r="J1580" s="9">
        <f>SUMIFS(H:H,D:D,dataset_shampoo[[#This Row],[Brand]],E:E,dataset_shampoo[[#This Row],[Region]],F:F,dataset_shampoo[[#This Row],[Year]],G:G,"&lt;="&amp;dataset_shampoo[[#This Row],[Month]])</f>
        <v>196133</v>
      </c>
      <c r="K1580" s="27">
        <f>SUMIFS(I:I,D:D,dataset_shampoo[[#This Row],[Brand]],E:E,dataset_shampoo[[#This Row],[Region]],F:F,dataset_shampoo[[#This Row],[Year]],G:G,"&lt;="&amp;dataset_shampoo[[#This Row],[Month]])</f>
        <v>1275939</v>
      </c>
      <c r="L1580" s="9">
        <f>dataset_shampoo[[#This Row],[Units YTD]]+SUMIFS(H:H,D:D,dataset_shampoo[[#This Row],[Brand]],E:E,dataset_shampoo[[#This Row],[Region]],F:F,dataset_shampoo[[#This Row],[Year]]-1,G:G,"&gt;"&amp;dataset_shampoo[[#This Row],[Month]])</f>
        <v>1255975</v>
      </c>
      <c r="M1580" s="1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s="9">
        <v>109501</v>
      </c>
      <c r="I1581" s="11">
        <v>711431</v>
      </c>
      <c r="J1581" s="9">
        <f>SUMIFS(H:H,D:D,dataset_shampoo[[#This Row],[Brand]],E:E,dataset_shampoo[[#This Row],[Region]],F:F,dataset_shampoo[[#This Row],[Year]],G:G,"&lt;="&amp;dataset_shampoo[[#This Row],[Month]])</f>
        <v>305634</v>
      </c>
      <c r="K1581" s="27">
        <f>SUMIFS(I:I,D:D,dataset_shampoo[[#This Row],[Brand]],E:E,dataset_shampoo[[#This Row],[Region]],F:F,dataset_shampoo[[#This Row],[Year]],G:G,"&lt;="&amp;dataset_shampoo[[#This Row],[Month]])</f>
        <v>1987370</v>
      </c>
      <c r="L1581" s="9">
        <f>dataset_shampoo[[#This Row],[Units YTD]]+SUMIFS(H:H,D:D,dataset_shampoo[[#This Row],[Brand]],E:E,dataset_shampoo[[#This Row],[Region]],F:F,dataset_shampoo[[#This Row],[Year]]-1,G:G,"&gt;"&amp;dataset_shampoo[[#This Row],[Month]])</f>
        <v>1237572</v>
      </c>
      <c r="M1581" s="1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s="9">
        <v>106806</v>
      </c>
      <c r="I1582" s="11">
        <v>687036</v>
      </c>
      <c r="J1582" s="9">
        <f>SUMIFS(H:H,D:D,dataset_shampoo[[#This Row],[Brand]],E:E,dataset_shampoo[[#This Row],[Region]],F:F,dataset_shampoo[[#This Row],[Year]],G:G,"&lt;="&amp;dataset_shampoo[[#This Row],[Month]])</f>
        <v>412440</v>
      </c>
      <c r="K1582" s="27">
        <f>SUMIFS(I:I,D:D,dataset_shampoo[[#This Row],[Brand]],E:E,dataset_shampoo[[#This Row],[Region]],F:F,dataset_shampoo[[#This Row],[Year]],G:G,"&lt;="&amp;dataset_shampoo[[#This Row],[Month]])</f>
        <v>2674406</v>
      </c>
      <c r="L1582" s="9">
        <f>dataset_shampoo[[#This Row],[Units YTD]]+SUMIFS(H:H,D:D,dataset_shampoo[[#This Row],[Brand]],E:E,dataset_shampoo[[#This Row],[Region]],F:F,dataset_shampoo[[#This Row],[Year]]-1,G:G,"&gt;"&amp;dataset_shampoo[[#This Row],[Month]])</f>
        <v>1246329</v>
      </c>
      <c r="M1582" s="1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s="9">
        <v>104538</v>
      </c>
      <c r="I1583" s="11">
        <v>675353</v>
      </c>
      <c r="J1583" s="9">
        <f>SUMIFS(H:H,D:D,dataset_shampoo[[#This Row],[Brand]],E:E,dataset_shampoo[[#This Row],[Region]],F:F,dataset_shampoo[[#This Row],[Year]],G:G,"&lt;="&amp;dataset_shampoo[[#This Row],[Month]])</f>
        <v>516978</v>
      </c>
      <c r="K1583" s="27">
        <f>SUMIFS(I:I,D:D,dataset_shampoo[[#This Row],[Brand]],E:E,dataset_shampoo[[#This Row],[Region]],F:F,dataset_shampoo[[#This Row],[Year]],G:G,"&lt;="&amp;dataset_shampoo[[#This Row],[Month]])</f>
        <v>3349759</v>
      </c>
      <c r="L1583" s="9">
        <f>dataset_shampoo[[#This Row],[Units YTD]]+SUMIFS(H:H,D:D,dataset_shampoo[[#This Row],[Brand]],E:E,dataset_shampoo[[#This Row],[Region]],F:F,dataset_shampoo[[#This Row],[Year]]-1,G:G,"&gt;"&amp;dataset_shampoo[[#This Row],[Month]])</f>
        <v>1260259</v>
      </c>
      <c r="M1583" s="1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s="9">
        <v>106470</v>
      </c>
      <c r="I1584" s="11">
        <v>682864</v>
      </c>
      <c r="J1584" s="9">
        <f>SUMIFS(H:H,D:D,dataset_shampoo[[#This Row],[Brand]],E:E,dataset_shampoo[[#This Row],[Region]],F:F,dataset_shampoo[[#This Row],[Year]],G:G,"&lt;="&amp;dataset_shampoo[[#This Row],[Month]])</f>
        <v>623448</v>
      </c>
      <c r="K1584" s="27">
        <f>SUMIFS(I:I,D:D,dataset_shampoo[[#This Row],[Brand]],E:E,dataset_shampoo[[#This Row],[Region]],F:F,dataset_shampoo[[#This Row],[Year]],G:G,"&lt;="&amp;dataset_shampoo[[#This Row],[Month]])</f>
        <v>4032623</v>
      </c>
      <c r="L1584" s="9">
        <f>dataset_shampoo[[#This Row],[Units YTD]]+SUMIFS(H:H,D:D,dataset_shampoo[[#This Row],[Brand]],E:E,dataset_shampoo[[#This Row],[Region]],F:F,dataset_shampoo[[#This Row],[Year]]-1,G:G,"&gt;"&amp;dataset_shampoo[[#This Row],[Month]])</f>
        <v>1255044</v>
      </c>
      <c r="M1584" s="1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s="9">
        <v>108864</v>
      </c>
      <c r="I1585" s="11">
        <v>695296</v>
      </c>
      <c r="J1585" s="9">
        <f>SUMIFS(H:H,D:D,dataset_shampoo[[#This Row],[Brand]],E:E,dataset_shampoo[[#This Row],[Region]],F:F,dataset_shampoo[[#This Row],[Year]],G:G,"&lt;="&amp;dataset_shampoo[[#This Row],[Month]])</f>
        <v>732312</v>
      </c>
      <c r="K1585" s="27">
        <f>SUMIFS(I:I,D:D,dataset_shampoo[[#This Row],[Brand]],E:E,dataset_shampoo[[#This Row],[Region]],F:F,dataset_shampoo[[#This Row],[Year]],G:G,"&lt;="&amp;dataset_shampoo[[#This Row],[Month]])</f>
        <v>4727919</v>
      </c>
      <c r="L1585" s="9">
        <f>dataset_shampoo[[#This Row],[Units YTD]]+SUMIFS(H:H,D:D,dataset_shampoo[[#This Row],[Brand]],E:E,dataset_shampoo[[#This Row],[Region]],F:F,dataset_shampoo[[#This Row],[Year]]-1,G:G,"&gt;"&amp;dataset_shampoo[[#This Row],[Month]])</f>
        <v>1242059</v>
      </c>
      <c r="M1585" s="1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s="9">
        <v>99505</v>
      </c>
      <c r="I1586" s="11">
        <v>646576</v>
      </c>
      <c r="J1586" s="9">
        <f>SUMIFS(H:H,D:D,dataset_shampoo[[#This Row],[Brand]],E:E,dataset_shampoo[[#This Row],[Region]],F:F,dataset_shampoo[[#This Row],[Year]],G:G,"&lt;="&amp;dataset_shampoo[[#This Row],[Month]])</f>
        <v>831817</v>
      </c>
      <c r="K1586" s="27">
        <f>SUMIFS(I:I,D:D,dataset_shampoo[[#This Row],[Brand]],E:E,dataset_shampoo[[#This Row],[Region]],F:F,dataset_shampoo[[#This Row],[Year]],G:G,"&lt;="&amp;dataset_shampoo[[#This Row],[Month]])</f>
        <v>5374495</v>
      </c>
      <c r="L1586" s="9">
        <f>dataset_shampoo[[#This Row],[Units YTD]]+SUMIFS(H:H,D:D,dataset_shampoo[[#This Row],[Brand]],E:E,dataset_shampoo[[#This Row],[Region]],F:F,dataset_shampoo[[#This Row],[Year]]-1,G:G,"&gt;"&amp;dataset_shampoo[[#This Row],[Month]])</f>
        <v>1247813</v>
      </c>
      <c r="M1586" s="1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s="9">
        <v>102900</v>
      </c>
      <c r="I1587" s="11">
        <v>664601</v>
      </c>
      <c r="J1587" s="9">
        <f>SUMIFS(H:H,D:D,dataset_shampoo[[#This Row],[Brand]],E:E,dataset_shampoo[[#This Row],[Region]],F:F,dataset_shampoo[[#This Row],[Year]],G:G,"&lt;="&amp;dataset_shampoo[[#This Row],[Month]])</f>
        <v>934717</v>
      </c>
      <c r="K1587" s="27">
        <f>SUMIFS(I:I,D:D,dataset_shampoo[[#This Row],[Brand]],E:E,dataset_shampoo[[#This Row],[Region]],F:F,dataset_shampoo[[#This Row],[Year]],G:G,"&lt;="&amp;dataset_shampoo[[#This Row],[Month]])</f>
        <v>6039096</v>
      </c>
      <c r="L1587" s="9">
        <f>dataset_shampoo[[#This Row],[Units YTD]]+SUMIFS(H:H,D:D,dataset_shampoo[[#This Row],[Brand]],E:E,dataset_shampoo[[#This Row],[Region]],F:F,dataset_shampoo[[#This Row],[Year]]-1,G:G,"&gt;"&amp;dataset_shampoo[[#This Row],[Month]])</f>
        <v>1251320</v>
      </c>
      <c r="M1587" s="1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s="9">
        <v>110110</v>
      </c>
      <c r="I1588" s="11">
        <v>718690</v>
      </c>
      <c r="J1588" s="9">
        <f>SUMIFS(H:H,D:D,dataset_shampoo[[#This Row],[Brand]],E:E,dataset_shampoo[[#This Row],[Region]],F:F,dataset_shampoo[[#This Row],[Year]],G:G,"&lt;="&amp;dataset_shampoo[[#This Row],[Month]])</f>
        <v>1044827</v>
      </c>
      <c r="K1588" s="27">
        <f>SUMIFS(I:I,D:D,dataset_shampoo[[#This Row],[Brand]],E:E,dataset_shampoo[[#This Row],[Region]],F:F,dataset_shampoo[[#This Row],[Year]],G:G,"&lt;="&amp;dataset_shampoo[[#This Row],[Month]])</f>
        <v>6757786</v>
      </c>
      <c r="L1588" s="9">
        <f>dataset_shampoo[[#This Row],[Units YTD]]+SUMIFS(H:H,D:D,dataset_shampoo[[#This Row],[Brand]],E:E,dataset_shampoo[[#This Row],[Region]],F:F,dataset_shampoo[[#This Row],[Year]]-1,G:G,"&gt;"&amp;dataset_shampoo[[#This Row],[Month]])</f>
        <v>1246777</v>
      </c>
      <c r="M1588" s="1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s="9">
        <v>101766</v>
      </c>
      <c r="I1589" s="11">
        <v>687218</v>
      </c>
      <c r="J1589" s="9">
        <f>SUMIFS(H:H,D:D,dataset_shampoo[[#This Row],[Brand]],E:E,dataset_shampoo[[#This Row],[Region]],F:F,dataset_shampoo[[#This Row],[Year]],G:G,"&lt;="&amp;dataset_shampoo[[#This Row],[Month]])</f>
        <v>1146593</v>
      </c>
      <c r="K1589" s="27">
        <f>SUMIFS(I:I,D:D,dataset_shampoo[[#This Row],[Brand]],E:E,dataset_shampoo[[#This Row],[Region]],F:F,dataset_shampoo[[#This Row],[Year]],G:G,"&lt;="&amp;dataset_shampoo[[#This Row],[Month]])</f>
        <v>7445004</v>
      </c>
      <c r="L1589" s="9">
        <f>dataset_shampoo[[#This Row],[Units YTD]]+SUMIFS(H:H,D:D,dataset_shampoo[[#This Row],[Brand]],E:E,dataset_shampoo[[#This Row],[Region]],F:F,dataset_shampoo[[#This Row],[Year]]-1,G:G,"&gt;"&amp;dataset_shampoo[[#This Row],[Month]])</f>
        <v>1252062</v>
      </c>
      <c r="M1589" s="1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s="9">
        <v>112056</v>
      </c>
      <c r="I1590" s="11">
        <v>733985</v>
      </c>
      <c r="J1590" s="9">
        <f>SUMIFS(H:H,D:D,dataset_shampoo[[#This Row],[Brand]],E:E,dataset_shampoo[[#This Row],[Region]],F:F,dataset_shampoo[[#This Row],[Year]],G:G,"&lt;="&amp;dataset_shampoo[[#This Row],[Month]])</f>
        <v>1258649</v>
      </c>
      <c r="K1590" s="27">
        <f>SUMIFS(I:I,D:D,dataset_shampoo[[#This Row],[Brand]],E:E,dataset_shampoo[[#This Row],[Region]],F:F,dataset_shampoo[[#This Row],[Year]],G:G,"&lt;="&amp;dataset_shampoo[[#This Row],[Month]])</f>
        <v>8178989</v>
      </c>
      <c r="L1590" s="9">
        <f>dataset_shampoo[[#This Row],[Units YTD]]+SUMIFS(H:H,D:D,dataset_shampoo[[#This Row],[Brand]],E:E,dataset_shampoo[[#This Row],[Region]],F:F,dataset_shampoo[[#This Row],[Year]]-1,G:G,"&gt;"&amp;dataset_shampoo[[#This Row],[Month]])</f>
        <v>1258649</v>
      </c>
      <c r="M1590" s="1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s="9">
        <v>94500</v>
      </c>
      <c r="I1591" s="11">
        <v>645120</v>
      </c>
      <c r="J1591" s="9">
        <f>SUMIFS(H:H,D:D,dataset_shampoo[[#This Row],[Brand]],E:E,dataset_shampoo[[#This Row],[Region]],F:F,dataset_shampoo[[#This Row],[Year]],G:G,"&lt;="&amp;dataset_shampoo[[#This Row],[Month]])</f>
        <v>94500</v>
      </c>
      <c r="K1591" s="27">
        <f>SUMIFS(I:I,D:D,dataset_shampoo[[#This Row],[Brand]],E:E,dataset_shampoo[[#This Row],[Region]],F:F,dataset_shampoo[[#This Row],[Year]],G:G,"&lt;="&amp;dataset_shampoo[[#This Row],[Month]])</f>
        <v>645120</v>
      </c>
      <c r="L1591" s="9">
        <f>dataset_shampoo[[#This Row],[Units YTD]]+SUMIFS(H:H,D:D,dataset_shampoo[[#This Row],[Brand]],E:E,dataset_shampoo[[#This Row],[Region]],F:F,dataset_shampoo[[#This Row],[Year]]-1,G:G,"&gt;"&amp;dataset_shampoo[[#This Row],[Month]])</f>
        <v>1254596</v>
      </c>
      <c r="M1591" s="1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s="9">
        <v>91616</v>
      </c>
      <c r="I1592" s="11">
        <v>627508</v>
      </c>
      <c r="J1592" s="9">
        <f>SUMIFS(H:H,D:D,dataset_shampoo[[#This Row],[Brand]],E:E,dataset_shampoo[[#This Row],[Region]],F:F,dataset_shampoo[[#This Row],[Year]],G:G,"&lt;="&amp;dataset_shampoo[[#This Row],[Month]])</f>
        <v>186116</v>
      </c>
      <c r="K1592" s="27">
        <f>SUMIFS(I:I,D:D,dataset_shampoo[[#This Row],[Brand]],E:E,dataset_shampoo[[#This Row],[Region]],F:F,dataset_shampoo[[#This Row],[Year]],G:G,"&lt;="&amp;dataset_shampoo[[#This Row],[Month]])</f>
        <v>1272628</v>
      </c>
      <c r="L1592" s="9">
        <f>dataset_shampoo[[#This Row],[Units YTD]]+SUMIFS(H:H,D:D,dataset_shampoo[[#This Row],[Brand]],E:E,dataset_shampoo[[#This Row],[Region]],F:F,dataset_shampoo[[#This Row],[Year]]-1,G:G,"&gt;"&amp;dataset_shampoo[[#This Row],[Month]])</f>
        <v>1248632</v>
      </c>
      <c r="M1592" s="1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s="9">
        <v>99323</v>
      </c>
      <c r="I1593" s="11">
        <v>678251</v>
      </c>
      <c r="J1593" s="9">
        <f>SUMIFS(H:H,D:D,dataset_shampoo[[#This Row],[Brand]],E:E,dataset_shampoo[[#This Row],[Region]],F:F,dataset_shampoo[[#This Row],[Year]],G:G,"&lt;="&amp;dataset_shampoo[[#This Row],[Month]])</f>
        <v>285439</v>
      </c>
      <c r="K1593" s="27">
        <f>SUMIFS(I:I,D:D,dataset_shampoo[[#This Row],[Brand]],E:E,dataset_shampoo[[#This Row],[Region]],F:F,dataset_shampoo[[#This Row],[Year]],G:G,"&lt;="&amp;dataset_shampoo[[#This Row],[Month]])</f>
        <v>1950879</v>
      </c>
      <c r="L1593" s="9">
        <f>dataset_shampoo[[#This Row],[Units YTD]]+SUMIFS(H:H,D:D,dataset_shampoo[[#This Row],[Brand]],E:E,dataset_shampoo[[#This Row],[Region]],F:F,dataset_shampoo[[#This Row],[Year]]-1,G:G,"&gt;"&amp;dataset_shampoo[[#This Row],[Month]])</f>
        <v>1238454</v>
      </c>
      <c r="M1593" s="1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s="9">
        <v>89733</v>
      </c>
      <c r="I1594" s="11">
        <v>610953</v>
      </c>
      <c r="J1594" s="9">
        <f>SUMIFS(H:H,D:D,dataset_shampoo[[#This Row],[Brand]],E:E,dataset_shampoo[[#This Row],[Region]],F:F,dataset_shampoo[[#This Row],[Year]],G:G,"&lt;="&amp;dataset_shampoo[[#This Row],[Month]])</f>
        <v>375172</v>
      </c>
      <c r="K1594" s="27">
        <f>SUMIFS(I:I,D:D,dataset_shampoo[[#This Row],[Brand]],E:E,dataset_shampoo[[#This Row],[Region]],F:F,dataset_shampoo[[#This Row],[Year]],G:G,"&lt;="&amp;dataset_shampoo[[#This Row],[Month]])</f>
        <v>2561832</v>
      </c>
      <c r="L1594" s="9">
        <f>dataset_shampoo[[#This Row],[Units YTD]]+SUMIFS(H:H,D:D,dataset_shampoo[[#This Row],[Brand]],E:E,dataset_shampoo[[#This Row],[Region]],F:F,dataset_shampoo[[#This Row],[Year]]-1,G:G,"&gt;"&amp;dataset_shampoo[[#This Row],[Month]])</f>
        <v>1221381</v>
      </c>
      <c r="M1594" s="1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s="9">
        <v>96740</v>
      </c>
      <c r="I1595" s="11">
        <v>653912</v>
      </c>
      <c r="J1595" s="9">
        <f>SUMIFS(H:H,D:D,dataset_shampoo[[#This Row],[Brand]],E:E,dataset_shampoo[[#This Row],[Region]],F:F,dataset_shampoo[[#This Row],[Year]],G:G,"&lt;="&amp;dataset_shampoo[[#This Row],[Month]])</f>
        <v>471912</v>
      </c>
      <c r="K1595" s="27">
        <f>SUMIFS(I:I,D:D,dataset_shampoo[[#This Row],[Brand]],E:E,dataset_shampoo[[#This Row],[Region]],F:F,dataset_shampoo[[#This Row],[Year]],G:G,"&lt;="&amp;dataset_shampoo[[#This Row],[Month]])</f>
        <v>3215744</v>
      </c>
      <c r="L1595" s="9">
        <f>dataset_shampoo[[#This Row],[Units YTD]]+SUMIFS(H:H,D:D,dataset_shampoo[[#This Row],[Brand]],E:E,dataset_shampoo[[#This Row],[Region]],F:F,dataset_shampoo[[#This Row],[Year]]-1,G:G,"&gt;"&amp;dataset_shampoo[[#This Row],[Month]])</f>
        <v>1213583</v>
      </c>
      <c r="M1595" s="1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s="9">
        <v>97846</v>
      </c>
      <c r="I1596" s="11">
        <v>658658</v>
      </c>
      <c r="J1596" s="9">
        <f>SUMIFS(H:H,D:D,dataset_shampoo[[#This Row],[Brand]],E:E,dataset_shampoo[[#This Row],[Region]],F:F,dataset_shampoo[[#This Row],[Year]],G:G,"&lt;="&amp;dataset_shampoo[[#This Row],[Month]])</f>
        <v>569758</v>
      </c>
      <c r="K1596" s="27">
        <f>SUMIFS(I:I,D:D,dataset_shampoo[[#This Row],[Brand]],E:E,dataset_shampoo[[#This Row],[Region]],F:F,dataset_shampoo[[#This Row],[Year]],G:G,"&lt;="&amp;dataset_shampoo[[#This Row],[Month]])</f>
        <v>3874402</v>
      </c>
      <c r="L1596" s="9">
        <f>dataset_shampoo[[#This Row],[Units YTD]]+SUMIFS(H:H,D:D,dataset_shampoo[[#This Row],[Brand]],E:E,dataset_shampoo[[#This Row],[Region]],F:F,dataset_shampoo[[#This Row],[Year]]-1,G:G,"&gt;"&amp;dataset_shampoo[[#This Row],[Month]])</f>
        <v>1204959</v>
      </c>
      <c r="M1596" s="1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s="9">
        <v>95837</v>
      </c>
      <c r="I1597" s="11">
        <v>658231</v>
      </c>
      <c r="J1597" s="9">
        <f>SUMIFS(H:H,D:D,dataset_shampoo[[#This Row],[Brand]],E:E,dataset_shampoo[[#This Row],[Region]],F:F,dataset_shampoo[[#This Row],[Year]],G:G,"&lt;="&amp;dataset_shampoo[[#This Row],[Month]])</f>
        <v>665595</v>
      </c>
      <c r="K1597" s="27">
        <f>SUMIFS(I:I,D:D,dataset_shampoo[[#This Row],[Brand]],E:E,dataset_shampoo[[#This Row],[Region]],F:F,dataset_shampoo[[#This Row],[Year]],G:G,"&lt;="&amp;dataset_shampoo[[#This Row],[Month]])</f>
        <v>4532633</v>
      </c>
      <c r="L1597" s="9">
        <f>dataset_shampoo[[#This Row],[Units YTD]]+SUMIFS(H:H,D:D,dataset_shampoo[[#This Row],[Brand]],E:E,dataset_shampoo[[#This Row],[Region]],F:F,dataset_shampoo[[#This Row],[Year]]-1,G:G,"&gt;"&amp;dataset_shampoo[[#This Row],[Month]])</f>
        <v>1191932</v>
      </c>
      <c r="M1597" s="1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s="9">
        <v>88599</v>
      </c>
      <c r="I1598" s="11">
        <v>609497</v>
      </c>
      <c r="J1598" s="9">
        <f>SUMIFS(H:H,D:D,dataset_shampoo[[#This Row],[Brand]],E:E,dataset_shampoo[[#This Row],[Region]],F:F,dataset_shampoo[[#This Row],[Year]],G:G,"&lt;="&amp;dataset_shampoo[[#This Row],[Month]])</f>
        <v>754194</v>
      </c>
      <c r="K1598" s="27">
        <f>SUMIFS(I:I,D:D,dataset_shampoo[[#This Row],[Brand]],E:E,dataset_shampoo[[#This Row],[Region]],F:F,dataset_shampoo[[#This Row],[Year]],G:G,"&lt;="&amp;dataset_shampoo[[#This Row],[Month]])</f>
        <v>5142130</v>
      </c>
      <c r="L1598" s="9">
        <f>dataset_shampoo[[#This Row],[Units YTD]]+SUMIFS(H:H,D:D,dataset_shampoo[[#This Row],[Brand]],E:E,dataset_shampoo[[#This Row],[Region]],F:F,dataset_shampoo[[#This Row],[Year]]-1,G:G,"&gt;"&amp;dataset_shampoo[[#This Row],[Month]])</f>
        <v>1181026</v>
      </c>
      <c r="M1598" s="1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s="9">
        <v>92869</v>
      </c>
      <c r="I1599" s="11">
        <v>636783</v>
      </c>
      <c r="J1599" s="9">
        <f>SUMIFS(H:H,D:D,dataset_shampoo[[#This Row],[Brand]],E:E,dataset_shampoo[[#This Row],[Region]],F:F,dataset_shampoo[[#This Row],[Year]],G:G,"&lt;="&amp;dataset_shampoo[[#This Row],[Month]])</f>
        <v>847063</v>
      </c>
      <c r="K1599" s="27">
        <f>SUMIFS(I:I,D:D,dataset_shampoo[[#This Row],[Brand]],E:E,dataset_shampoo[[#This Row],[Region]],F:F,dataset_shampoo[[#This Row],[Year]],G:G,"&lt;="&amp;dataset_shampoo[[#This Row],[Month]])</f>
        <v>5778913</v>
      </c>
      <c r="L1599" s="9">
        <f>dataset_shampoo[[#This Row],[Units YTD]]+SUMIFS(H:H,D:D,dataset_shampoo[[#This Row],[Brand]],E:E,dataset_shampoo[[#This Row],[Region]],F:F,dataset_shampoo[[#This Row],[Year]]-1,G:G,"&gt;"&amp;dataset_shampoo[[#This Row],[Month]])</f>
        <v>1170995</v>
      </c>
      <c r="M1599" s="1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s="9">
        <v>96985</v>
      </c>
      <c r="I1600" s="11">
        <v>677845</v>
      </c>
      <c r="J1600" s="9">
        <f>SUMIFS(H:H,D:D,dataset_shampoo[[#This Row],[Brand]],E:E,dataset_shampoo[[#This Row],[Region]],F:F,dataset_shampoo[[#This Row],[Year]],G:G,"&lt;="&amp;dataset_shampoo[[#This Row],[Month]])</f>
        <v>944048</v>
      </c>
      <c r="K1600" s="27">
        <f>SUMIFS(I:I,D:D,dataset_shampoo[[#This Row],[Brand]],E:E,dataset_shampoo[[#This Row],[Region]],F:F,dataset_shampoo[[#This Row],[Year]],G:G,"&lt;="&amp;dataset_shampoo[[#This Row],[Month]])</f>
        <v>6456758</v>
      </c>
      <c r="L1600" s="9">
        <f>dataset_shampoo[[#This Row],[Units YTD]]+SUMIFS(H:H,D:D,dataset_shampoo[[#This Row],[Brand]],E:E,dataset_shampoo[[#This Row],[Region]],F:F,dataset_shampoo[[#This Row],[Year]]-1,G:G,"&gt;"&amp;dataset_shampoo[[#This Row],[Month]])</f>
        <v>1157870</v>
      </c>
      <c r="M1600" s="1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s="9">
        <v>95529</v>
      </c>
      <c r="I1601" s="11">
        <v>675430</v>
      </c>
      <c r="J1601" s="9">
        <f>SUMIFS(H:H,D:D,dataset_shampoo[[#This Row],[Brand]],E:E,dataset_shampoo[[#This Row],[Region]],F:F,dataset_shampoo[[#This Row],[Year]],G:G,"&lt;="&amp;dataset_shampoo[[#This Row],[Month]])</f>
        <v>1039577</v>
      </c>
      <c r="K1601" s="27">
        <f>SUMIFS(I:I,D:D,dataset_shampoo[[#This Row],[Brand]],E:E,dataset_shampoo[[#This Row],[Region]],F:F,dataset_shampoo[[#This Row],[Year]],G:G,"&lt;="&amp;dataset_shampoo[[#This Row],[Month]])</f>
        <v>7132188</v>
      </c>
      <c r="L1601" s="9">
        <f>dataset_shampoo[[#This Row],[Units YTD]]+SUMIFS(H:H,D:D,dataset_shampoo[[#This Row],[Brand]],E:E,dataset_shampoo[[#This Row],[Region]],F:F,dataset_shampoo[[#This Row],[Year]]-1,G:G,"&gt;"&amp;dataset_shampoo[[#This Row],[Month]])</f>
        <v>1151633</v>
      </c>
      <c r="M1601" s="1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s="9">
        <v>102536</v>
      </c>
      <c r="I1602" s="11">
        <v>723135</v>
      </c>
      <c r="J1602" s="9">
        <f>SUMIFS(H:H,D:D,dataset_shampoo[[#This Row],[Brand]],E:E,dataset_shampoo[[#This Row],[Region]],F:F,dataset_shampoo[[#This Row],[Year]],G:G,"&lt;="&amp;dataset_shampoo[[#This Row],[Month]])</f>
        <v>1142113</v>
      </c>
      <c r="K1602" s="27">
        <f>SUMIFS(I:I,D:D,dataset_shampoo[[#This Row],[Brand]],E:E,dataset_shampoo[[#This Row],[Region]],F:F,dataset_shampoo[[#This Row],[Year]],G:G,"&lt;="&amp;dataset_shampoo[[#This Row],[Month]])</f>
        <v>7855323</v>
      </c>
      <c r="L1602" s="9">
        <f>dataset_shampoo[[#This Row],[Units YTD]]+SUMIFS(H:H,D:D,dataset_shampoo[[#This Row],[Brand]],E:E,dataset_shampoo[[#This Row],[Region]],F:F,dataset_shampoo[[#This Row],[Year]]-1,G:G,"&gt;"&amp;dataset_shampoo[[#This Row],[Month]])</f>
        <v>1142113</v>
      </c>
      <c r="M1602" s="1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s="9">
        <v>99134</v>
      </c>
      <c r="I1603" s="11">
        <v>691978</v>
      </c>
      <c r="J1603" s="9">
        <f>SUMIFS(H:H,D:D,dataset_shampoo[[#This Row],[Brand]],E:E,dataset_shampoo[[#This Row],[Region]],F:F,dataset_shampoo[[#This Row],[Year]],G:G,"&lt;="&amp;dataset_shampoo[[#This Row],[Month]])</f>
        <v>99134</v>
      </c>
      <c r="K1603" s="27">
        <f>SUMIFS(I:I,D:D,dataset_shampoo[[#This Row],[Brand]],E:E,dataset_shampoo[[#This Row],[Region]],F:F,dataset_shampoo[[#This Row],[Year]],G:G,"&lt;="&amp;dataset_shampoo[[#This Row],[Month]])</f>
        <v>691978</v>
      </c>
      <c r="L1603" s="9">
        <f>dataset_shampoo[[#This Row],[Units YTD]]+SUMIFS(H:H,D:D,dataset_shampoo[[#This Row],[Brand]],E:E,dataset_shampoo[[#This Row],[Region]],F:F,dataset_shampoo[[#This Row],[Year]]-1,G:G,"&gt;"&amp;dataset_shampoo[[#This Row],[Month]])</f>
        <v>1146747</v>
      </c>
      <c r="M1603" s="1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s="9">
        <v>94150</v>
      </c>
      <c r="I1604" s="11">
        <v>640304</v>
      </c>
      <c r="J1604" s="9">
        <f>SUMIFS(H:H,D:D,dataset_shampoo[[#This Row],[Brand]],E:E,dataset_shampoo[[#This Row],[Region]],F:F,dataset_shampoo[[#This Row],[Year]],G:G,"&lt;="&amp;dataset_shampoo[[#This Row],[Month]])</f>
        <v>193284</v>
      </c>
      <c r="K1604" s="27">
        <f>SUMIFS(I:I,D:D,dataset_shampoo[[#This Row],[Brand]],E:E,dataset_shampoo[[#This Row],[Region]],F:F,dataset_shampoo[[#This Row],[Year]],G:G,"&lt;="&amp;dataset_shampoo[[#This Row],[Month]])</f>
        <v>1332282</v>
      </c>
      <c r="L1604" s="9">
        <f>dataset_shampoo[[#This Row],[Units YTD]]+SUMIFS(H:H,D:D,dataset_shampoo[[#This Row],[Brand]],E:E,dataset_shampoo[[#This Row],[Region]],F:F,dataset_shampoo[[#This Row],[Year]]-1,G:G,"&gt;"&amp;dataset_shampoo[[#This Row],[Month]])</f>
        <v>1149281</v>
      </c>
      <c r="M1604" s="1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s="9">
        <v>107989</v>
      </c>
      <c r="I1605" s="11">
        <v>798756</v>
      </c>
      <c r="J1605" s="9">
        <f>SUMIFS(H:H,D:D,dataset_shampoo[[#This Row],[Brand]],E:E,dataset_shampoo[[#This Row],[Region]],F:F,dataset_shampoo[[#This Row],[Year]],G:G,"&lt;="&amp;dataset_shampoo[[#This Row],[Month]])</f>
        <v>301273</v>
      </c>
      <c r="K1605" s="27">
        <f>SUMIFS(I:I,D:D,dataset_shampoo[[#This Row],[Brand]],E:E,dataset_shampoo[[#This Row],[Region]],F:F,dataset_shampoo[[#This Row],[Year]],G:G,"&lt;="&amp;dataset_shampoo[[#This Row],[Month]])</f>
        <v>2131038</v>
      </c>
      <c r="L1605" s="9">
        <f>dataset_shampoo[[#This Row],[Units YTD]]+SUMIFS(H:H,D:D,dataset_shampoo[[#This Row],[Brand]],E:E,dataset_shampoo[[#This Row],[Region]],F:F,dataset_shampoo[[#This Row],[Year]]-1,G:G,"&gt;"&amp;dataset_shampoo[[#This Row],[Month]])</f>
        <v>1157947</v>
      </c>
      <c r="M1605" s="1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s="9">
        <v>88340</v>
      </c>
      <c r="I1606" s="11">
        <v>456295</v>
      </c>
      <c r="J1606" s="9">
        <f>SUMIFS(H:H,D:D,dataset_shampoo[[#This Row],[Brand]],E:E,dataset_shampoo[[#This Row],[Region]],F:F,dataset_shampoo[[#This Row],[Year]],G:G,"&lt;="&amp;dataset_shampoo[[#This Row],[Month]])</f>
        <v>88340</v>
      </c>
      <c r="K1606" s="27">
        <f>SUMIFS(I:I,D:D,dataset_shampoo[[#This Row],[Brand]],E:E,dataset_shampoo[[#This Row],[Region]],F:F,dataset_shampoo[[#This Row],[Year]],G:G,"&lt;="&amp;dataset_shampoo[[#This Row],[Month]])</f>
        <v>456295</v>
      </c>
      <c r="L1606" s="9">
        <f>dataset_shampoo[[#This Row],[Units YTD]]+SUMIFS(H:H,D:D,dataset_shampoo[[#This Row],[Brand]],E:E,dataset_shampoo[[#This Row],[Region]],F:F,dataset_shampoo[[#This Row],[Year]]-1,G:G,"&gt;"&amp;dataset_shampoo[[#This Row],[Month]])</f>
        <v>88340</v>
      </c>
      <c r="M1606" s="1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s="9">
        <v>74830</v>
      </c>
      <c r="I1607" s="11">
        <v>382802</v>
      </c>
      <c r="J1607" s="9">
        <f>SUMIFS(H:H,D:D,dataset_shampoo[[#This Row],[Brand]],E:E,dataset_shampoo[[#This Row],[Region]],F:F,dataset_shampoo[[#This Row],[Year]],G:G,"&lt;="&amp;dataset_shampoo[[#This Row],[Month]])</f>
        <v>163170</v>
      </c>
      <c r="K1607" s="27">
        <f>SUMIFS(I:I,D:D,dataset_shampoo[[#This Row],[Brand]],E:E,dataset_shampoo[[#This Row],[Region]],F:F,dataset_shampoo[[#This Row],[Year]],G:G,"&lt;="&amp;dataset_shampoo[[#This Row],[Month]])</f>
        <v>839097</v>
      </c>
      <c r="L1607" s="9">
        <f>dataset_shampoo[[#This Row],[Units YTD]]+SUMIFS(H:H,D:D,dataset_shampoo[[#This Row],[Brand]],E:E,dataset_shampoo[[#This Row],[Region]],F:F,dataset_shampoo[[#This Row],[Year]]-1,G:G,"&gt;"&amp;dataset_shampoo[[#This Row],[Month]])</f>
        <v>163170</v>
      </c>
      <c r="M1607" s="1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s="9">
        <v>83958</v>
      </c>
      <c r="I1608" s="11">
        <v>430906</v>
      </c>
      <c r="J1608" s="9">
        <f>SUMIFS(H:H,D:D,dataset_shampoo[[#This Row],[Brand]],E:E,dataset_shampoo[[#This Row],[Region]],F:F,dataset_shampoo[[#This Row],[Year]],G:G,"&lt;="&amp;dataset_shampoo[[#This Row],[Month]])</f>
        <v>247128</v>
      </c>
      <c r="K1608" s="27">
        <f>SUMIFS(I:I,D:D,dataset_shampoo[[#This Row],[Brand]],E:E,dataset_shampoo[[#This Row],[Region]],F:F,dataset_shampoo[[#This Row],[Year]],G:G,"&lt;="&amp;dataset_shampoo[[#This Row],[Month]])</f>
        <v>1270003</v>
      </c>
      <c r="L1608" s="9">
        <f>dataset_shampoo[[#This Row],[Units YTD]]+SUMIFS(H:H,D:D,dataset_shampoo[[#This Row],[Brand]],E:E,dataset_shampoo[[#This Row],[Region]],F:F,dataset_shampoo[[#This Row],[Year]]-1,G:G,"&gt;"&amp;dataset_shampoo[[#This Row],[Month]])</f>
        <v>247128</v>
      </c>
      <c r="M1608" s="1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s="9">
        <v>64183</v>
      </c>
      <c r="I1609" s="11">
        <v>329189</v>
      </c>
      <c r="J1609" s="9">
        <f>SUMIFS(H:H,D:D,dataset_shampoo[[#This Row],[Brand]],E:E,dataset_shampoo[[#This Row],[Region]],F:F,dataset_shampoo[[#This Row],[Year]],G:G,"&lt;="&amp;dataset_shampoo[[#This Row],[Month]])</f>
        <v>311311</v>
      </c>
      <c r="K1609" s="27">
        <f>SUMIFS(I:I,D:D,dataset_shampoo[[#This Row],[Brand]],E:E,dataset_shampoo[[#This Row],[Region]],F:F,dataset_shampoo[[#This Row],[Year]],G:G,"&lt;="&amp;dataset_shampoo[[#This Row],[Month]])</f>
        <v>1599192</v>
      </c>
      <c r="L1609" s="9">
        <f>dataset_shampoo[[#This Row],[Units YTD]]+SUMIFS(H:H,D:D,dataset_shampoo[[#This Row],[Brand]],E:E,dataset_shampoo[[#This Row],[Region]],F:F,dataset_shampoo[[#This Row],[Year]]-1,G:G,"&gt;"&amp;dataset_shampoo[[#This Row],[Month]])</f>
        <v>311311</v>
      </c>
      <c r="M1609" s="1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s="9">
        <v>69188</v>
      </c>
      <c r="I1610" s="11">
        <v>356244</v>
      </c>
      <c r="J1610" s="9">
        <f>SUMIFS(H:H,D:D,dataset_shampoo[[#This Row],[Brand]],E:E,dataset_shampoo[[#This Row],[Region]],F:F,dataset_shampoo[[#This Row],[Year]],G:G,"&lt;="&amp;dataset_shampoo[[#This Row],[Month]])</f>
        <v>380499</v>
      </c>
      <c r="K1610" s="27">
        <f>SUMIFS(I:I,D:D,dataset_shampoo[[#This Row],[Brand]],E:E,dataset_shampoo[[#This Row],[Region]],F:F,dataset_shampoo[[#This Row],[Year]],G:G,"&lt;="&amp;dataset_shampoo[[#This Row],[Month]])</f>
        <v>1955436</v>
      </c>
      <c r="L1610" s="9">
        <f>dataset_shampoo[[#This Row],[Units YTD]]+SUMIFS(H:H,D:D,dataset_shampoo[[#This Row],[Brand]],E:E,dataset_shampoo[[#This Row],[Region]],F:F,dataset_shampoo[[#This Row],[Year]]-1,G:G,"&gt;"&amp;dataset_shampoo[[#This Row],[Month]])</f>
        <v>380499</v>
      </c>
      <c r="M1610" s="1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s="9">
        <v>74893</v>
      </c>
      <c r="I1611" s="11">
        <v>389984</v>
      </c>
      <c r="J1611" s="9">
        <f>SUMIFS(H:H,D:D,dataset_shampoo[[#This Row],[Brand]],E:E,dataset_shampoo[[#This Row],[Region]],F:F,dataset_shampoo[[#This Row],[Year]],G:G,"&lt;="&amp;dataset_shampoo[[#This Row],[Month]])</f>
        <v>455392</v>
      </c>
      <c r="K1611" s="27">
        <f>SUMIFS(I:I,D:D,dataset_shampoo[[#This Row],[Brand]],E:E,dataset_shampoo[[#This Row],[Region]],F:F,dataset_shampoo[[#This Row],[Year]],G:G,"&lt;="&amp;dataset_shampoo[[#This Row],[Month]])</f>
        <v>2345420</v>
      </c>
      <c r="L1611" s="9">
        <f>dataset_shampoo[[#This Row],[Units YTD]]+SUMIFS(H:H,D:D,dataset_shampoo[[#This Row],[Brand]],E:E,dataset_shampoo[[#This Row],[Region]],F:F,dataset_shampoo[[#This Row],[Year]]-1,G:G,"&gt;"&amp;dataset_shampoo[[#This Row],[Month]])</f>
        <v>455392</v>
      </c>
      <c r="M1611" s="1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s="9">
        <v>72338</v>
      </c>
      <c r="I1612" s="11">
        <v>375928</v>
      </c>
      <c r="J1612" s="9">
        <f>SUMIFS(H:H,D:D,dataset_shampoo[[#This Row],[Brand]],E:E,dataset_shampoo[[#This Row],[Region]],F:F,dataset_shampoo[[#This Row],[Year]],G:G,"&lt;="&amp;dataset_shampoo[[#This Row],[Month]])</f>
        <v>527730</v>
      </c>
      <c r="K1612" s="27">
        <f>SUMIFS(I:I,D:D,dataset_shampoo[[#This Row],[Brand]],E:E,dataset_shampoo[[#This Row],[Region]],F:F,dataset_shampoo[[#This Row],[Year]],G:G,"&lt;="&amp;dataset_shampoo[[#This Row],[Month]])</f>
        <v>2721348</v>
      </c>
      <c r="L1612" s="9">
        <f>dataset_shampoo[[#This Row],[Units YTD]]+SUMIFS(H:H,D:D,dataset_shampoo[[#This Row],[Brand]],E:E,dataset_shampoo[[#This Row],[Region]],F:F,dataset_shampoo[[#This Row],[Year]]-1,G:G,"&gt;"&amp;dataset_shampoo[[#This Row],[Month]])</f>
        <v>527730</v>
      </c>
      <c r="M1612" s="1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s="9">
        <v>64211</v>
      </c>
      <c r="I1613" s="11">
        <v>350931</v>
      </c>
      <c r="J1613" s="9">
        <f>SUMIFS(H:H,D:D,dataset_shampoo[[#This Row],[Brand]],E:E,dataset_shampoo[[#This Row],[Region]],F:F,dataset_shampoo[[#This Row],[Year]],G:G,"&lt;="&amp;dataset_shampoo[[#This Row],[Month]])</f>
        <v>591941</v>
      </c>
      <c r="K1613" s="27">
        <f>SUMIFS(I:I,D:D,dataset_shampoo[[#This Row],[Brand]],E:E,dataset_shampoo[[#This Row],[Region]],F:F,dataset_shampoo[[#This Row],[Year]],G:G,"&lt;="&amp;dataset_shampoo[[#This Row],[Month]])</f>
        <v>3072279</v>
      </c>
      <c r="L1613" s="9">
        <f>dataset_shampoo[[#This Row],[Units YTD]]+SUMIFS(H:H,D:D,dataset_shampoo[[#This Row],[Brand]],E:E,dataset_shampoo[[#This Row],[Region]],F:F,dataset_shampoo[[#This Row],[Year]]-1,G:G,"&gt;"&amp;dataset_shampoo[[#This Row],[Month]])</f>
        <v>591941</v>
      </c>
      <c r="M1613" s="1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s="9">
        <v>75355</v>
      </c>
      <c r="I1614" s="11">
        <v>396186</v>
      </c>
      <c r="J1614" s="9">
        <f>SUMIFS(H:H,D:D,dataset_shampoo[[#This Row],[Brand]],E:E,dataset_shampoo[[#This Row],[Region]],F:F,dataset_shampoo[[#This Row],[Year]],G:G,"&lt;="&amp;dataset_shampoo[[#This Row],[Month]])</f>
        <v>667296</v>
      </c>
      <c r="K1614" s="27">
        <f>SUMIFS(I:I,D:D,dataset_shampoo[[#This Row],[Brand]],E:E,dataset_shampoo[[#This Row],[Region]],F:F,dataset_shampoo[[#This Row],[Year]],G:G,"&lt;="&amp;dataset_shampoo[[#This Row],[Month]])</f>
        <v>3468465</v>
      </c>
      <c r="L1614" s="9">
        <f>dataset_shampoo[[#This Row],[Units YTD]]+SUMIFS(H:H,D:D,dataset_shampoo[[#This Row],[Brand]],E:E,dataset_shampoo[[#This Row],[Region]],F:F,dataset_shampoo[[#This Row],[Year]]-1,G:G,"&gt;"&amp;dataset_shampoo[[#This Row],[Month]])</f>
        <v>667296</v>
      </c>
      <c r="M1614" s="1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s="9">
        <v>90405</v>
      </c>
      <c r="I1615" s="11">
        <v>484694</v>
      </c>
      <c r="J1615" s="9">
        <f>SUMIFS(H:H,D:D,dataset_shampoo[[#This Row],[Brand]],E:E,dataset_shampoo[[#This Row],[Region]],F:F,dataset_shampoo[[#This Row],[Year]],G:G,"&lt;="&amp;dataset_shampoo[[#This Row],[Month]])</f>
        <v>757701</v>
      </c>
      <c r="K1615" s="27">
        <f>SUMIFS(I:I,D:D,dataset_shampoo[[#This Row],[Brand]],E:E,dataset_shampoo[[#This Row],[Region]],F:F,dataset_shampoo[[#This Row],[Year]],G:G,"&lt;="&amp;dataset_shampoo[[#This Row],[Month]])</f>
        <v>3953159</v>
      </c>
      <c r="L1615" s="9">
        <f>dataset_shampoo[[#This Row],[Units YTD]]+SUMIFS(H:H,D:D,dataset_shampoo[[#This Row],[Brand]],E:E,dataset_shampoo[[#This Row],[Region]],F:F,dataset_shampoo[[#This Row],[Year]]-1,G:G,"&gt;"&amp;dataset_shampoo[[#This Row],[Month]])</f>
        <v>757701</v>
      </c>
      <c r="M1615" s="1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s="9">
        <v>75852</v>
      </c>
      <c r="I1616" s="11">
        <v>414960</v>
      </c>
      <c r="J1616" s="9">
        <f>SUMIFS(H:H,D:D,dataset_shampoo[[#This Row],[Brand]],E:E,dataset_shampoo[[#This Row],[Region]],F:F,dataset_shampoo[[#This Row],[Year]],G:G,"&lt;="&amp;dataset_shampoo[[#This Row],[Month]])</f>
        <v>833553</v>
      </c>
      <c r="K1616" s="27">
        <f>SUMIFS(I:I,D:D,dataset_shampoo[[#This Row],[Brand]],E:E,dataset_shampoo[[#This Row],[Region]],F:F,dataset_shampoo[[#This Row],[Year]],G:G,"&lt;="&amp;dataset_shampoo[[#This Row],[Month]])</f>
        <v>4368119</v>
      </c>
      <c r="L1616" s="9">
        <f>dataset_shampoo[[#This Row],[Units YTD]]+SUMIFS(H:H,D:D,dataset_shampoo[[#This Row],[Brand]],E:E,dataset_shampoo[[#This Row],[Region]],F:F,dataset_shampoo[[#This Row],[Year]]-1,G:G,"&gt;"&amp;dataset_shampoo[[#This Row],[Month]])</f>
        <v>833553</v>
      </c>
      <c r="M1616" s="1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s="9">
        <v>71603</v>
      </c>
      <c r="I1617" s="11">
        <v>391643</v>
      </c>
      <c r="J1617" s="9">
        <f>SUMIFS(H:H,D:D,dataset_shampoo[[#This Row],[Brand]],E:E,dataset_shampoo[[#This Row],[Region]],F:F,dataset_shampoo[[#This Row],[Year]],G:G,"&lt;="&amp;dataset_shampoo[[#This Row],[Month]])</f>
        <v>905156</v>
      </c>
      <c r="K1617" s="27">
        <f>SUMIFS(I:I,D:D,dataset_shampoo[[#This Row],[Brand]],E:E,dataset_shampoo[[#This Row],[Region]],F:F,dataset_shampoo[[#This Row],[Year]],G:G,"&lt;="&amp;dataset_shampoo[[#This Row],[Month]])</f>
        <v>4759762</v>
      </c>
      <c r="L1617" s="9">
        <f>dataset_shampoo[[#This Row],[Units YTD]]+SUMIFS(H:H,D:D,dataset_shampoo[[#This Row],[Brand]],E:E,dataset_shampoo[[#This Row],[Region]],F:F,dataset_shampoo[[#This Row],[Year]]-1,G:G,"&gt;"&amp;dataset_shampoo[[#This Row],[Month]])</f>
        <v>905156</v>
      </c>
      <c r="M1617" s="1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s="9">
        <v>74459</v>
      </c>
      <c r="I1618" s="11">
        <v>411047</v>
      </c>
      <c r="J1618" s="9">
        <f>SUMIFS(H:H,D:D,dataset_shampoo[[#This Row],[Brand]],E:E,dataset_shampoo[[#This Row],[Region]],F:F,dataset_shampoo[[#This Row],[Year]],G:G,"&lt;="&amp;dataset_shampoo[[#This Row],[Month]])</f>
        <v>74459</v>
      </c>
      <c r="K1618" s="27">
        <f>SUMIFS(I:I,D:D,dataset_shampoo[[#This Row],[Brand]],E:E,dataset_shampoo[[#This Row],[Region]],F:F,dataset_shampoo[[#This Row],[Year]],G:G,"&lt;="&amp;dataset_shampoo[[#This Row],[Month]])</f>
        <v>411047</v>
      </c>
      <c r="L1618" s="9">
        <f>dataset_shampoo[[#This Row],[Units YTD]]+SUMIFS(H:H,D:D,dataset_shampoo[[#This Row],[Brand]],E:E,dataset_shampoo[[#This Row],[Region]],F:F,dataset_shampoo[[#This Row],[Year]]-1,G:G,"&gt;"&amp;dataset_shampoo[[#This Row],[Month]])</f>
        <v>891275</v>
      </c>
      <c r="M1618" s="1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s="9">
        <v>68208</v>
      </c>
      <c r="I1619" s="11">
        <v>372134</v>
      </c>
      <c r="J1619" s="9">
        <f>SUMIFS(H:H,D:D,dataset_shampoo[[#This Row],[Brand]],E:E,dataset_shampoo[[#This Row],[Region]],F:F,dataset_shampoo[[#This Row],[Year]],G:G,"&lt;="&amp;dataset_shampoo[[#This Row],[Month]])</f>
        <v>142667</v>
      </c>
      <c r="K1619" s="27">
        <f>SUMIFS(I:I,D:D,dataset_shampoo[[#This Row],[Brand]],E:E,dataset_shampoo[[#This Row],[Region]],F:F,dataset_shampoo[[#This Row],[Year]],G:G,"&lt;="&amp;dataset_shampoo[[#This Row],[Month]])</f>
        <v>783181</v>
      </c>
      <c r="L1619" s="9">
        <f>dataset_shampoo[[#This Row],[Units YTD]]+SUMIFS(H:H,D:D,dataset_shampoo[[#This Row],[Brand]],E:E,dataset_shampoo[[#This Row],[Region]],F:F,dataset_shampoo[[#This Row],[Year]]-1,G:G,"&gt;"&amp;dataset_shampoo[[#This Row],[Month]])</f>
        <v>884653</v>
      </c>
      <c r="M1619" s="1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s="9">
        <v>71862</v>
      </c>
      <c r="I1620" s="11">
        <v>387366</v>
      </c>
      <c r="J1620" s="9">
        <f>SUMIFS(H:H,D:D,dataset_shampoo[[#This Row],[Brand]],E:E,dataset_shampoo[[#This Row],[Region]],F:F,dataset_shampoo[[#This Row],[Year]],G:G,"&lt;="&amp;dataset_shampoo[[#This Row],[Month]])</f>
        <v>214529</v>
      </c>
      <c r="K1620" s="27">
        <f>SUMIFS(I:I,D:D,dataset_shampoo[[#This Row],[Brand]],E:E,dataset_shampoo[[#This Row],[Region]],F:F,dataset_shampoo[[#This Row],[Year]],G:G,"&lt;="&amp;dataset_shampoo[[#This Row],[Month]])</f>
        <v>1170547</v>
      </c>
      <c r="L1620" s="9">
        <f>dataset_shampoo[[#This Row],[Units YTD]]+SUMIFS(H:H,D:D,dataset_shampoo[[#This Row],[Brand]],E:E,dataset_shampoo[[#This Row],[Region]],F:F,dataset_shampoo[[#This Row],[Year]]-1,G:G,"&gt;"&amp;dataset_shampoo[[#This Row],[Month]])</f>
        <v>872557</v>
      </c>
      <c r="M1620" s="1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s="9">
        <v>73465</v>
      </c>
      <c r="I1621" s="11">
        <v>394359</v>
      </c>
      <c r="J1621" s="9">
        <f>SUMIFS(H:H,D:D,dataset_shampoo[[#This Row],[Brand]],E:E,dataset_shampoo[[#This Row],[Region]],F:F,dataset_shampoo[[#This Row],[Year]],G:G,"&lt;="&amp;dataset_shampoo[[#This Row],[Month]])</f>
        <v>287994</v>
      </c>
      <c r="K1621" s="27">
        <f>SUMIFS(I:I,D:D,dataset_shampoo[[#This Row],[Brand]],E:E,dataset_shampoo[[#This Row],[Region]],F:F,dataset_shampoo[[#This Row],[Year]],G:G,"&lt;="&amp;dataset_shampoo[[#This Row],[Month]])</f>
        <v>1564906</v>
      </c>
      <c r="L1621" s="9">
        <f>dataset_shampoo[[#This Row],[Units YTD]]+SUMIFS(H:H,D:D,dataset_shampoo[[#This Row],[Brand]],E:E,dataset_shampoo[[#This Row],[Region]],F:F,dataset_shampoo[[#This Row],[Year]]-1,G:G,"&gt;"&amp;dataset_shampoo[[#This Row],[Month]])</f>
        <v>881839</v>
      </c>
      <c r="M1621" s="1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s="9">
        <v>77581</v>
      </c>
      <c r="I1622" s="11">
        <v>411376</v>
      </c>
      <c r="J1622" s="9">
        <f>SUMIFS(H:H,D:D,dataset_shampoo[[#This Row],[Brand]],E:E,dataset_shampoo[[#This Row],[Region]],F:F,dataset_shampoo[[#This Row],[Year]],G:G,"&lt;="&amp;dataset_shampoo[[#This Row],[Month]])</f>
        <v>365575</v>
      </c>
      <c r="K1622" s="27">
        <f>SUMIFS(I:I,D:D,dataset_shampoo[[#This Row],[Brand]],E:E,dataset_shampoo[[#This Row],[Region]],F:F,dataset_shampoo[[#This Row],[Year]],G:G,"&lt;="&amp;dataset_shampoo[[#This Row],[Month]])</f>
        <v>1976282</v>
      </c>
      <c r="L1622" s="9">
        <f>dataset_shampoo[[#This Row],[Units YTD]]+SUMIFS(H:H,D:D,dataset_shampoo[[#This Row],[Brand]],E:E,dataset_shampoo[[#This Row],[Region]],F:F,dataset_shampoo[[#This Row],[Year]]-1,G:G,"&gt;"&amp;dataset_shampoo[[#This Row],[Month]])</f>
        <v>890232</v>
      </c>
      <c r="M1622" s="1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s="9">
        <v>74536</v>
      </c>
      <c r="I1623" s="11">
        <v>395724</v>
      </c>
      <c r="J1623" s="9">
        <f>SUMIFS(H:H,D:D,dataset_shampoo[[#This Row],[Brand]],E:E,dataset_shampoo[[#This Row],[Region]],F:F,dataset_shampoo[[#This Row],[Year]],G:G,"&lt;="&amp;dataset_shampoo[[#This Row],[Month]])</f>
        <v>440111</v>
      </c>
      <c r="K1623" s="27">
        <f>SUMIFS(I:I,D:D,dataset_shampoo[[#This Row],[Brand]],E:E,dataset_shampoo[[#This Row],[Region]],F:F,dataset_shampoo[[#This Row],[Year]],G:G,"&lt;="&amp;dataset_shampoo[[#This Row],[Month]])</f>
        <v>2372006</v>
      </c>
      <c r="L1623" s="9">
        <f>dataset_shampoo[[#This Row],[Units YTD]]+SUMIFS(H:H,D:D,dataset_shampoo[[#This Row],[Brand]],E:E,dataset_shampoo[[#This Row],[Region]],F:F,dataset_shampoo[[#This Row],[Year]]-1,G:G,"&gt;"&amp;dataset_shampoo[[#This Row],[Month]])</f>
        <v>889875</v>
      </c>
      <c r="M1623" s="1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s="9">
        <v>59353</v>
      </c>
      <c r="I1624" s="11">
        <v>314692</v>
      </c>
      <c r="J1624" s="9">
        <f>SUMIFS(H:H,D:D,dataset_shampoo[[#This Row],[Brand]],E:E,dataset_shampoo[[#This Row],[Region]],F:F,dataset_shampoo[[#This Row],[Year]],G:G,"&lt;="&amp;dataset_shampoo[[#This Row],[Month]])</f>
        <v>499464</v>
      </c>
      <c r="K1624" s="27">
        <f>SUMIFS(I:I,D:D,dataset_shampoo[[#This Row],[Brand]],E:E,dataset_shampoo[[#This Row],[Region]],F:F,dataset_shampoo[[#This Row],[Year]],G:G,"&lt;="&amp;dataset_shampoo[[#This Row],[Month]])</f>
        <v>2686698</v>
      </c>
      <c r="L1624" s="9">
        <f>dataset_shampoo[[#This Row],[Units YTD]]+SUMIFS(H:H,D:D,dataset_shampoo[[#This Row],[Brand]],E:E,dataset_shampoo[[#This Row],[Region]],F:F,dataset_shampoo[[#This Row],[Year]]-1,G:G,"&gt;"&amp;dataset_shampoo[[#This Row],[Month]])</f>
        <v>876890</v>
      </c>
      <c r="M1624" s="1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s="9">
        <v>53837</v>
      </c>
      <c r="I1625" s="11">
        <v>293839</v>
      </c>
      <c r="J1625" s="9">
        <f>SUMIFS(H:H,D:D,dataset_shampoo[[#This Row],[Brand]],E:E,dataset_shampoo[[#This Row],[Region]],F:F,dataset_shampoo[[#This Row],[Year]],G:G,"&lt;="&amp;dataset_shampoo[[#This Row],[Month]])</f>
        <v>553301</v>
      </c>
      <c r="K1625" s="27">
        <f>SUMIFS(I:I,D:D,dataset_shampoo[[#This Row],[Brand]],E:E,dataset_shampoo[[#This Row],[Region]],F:F,dataset_shampoo[[#This Row],[Year]],G:G,"&lt;="&amp;dataset_shampoo[[#This Row],[Month]])</f>
        <v>2980537</v>
      </c>
      <c r="L1625" s="9">
        <f>dataset_shampoo[[#This Row],[Units YTD]]+SUMIFS(H:H,D:D,dataset_shampoo[[#This Row],[Brand]],E:E,dataset_shampoo[[#This Row],[Region]],F:F,dataset_shampoo[[#This Row],[Year]]-1,G:G,"&gt;"&amp;dataset_shampoo[[#This Row],[Month]])</f>
        <v>866516</v>
      </c>
      <c r="M1625" s="1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s="9">
        <v>58387</v>
      </c>
      <c r="I1626" s="11">
        <v>322609</v>
      </c>
      <c r="J1626" s="9">
        <f>SUMIFS(H:H,D:D,dataset_shampoo[[#This Row],[Brand]],E:E,dataset_shampoo[[#This Row],[Region]],F:F,dataset_shampoo[[#This Row],[Year]],G:G,"&lt;="&amp;dataset_shampoo[[#This Row],[Month]])</f>
        <v>611688</v>
      </c>
      <c r="K1626" s="27">
        <f>SUMIFS(I:I,D:D,dataset_shampoo[[#This Row],[Brand]],E:E,dataset_shampoo[[#This Row],[Region]],F:F,dataset_shampoo[[#This Row],[Year]],G:G,"&lt;="&amp;dataset_shampoo[[#This Row],[Month]])</f>
        <v>3303146</v>
      </c>
      <c r="L1626" s="9">
        <f>dataset_shampoo[[#This Row],[Units YTD]]+SUMIFS(H:H,D:D,dataset_shampoo[[#This Row],[Brand]],E:E,dataset_shampoo[[#This Row],[Region]],F:F,dataset_shampoo[[#This Row],[Year]]-1,G:G,"&gt;"&amp;dataset_shampoo[[#This Row],[Month]])</f>
        <v>849548</v>
      </c>
      <c r="M1626" s="1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s="9">
        <v>64253</v>
      </c>
      <c r="I1627" s="11">
        <v>364035</v>
      </c>
      <c r="J1627" s="9">
        <f>SUMIFS(H:H,D:D,dataset_shampoo[[#This Row],[Brand]],E:E,dataset_shampoo[[#This Row],[Region]],F:F,dataset_shampoo[[#This Row],[Year]],G:G,"&lt;="&amp;dataset_shampoo[[#This Row],[Month]])</f>
        <v>675941</v>
      </c>
      <c r="K1627" s="27">
        <f>SUMIFS(I:I,D:D,dataset_shampoo[[#This Row],[Brand]],E:E,dataset_shampoo[[#This Row],[Region]],F:F,dataset_shampoo[[#This Row],[Year]],G:G,"&lt;="&amp;dataset_shampoo[[#This Row],[Month]])</f>
        <v>3667181</v>
      </c>
      <c r="L1627" s="9">
        <f>dataset_shampoo[[#This Row],[Units YTD]]+SUMIFS(H:H,D:D,dataset_shampoo[[#This Row],[Brand]],E:E,dataset_shampoo[[#This Row],[Region]],F:F,dataset_shampoo[[#This Row],[Year]]-1,G:G,"&gt;"&amp;dataset_shampoo[[#This Row],[Month]])</f>
        <v>823396</v>
      </c>
      <c r="M1627" s="1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s="9">
        <v>54453</v>
      </c>
      <c r="I1628" s="11">
        <v>314013</v>
      </c>
      <c r="J1628" s="9">
        <f>SUMIFS(H:H,D:D,dataset_shampoo[[#This Row],[Brand]],E:E,dataset_shampoo[[#This Row],[Region]],F:F,dataset_shampoo[[#This Row],[Year]],G:G,"&lt;="&amp;dataset_shampoo[[#This Row],[Month]])</f>
        <v>730394</v>
      </c>
      <c r="K1628" s="27">
        <f>SUMIFS(I:I,D:D,dataset_shampoo[[#This Row],[Brand]],E:E,dataset_shampoo[[#This Row],[Region]],F:F,dataset_shampoo[[#This Row],[Year]],G:G,"&lt;="&amp;dataset_shampoo[[#This Row],[Month]])</f>
        <v>3981194</v>
      </c>
      <c r="L1628" s="9">
        <f>dataset_shampoo[[#This Row],[Units YTD]]+SUMIFS(H:H,D:D,dataset_shampoo[[#This Row],[Brand]],E:E,dataset_shampoo[[#This Row],[Region]],F:F,dataset_shampoo[[#This Row],[Year]]-1,G:G,"&gt;"&amp;dataset_shampoo[[#This Row],[Month]])</f>
        <v>801997</v>
      </c>
      <c r="M1628" s="1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s="9">
        <v>51842</v>
      </c>
      <c r="I1629" s="11">
        <v>301420</v>
      </c>
      <c r="J1629" s="9">
        <f>SUMIFS(H:H,D:D,dataset_shampoo[[#This Row],[Brand]],E:E,dataset_shampoo[[#This Row],[Region]],F:F,dataset_shampoo[[#This Row],[Year]],G:G,"&lt;="&amp;dataset_shampoo[[#This Row],[Month]])</f>
        <v>782236</v>
      </c>
      <c r="K1629" s="27">
        <f>SUMIFS(I:I,D:D,dataset_shampoo[[#This Row],[Brand]],E:E,dataset_shampoo[[#This Row],[Region]],F:F,dataset_shampoo[[#This Row],[Year]],G:G,"&lt;="&amp;dataset_shampoo[[#This Row],[Month]])</f>
        <v>4282614</v>
      </c>
      <c r="L1629" s="9">
        <f>dataset_shampoo[[#This Row],[Units YTD]]+SUMIFS(H:H,D:D,dataset_shampoo[[#This Row],[Brand]],E:E,dataset_shampoo[[#This Row],[Region]],F:F,dataset_shampoo[[#This Row],[Year]]-1,G:G,"&gt;"&amp;dataset_shampoo[[#This Row],[Month]])</f>
        <v>782236</v>
      </c>
      <c r="M1629" s="1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s="9">
        <v>50631</v>
      </c>
      <c r="I1630" s="11">
        <v>304668</v>
      </c>
      <c r="J1630" s="9">
        <f>SUMIFS(H:H,D:D,dataset_shampoo[[#This Row],[Brand]],E:E,dataset_shampoo[[#This Row],[Region]],F:F,dataset_shampoo[[#This Row],[Year]],G:G,"&lt;="&amp;dataset_shampoo[[#This Row],[Month]])</f>
        <v>50631</v>
      </c>
      <c r="K1630" s="27">
        <f>SUMIFS(I:I,D:D,dataset_shampoo[[#This Row],[Brand]],E:E,dataset_shampoo[[#This Row],[Region]],F:F,dataset_shampoo[[#This Row],[Year]],G:G,"&lt;="&amp;dataset_shampoo[[#This Row],[Month]])</f>
        <v>304668</v>
      </c>
      <c r="L1630" s="9">
        <f>dataset_shampoo[[#This Row],[Units YTD]]+SUMIFS(H:H,D:D,dataset_shampoo[[#This Row],[Brand]],E:E,dataset_shampoo[[#This Row],[Region]],F:F,dataset_shampoo[[#This Row],[Year]]-1,G:G,"&gt;"&amp;dataset_shampoo[[#This Row],[Month]])</f>
        <v>758408</v>
      </c>
      <c r="M1630" s="1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s="9">
        <v>49021</v>
      </c>
      <c r="I1631" s="11">
        <v>304633</v>
      </c>
      <c r="J1631" s="9">
        <f>SUMIFS(H:H,D:D,dataset_shampoo[[#This Row],[Brand]],E:E,dataset_shampoo[[#This Row],[Region]],F:F,dataset_shampoo[[#This Row],[Year]],G:G,"&lt;="&amp;dataset_shampoo[[#This Row],[Month]])</f>
        <v>99652</v>
      </c>
      <c r="K1631" s="27">
        <f>SUMIFS(I:I,D:D,dataset_shampoo[[#This Row],[Brand]],E:E,dataset_shampoo[[#This Row],[Region]],F:F,dataset_shampoo[[#This Row],[Year]],G:G,"&lt;="&amp;dataset_shampoo[[#This Row],[Month]])</f>
        <v>609301</v>
      </c>
      <c r="L1631" s="9">
        <f>dataset_shampoo[[#This Row],[Units YTD]]+SUMIFS(H:H,D:D,dataset_shampoo[[#This Row],[Brand]],E:E,dataset_shampoo[[#This Row],[Region]],F:F,dataset_shampoo[[#This Row],[Year]]-1,G:G,"&gt;"&amp;dataset_shampoo[[#This Row],[Month]])</f>
        <v>739221</v>
      </c>
      <c r="M1631" s="1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s="9">
        <v>57988</v>
      </c>
      <c r="I1632" s="11">
        <v>349874</v>
      </c>
      <c r="J1632" s="9">
        <f>SUMIFS(H:H,D:D,dataset_shampoo[[#This Row],[Brand]],E:E,dataset_shampoo[[#This Row],[Region]],F:F,dataset_shampoo[[#This Row],[Year]],G:G,"&lt;="&amp;dataset_shampoo[[#This Row],[Month]])</f>
        <v>157640</v>
      </c>
      <c r="K1632" s="27">
        <f>SUMIFS(I:I,D:D,dataset_shampoo[[#This Row],[Brand]],E:E,dataset_shampoo[[#This Row],[Region]],F:F,dataset_shampoo[[#This Row],[Year]],G:G,"&lt;="&amp;dataset_shampoo[[#This Row],[Month]])</f>
        <v>959175</v>
      </c>
      <c r="L1632" s="9">
        <f>dataset_shampoo[[#This Row],[Units YTD]]+SUMIFS(H:H,D:D,dataset_shampoo[[#This Row],[Brand]],E:E,dataset_shampoo[[#This Row],[Region]],F:F,dataset_shampoo[[#This Row],[Year]]-1,G:G,"&gt;"&amp;dataset_shampoo[[#This Row],[Month]])</f>
        <v>725347</v>
      </c>
      <c r="M1632" s="1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s="9">
        <v>43057</v>
      </c>
      <c r="I1633" s="11">
        <v>253883</v>
      </c>
      <c r="J1633" s="9">
        <f>SUMIFS(H:H,D:D,dataset_shampoo[[#This Row],[Brand]],E:E,dataset_shampoo[[#This Row],[Region]],F:F,dataset_shampoo[[#This Row],[Year]],G:G,"&lt;="&amp;dataset_shampoo[[#This Row],[Month]])</f>
        <v>200697</v>
      </c>
      <c r="K1633" s="27">
        <f>SUMIFS(I:I,D:D,dataset_shampoo[[#This Row],[Brand]],E:E,dataset_shampoo[[#This Row],[Region]],F:F,dataset_shampoo[[#This Row],[Year]],G:G,"&lt;="&amp;dataset_shampoo[[#This Row],[Month]])</f>
        <v>1213058</v>
      </c>
      <c r="L1633" s="9">
        <f>dataset_shampoo[[#This Row],[Units YTD]]+SUMIFS(H:H,D:D,dataset_shampoo[[#This Row],[Brand]],E:E,dataset_shampoo[[#This Row],[Region]],F:F,dataset_shampoo[[#This Row],[Year]]-1,G:G,"&gt;"&amp;dataset_shampoo[[#This Row],[Month]])</f>
        <v>694939</v>
      </c>
      <c r="M1633" s="1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s="9">
        <v>36547</v>
      </c>
      <c r="I1634" s="11">
        <v>215054</v>
      </c>
      <c r="J1634" s="9">
        <f>SUMIFS(H:H,D:D,dataset_shampoo[[#This Row],[Brand]],E:E,dataset_shampoo[[#This Row],[Region]],F:F,dataset_shampoo[[#This Row],[Year]],G:G,"&lt;="&amp;dataset_shampoo[[#This Row],[Month]])</f>
        <v>237244</v>
      </c>
      <c r="K1634" s="27">
        <f>SUMIFS(I:I,D:D,dataset_shampoo[[#This Row],[Brand]],E:E,dataset_shampoo[[#This Row],[Region]],F:F,dataset_shampoo[[#This Row],[Year]],G:G,"&lt;="&amp;dataset_shampoo[[#This Row],[Month]])</f>
        <v>1428112</v>
      </c>
      <c r="L1634" s="9">
        <f>dataset_shampoo[[#This Row],[Units YTD]]+SUMIFS(H:H,D:D,dataset_shampoo[[#This Row],[Brand]],E:E,dataset_shampoo[[#This Row],[Region]],F:F,dataset_shampoo[[#This Row],[Year]]-1,G:G,"&gt;"&amp;dataset_shampoo[[#This Row],[Month]])</f>
        <v>653905</v>
      </c>
      <c r="M1634" s="1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s="9">
        <v>48664</v>
      </c>
      <c r="I1635" s="11">
        <v>289590</v>
      </c>
      <c r="J1635" s="9">
        <f>SUMIFS(H:H,D:D,dataset_shampoo[[#This Row],[Brand]],E:E,dataset_shampoo[[#This Row],[Region]],F:F,dataset_shampoo[[#This Row],[Year]],G:G,"&lt;="&amp;dataset_shampoo[[#This Row],[Month]])</f>
        <v>285908</v>
      </c>
      <c r="K1635" s="27">
        <f>SUMIFS(I:I,D:D,dataset_shampoo[[#This Row],[Brand]],E:E,dataset_shampoo[[#This Row],[Region]],F:F,dataset_shampoo[[#This Row],[Year]],G:G,"&lt;="&amp;dataset_shampoo[[#This Row],[Month]])</f>
        <v>1717702</v>
      </c>
      <c r="L1635" s="9">
        <f>dataset_shampoo[[#This Row],[Units YTD]]+SUMIFS(H:H,D:D,dataset_shampoo[[#This Row],[Brand]],E:E,dataset_shampoo[[#This Row],[Region]],F:F,dataset_shampoo[[#This Row],[Year]]-1,G:G,"&gt;"&amp;dataset_shampoo[[#This Row],[Month]])</f>
        <v>628033</v>
      </c>
      <c r="M1635" s="1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s="9">
        <v>43617</v>
      </c>
      <c r="I1636" s="11">
        <v>262423</v>
      </c>
      <c r="J1636" s="9">
        <f>SUMIFS(H:H,D:D,dataset_shampoo[[#This Row],[Brand]],E:E,dataset_shampoo[[#This Row],[Region]],F:F,dataset_shampoo[[#This Row],[Year]],G:G,"&lt;="&amp;dataset_shampoo[[#This Row],[Month]])</f>
        <v>329525</v>
      </c>
      <c r="K1636" s="27">
        <f>SUMIFS(I:I,D:D,dataset_shampoo[[#This Row],[Brand]],E:E,dataset_shampoo[[#This Row],[Region]],F:F,dataset_shampoo[[#This Row],[Year]],G:G,"&lt;="&amp;dataset_shampoo[[#This Row],[Month]])</f>
        <v>1980125</v>
      </c>
      <c r="L1636" s="9">
        <f>dataset_shampoo[[#This Row],[Units YTD]]+SUMIFS(H:H,D:D,dataset_shampoo[[#This Row],[Brand]],E:E,dataset_shampoo[[#This Row],[Region]],F:F,dataset_shampoo[[#This Row],[Year]]-1,G:G,"&gt;"&amp;dataset_shampoo[[#This Row],[Month]])</f>
        <v>612297</v>
      </c>
      <c r="M1636" s="1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s="9">
        <v>35427</v>
      </c>
      <c r="I1637" s="11">
        <v>214536</v>
      </c>
      <c r="J1637" s="9">
        <f>SUMIFS(H:H,D:D,dataset_shampoo[[#This Row],[Brand]],E:E,dataset_shampoo[[#This Row],[Region]],F:F,dataset_shampoo[[#This Row],[Year]],G:G,"&lt;="&amp;dataset_shampoo[[#This Row],[Month]])</f>
        <v>364952</v>
      </c>
      <c r="K1637" s="27">
        <f>SUMIFS(I:I,D:D,dataset_shampoo[[#This Row],[Brand]],E:E,dataset_shampoo[[#This Row],[Region]],F:F,dataset_shampoo[[#This Row],[Year]],G:G,"&lt;="&amp;dataset_shampoo[[#This Row],[Month]])</f>
        <v>2194661</v>
      </c>
      <c r="L1637" s="9">
        <f>dataset_shampoo[[#This Row],[Units YTD]]+SUMIFS(H:H,D:D,dataset_shampoo[[#This Row],[Brand]],E:E,dataset_shampoo[[#This Row],[Region]],F:F,dataset_shampoo[[#This Row],[Year]]-1,G:G,"&gt;"&amp;dataset_shampoo[[#This Row],[Month]])</f>
        <v>593887</v>
      </c>
      <c r="M1637" s="1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s="9">
        <v>43414</v>
      </c>
      <c r="I1638" s="11">
        <v>264929</v>
      </c>
      <c r="J1638" s="9">
        <f>SUMIFS(H:H,D:D,dataset_shampoo[[#This Row],[Brand]],E:E,dataset_shampoo[[#This Row],[Region]],F:F,dataset_shampoo[[#This Row],[Year]],G:G,"&lt;="&amp;dataset_shampoo[[#This Row],[Month]])</f>
        <v>408366</v>
      </c>
      <c r="K1638" s="27">
        <f>SUMIFS(I:I,D:D,dataset_shampoo[[#This Row],[Brand]],E:E,dataset_shampoo[[#This Row],[Region]],F:F,dataset_shampoo[[#This Row],[Year]],G:G,"&lt;="&amp;dataset_shampoo[[#This Row],[Month]])</f>
        <v>2459590</v>
      </c>
      <c r="L1638" s="9">
        <f>dataset_shampoo[[#This Row],[Units YTD]]+SUMIFS(H:H,D:D,dataset_shampoo[[#This Row],[Brand]],E:E,dataset_shampoo[[#This Row],[Region]],F:F,dataset_shampoo[[#This Row],[Year]]-1,G:G,"&gt;"&amp;dataset_shampoo[[#This Row],[Month]])</f>
        <v>578914</v>
      </c>
      <c r="M1638" s="1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s="9">
        <v>47761</v>
      </c>
      <c r="I1639" s="11">
        <v>294707</v>
      </c>
      <c r="J1639" s="9">
        <f>SUMIFS(H:H,D:D,dataset_shampoo[[#This Row],[Brand]],E:E,dataset_shampoo[[#This Row],[Region]],F:F,dataset_shampoo[[#This Row],[Year]],G:G,"&lt;="&amp;dataset_shampoo[[#This Row],[Month]])</f>
        <v>456127</v>
      </c>
      <c r="K1639" s="27">
        <f>SUMIFS(I:I,D:D,dataset_shampoo[[#This Row],[Brand]],E:E,dataset_shampoo[[#This Row],[Region]],F:F,dataset_shampoo[[#This Row],[Year]],G:G,"&lt;="&amp;dataset_shampoo[[#This Row],[Month]])</f>
        <v>2754297</v>
      </c>
      <c r="L1639" s="9">
        <f>dataset_shampoo[[#This Row],[Units YTD]]+SUMIFS(H:H,D:D,dataset_shampoo[[#This Row],[Brand]],E:E,dataset_shampoo[[#This Row],[Region]],F:F,dataset_shampoo[[#This Row],[Year]]-1,G:G,"&gt;"&amp;dataset_shampoo[[#This Row],[Month]])</f>
        <v>562422</v>
      </c>
      <c r="M1639" s="1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s="9">
        <v>40180</v>
      </c>
      <c r="I1640" s="11">
        <v>241892</v>
      </c>
      <c r="J1640" s="9">
        <f>SUMIFS(H:H,D:D,dataset_shampoo[[#This Row],[Brand]],E:E,dataset_shampoo[[#This Row],[Region]],F:F,dataset_shampoo[[#This Row],[Year]],G:G,"&lt;="&amp;dataset_shampoo[[#This Row],[Month]])</f>
        <v>496307</v>
      </c>
      <c r="K1640" s="27">
        <f>SUMIFS(I:I,D:D,dataset_shampoo[[#This Row],[Brand]],E:E,dataset_shampoo[[#This Row],[Region]],F:F,dataset_shampoo[[#This Row],[Year]],G:G,"&lt;="&amp;dataset_shampoo[[#This Row],[Month]])</f>
        <v>2996189</v>
      </c>
      <c r="L1640" s="9">
        <f>dataset_shampoo[[#This Row],[Units YTD]]+SUMIFS(H:H,D:D,dataset_shampoo[[#This Row],[Brand]],E:E,dataset_shampoo[[#This Row],[Region]],F:F,dataset_shampoo[[#This Row],[Year]]-1,G:G,"&gt;"&amp;dataset_shampoo[[#This Row],[Month]])</f>
        <v>548149</v>
      </c>
      <c r="M1640" s="1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s="9">
        <v>43218</v>
      </c>
      <c r="I1641" s="11">
        <v>268205</v>
      </c>
      <c r="J1641" s="9">
        <f>SUMIFS(H:H,D:D,dataset_shampoo[[#This Row],[Brand]],E:E,dataset_shampoo[[#This Row],[Region]],F:F,dataset_shampoo[[#This Row],[Year]],G:G,"&lt;="&amp;dataset_shampoo[[#This Row],[Month]])</f>
        <v>539525</v>
      </c>
      <c r="K1641" s="27">
        <f>SUMIFS(I:I,D:D,dataset_shampoo[[#This Row],[Brand]],E:E,dataset_shampoo[[#This Row],[Region]],F:F,dataset_shampoo[[#This Row],[Year]],G:G,"&lt;="&amp;dataset_shampoo[[#This Row],[Month]])</f>
        <v>3264394</v>
      </c>
      <c r="L1641" s="9">
        <f>dataset_shampoo[[#This Row],[Units YTD]]+SUMIFS(H:H,D:D,dataset_shampoo[[#This Row],[Brand]],E:E,dataset_shampoo[[#This Row],[Region]],F:F,dataset_shampoo[[#This Row],[Year]]-1,G:G,"&gt;"&amp;dataset_shampoo[[#This Row],[Month]])</f>
        <v>539525</v>
      </c>
      <c r="M1641" s="1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s="9">
        <v>41552</v>
      </c>
      <c r="I1642" s="11">
        <v>264614</v>
      </c>
      <c r="J1642" s="9">
        <f>SUMIFS(H:H,D:D,dataset_shampoo[[#This Row],[Brand]],E:E,dataset_shampoo[[#This Row],[Region]],F:F,dataset_shampoo[[#This Row],[Year]],G:G,"&lt;="&amp;dataset_shampoo[[#This Row],[Month]])</f>
        <v>41552</v>
      </c>
      <c r="K1642" s="27">
        <f>SUMIFS(I:I,D:D,dataset_shampoo[[#This Row],[Brand]],E:E,dataset_shampoo[[#This Row],[Region]],F:F,dataset_shampoo[[#This Row],[Year]],G:G,"&lt;="&amp;dataset_shampoo[[#This Row],[Month]])</f>
        <v>264614</v>
      </c>
      <c r="L1642" s="9">
        <f>dataset_shampoo[[#This Row],[Units YTD]]+SUMIFS(H:H,D:D,dataset_shampoo[[#This Row],[Brand]],E:E,dataset_shampoo[[#This Row],[Region]],F:F,dataset_shampoo[[#This Row],[Year]]-1,G:G,"&gt;"&amp;dataset_shampoo[[#This Row],[Month]])</f>
        <v>530446</v>
      </c>
      <c r="M1642" s="1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s="9">
        <v>41230</v>
      </c>
      <c r="I1643" s="11">
        <v>264789</v>
      </c>
      <c r="J1643" s="9">
        <f>SUMIFS(H:H,D:D,dataset_shampoo[[#This Row],[Brand]],E:E,dataset_shampoo[[#This Row],[Region]],F:F,dataset_shampoo[[#This Row],[Year]],G:G,"&lt;="&amp;dataset_shampoo[[#This Row],[Month]])</f>
        <v>82782</v>
      </c>
      <c r="K1643" s="27">
        <f>SUMIFS(I:I,D:D,dataset_shampoo[[#This Row],[Brand]],E:E,dataset_shampoo[[#This Row],[Region]],F:F,dataset_shampoo[[#This Row],[Year]],G:G,"&lt;="&amp;dataset_shampoo[[#This Row],[Month]])</f>
        <v>529403</v>
      </c>
      <c r="L1643" s="9">
        <f>dataset_shampoo[[#This Row],[Units YTD]]+SUMIFS(H:H,D:D,dataset_shampoo[[#This Row],[Brand]],E:E,dataset_shampoo[[#This Row],[Region]],F:F,dataset_shampoo[[#This Row],[Year]]-1,G:G,"&gt;"&amp;dataset_shampoo[[#This Row],[Month]])</f>
        <v>522655</v>
      </c>
      <c r="M1643" s="1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s="9">
        <v>45934</v>
      </c>
      <c r="I1644" s="11">
        <v>293538</v>
      </c>
      <c r="J1644" s="9">
        <f>SUMIFS(H:H,D:D,dataset_shampoo[[#This Row],[Brand]],E:E,dataset_shampoo[[#This Row],[Region]],F:F,dataset_shampoo[[#This Row],[Year]],G:G,"&lt;="&amp;dataset_shampoo[[#This Row],[Month]])</f>
        <v>128716</v>
      </c>
      <c r="K1644" s="27">
        <f>SUMIFS(I:I,D:D,dataset_shampoo[[#This Row],[Brand]],E:E,dataset_shampoo[[#This Row],[Region]],F:F,dataset_shampoo[[#This Row],[Year]],G:G,"&lt;="&amp;dataset_shampoo[[#This Row],[Month]])</f>
        <v>822941</v>
      </c>
      <c r="L1644" s="9">
        <f>dataset_shampoo[[#This Row],[Units YTD]]+SUMIFS(H:H,D:D,dataset_shampoo[[#This Row],[Brand]],E:E,dataset_shampoo[[#This Row],[Region]],F:F,dataset_shampoo[[#This Row],[Year]]-1,G:G,"&gt;"&amp;dataset_shampoo[[#This Row],[Month]])</f>
        <v>510601</v>
      </c>
      <c r="M1644" s="1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s="9">
        <v>40397</v>
      </c>
      <c r="I1645" s="11">
        <v>252490</v>
      </c>
      <c r="J1645" s="9">
        <f>SUMIFS(H:H,D:D,dataset_shampoo[[#This Row],[Brand]],E:E,dataset_shampoo[[#This Row],[Region]],F:F,dataset_shampoo[[#This Row],[Year]],G:G,"&lt;="&amp;dataset_shampoo[[#This Row],[Month]])</f>
        <v>169113</v>
      </c>
      <c r="K1645" s="27">
        <f>SUMIFS(I:I,D:D,dataset_shampoo[[#This Row],[Brand]],E:E,dataset_shampoo[[#This Row],[Region]],F:F,dataset_shampoo[[#This Row],[Year]],G:G,"&lt;="&amp;dataset_shampoo[[#This Row],[Month]])</f>
        <v>1075431</v>
      </c>
      <c r="L1645" s="9">
        <f>dataset_shampoo[[#This Row],[Units YTD]]+SUMIFS(H:H,D:D,dataset_shampoo[[#This Row],[Brand]],E:E,dataset_shampoo[[#This Row],[Region]],F:F,dataset_shampoo[[#This Row],[Year]]-1,G:G,"&gt;"&amp;dataset_shampoo[[#This Row],[Month]])</f>
        <v>507941</v>
      </c>
      <c r="M1645" s="1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s="9">
        <v>45080</v>
      </c>
      <c r="I1646" s="11">
        <v>271054</v>
      </c>
      <c r="J1646" s="9">
        <f>SUMIFS(H:H,D:D,dataset_shampoo[[#This Row],[Brand]],E:E,dataset_shampoo[[#This Row],[Region]],F:F,dataset_shampoo[[#This Row],[Year]],G:G,"&lt;="&amp;dataset_shampoo[[#This Row],[Month]])</f>
        <v>214193</v>
      </c>
      <c r="K1646" s="27">
        <f>SUMIFS(I:I,D:D,dataset_shampoo[[#This Row],[Brand]],E:E,dataset_shampoo[[#This Row],[Region]],F:F,dataset_shampoo[[#This Row],[Year]],G:G,"&lt;="&amp;dataset_shampoo[[#This Row],[Month]])</f>
        <v>1346485</v>
      </c>
      <c r="L1646" s="9">
        <f>dataset_shampoo[[#This Row],[Units YTD]]+SUMIFS(H:H,D:D,dataset_shampoo[[#This Row],[Brand]],E:E,dataset_shampoo[[#This Row],[Region]],F:F,dataset_shampoo[[#This Row],[Year]]-1,G:G,"&gt;"&amp;dataset_shampoo[[#This Row],[Month]])</f>
        <v>516474</v>
      </c>
      <c r="M1646" s="1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s="9">
        <v>44835</v>
      </c>
      <c r="I1647" s="11">
        <v>280819</v>
      </c>
      <c r="J1647" s="9">
        <f>SUMIFS(H:H,D:D,dataset_shampoo[[#This Row],[Brand]],E:E,dataset_shampoo[[#This Row],[Region]],F:F,dataset_shampoo[[#This Row],[Year]],G:G,"&lt;="&amp;dataset_shampoo[[#This Row],[Month]])</f>
        <v>259028</v>
      </c>
      <c r="K1647" s="27">
        <f>SUMIFS(I:I,D:D,dataset_shampoo[[#This Row],[Brand]],E:E,dataset_shampoo[[#This Row],[Region]],F:F,dataset_shampoo[[#This Row],[Year]],G:G,"&lt;="&amp;dataset_shampoo[[#This Row],[Month]])</f>
        <v>1627304</v>
      </c>
      <c r="L1647" s="9">
        <f>dataset_shampoo[[#This Row],[Units YTD]]+SUMIFS(H:H,D:D,dataset_shampoo[[#This Row],[Brand]],E:E,dataset_shampoo[[#This Row],[Region]],F:F,dataset_shampoo[[#This Row],[Year]]-1,G:G,"&gt;"&amp;dataset_shampoo[[#This Row],[Month]])</f>
        <v>512645</v>
      </c>
      <c r="M1647" s="1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s="9">
        <v>44366</v>
      </c>
      <c r="I1648" s="11">
        <v>276724</v>
      </c>
      <c r="J1648" s="9">
        <f>SUMIFS(H:H,D:D,dataset_shampoo[[#This Row],[Brand]],E:E,dataset_shampoo[[#This Row],[Region]],F:F,dataset_shampoo[[#This Row],[Year]],G:G,"&lt;="&amp;dataset_shampoo[[#This Row],[Month]])</f>
        <v>303394</v>
      </c>
      <c r="K1648" s="27">
        <f>SUMIFS(I:I,D:D,dataset_shampoo[[#This Row],[Brand]],E:E,dataset_shampoo[[#This Row],[Region]],F:F,dataset_shampoo[[#This Row],[Year]],G:G,"&lt;="&amp;dataset_shampoo[[#This Row],[Month]])</f>
        <v>1904028</v>
      </c>
      <c r="L1648" s="9">
        <f>dataset_shampoo[[#This Row],[Units YTD]]+SUMIFS(H:H,D:D,dataset_shampoo[[#This Row],[Brand]],E:E,dataset_shampoo[[#This Row],[Region]],F:F,dataset_shampoo[[#This Row],[Year]]-1,G:G,"&gt;"&amp;dataset_shampoo[[#This Row],[Month]])</f>
        <v>513394</v>
      </c>
      <c r="M1648" s="1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s="9">
        <v>33068</v>
      </c>
      <c r="I1649" s="11">
        <v>206766</v>
      </c>
      <c r="J1649" s="9">
        <f>SUMIFS(H:H,D:D,dataset_shampoo[[#This Row],[Brand]],E:E,dataset_shampoo[[#This Row],[Region]],F:F,dataset_shampoo[[#This Row],[Year]],G:G,"&lt;="&amp;dataset_shampoo[[#This Row],[Month]])</f>
        <v>336462</v>
      </c>
      <c r="K1649" s="27">
        <f>SUMIFS(I:I,D:D,dataset_shampoo[[#This Row],[Brand]],E:E,dataset_shampoo[[#This Row],[Region]],F:F,dataset_shampoo[[#This Row],[Year]],G:G,"&lt;="&amp;dataset_shampoo[[#This Row],[Month]])</f>
        <v>2110794</v>
      </c>
      <c r="L1649" s="9">
        <f>dataset_shampoo[[#This Row],[Units YTD]]+SUMIFS(H:H,D:D,dataset_shampoo[[#This Row],[Brand]],E:E,dataset_shampoo[[#This Row],[Region]],F:F,dataset_shampoo[[#This Row],[Year]]-1,G:G,"&gt;"&amp;dataset_shampoo[[#This Row],[Month]])</f>
        <v>511035</v>
      </c>
      <c r="M1649" s="1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s="9">
        <v>40320</v>
      </c>
      <c r="I1650" s="11">
        <v>253512</v>
      </c>
      <c r="J1650" s="9">
        <f>SUMIFS(H:H,D:D,dataset_shampoo[[#This Row],[Brand]],E:E,dataset_shampoo[[#This Row],[Region]],F:F,dataset_shampoo[[#This Row],[Year]],G:G,"&lt;="&amp;dataset_shampoo[[#This Row],[Month]])</f>
        <v>376782</v>
      </c>
      <c r="K1650" s="27">
        <f>SUMIFS(I:I,D:D,dataset_shampoo[[#This Row],[Brand]],E:E,dataset_shampoo[[#This Row],[Region]],F:F,dataset_shampoo[[#This Row],[Year]],G:G,"&lt;="&amp;dataset_shampoo[[#This Row],[Month]])</f>
        <v>2364306</v>
      </c>
      <c r="L1650" s="9">
        <f>dataset_shampoo[[#This Row],[Units YTD]]+SUMIFS(H:H,D:D,dataset_shampoo[[#This Row],[Brand]],E:E,dataset_shampoo[[#This Row],[Region]],F:F,dataset_shampoo[[#This Row],[Year]]-1,G:G,"&gt;"&amp;dataset_shampoo[[#This Row],[Month]])</f>
        <v>507941</v>
      </c>
      <c r="M1650" s="1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s="9">
        <v>46396</v>
      </c>
      <c r="I1651" s="11">
        <v>288736</v>
      </c>
      <c r="J1651" s="9">
        <f>SUMIFS(H:H,D:D,dataset_shampoo[[#This Row],[Brand]],E:E,dataset_shampoo[[#This Row],[Region]],F:F,dataset_shampoo[[#This Row],[Year]],G:G,"&lt;="&amp;dataset_shampoo[[#This Row],[Month]])</f>
        <v>423178</v>
      </c>
      <c r="K1651" s="27">
        <f>SUMIFS(I:I,D:D,dataset_shampoo[[#This Row],[Brand]],E:E,dataset_shampoo[[#This Row],[Region]],F:F,dataset_shampoo[[#This Row],[Year]],G:G,"&lt;="&amp;dataset_shampoo[[#This Row],[Month]])</f>
        <v>2653042</v>
      </c>
      <c r="L1651" s="9">
        <f>dataset_shampoo[[#This Row],[Units YTD]]+SUMIFS(H:H,D:D,dataset_shampoo[[#This Row],[Brand]],E:E,dataset_shampoo[[#This Row],[Region]],F:F,dataset_shampoo[[#This Row],[Year]]-1,G:G,"&gt;"&amp;dataset_shampoo[[#This Row],[Month]])</f>
        <v>506576</v>
      </c>
      <c r="M1651" s="1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s="9">
        <v>44401</v>
      </c>
      <c r="I1652" s="11">
        <v>276766</v>
      </c>
      <c r="J1652" s="9">
        <f>SUMIFS(H:H,D:D,dataset_shampoo[[#This Row],[Brand]],E:E,dataset_shampoo[[#This Row],[Region]],F:F,dataset_shampoo[[#This Row],[Year]],G:G,"&lt;="&amp;dataset_shampoo[[#This Row],[Month]])</f>
        <v>467579</v>
      </c>
      <c r="K1652" s="27">
        <f>SUMIFS(I:I,D:D,dataset_shampoo[[#This Row],[Brand]],E:E,dataset_shampoo[[#This Row],[Region]],F:F,dataset_shampoo[[#This Row],[Year]],G:G,"&lt;="&amp;dataset_shampoo[[#This Row],[Month]])</f>
        <v>2929808</v>
      </c>
      <c r="L1652" s="9">
        <f>dataset_shampoo[[#This Row],[Units YTD]]+SUMIFS(H:H,D:D,dataset_shampoo[[#This Row],[Brand]],E:E,dataset_shampoo[[#This Row],[Region]],F:F,dataset_shampoo[[#This Row],[Year]]-1,G:G,"&gt;"&amp;dataset_shampoo[[#This Row],[Month]])</f>
        <v>510797</v>
      </c>
      <c r="M1652" s="1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s="9">
        <v>42371</v>
      </c>
      <c r="I1653" s="11">
        <v>268590</v>
      </c>
      <c r="J1653" s="9">
        <f>SUMIFS(H:H,D:D,dataset_shampoo[[#This Row],[Brand]],E:E,dataset_shampoo[[#This Row],[Region]],F:F,dataset_shampoo[[#This Row],[Year]],G:G,"&lt;="&amp;dataset_shampoo[[#This Row],[Month]])</f>
        <v>509950</v>
      </c>
      <c r="K1653" s="27">
        <f>SUMIFS(I:I,D:D,dataset_shampoo[[#This Row],[Brand]],E:E,dataset_shampoo[[#This Row],[Region]],F:F,dataset_shampoo[[#This Row],[Year]],G:G,"&lt;="&amp;dataset_shampoo[[#This Row],[Month]])</f>
        <v>3198398</v>
      </c>
      <c r="L1653" s="9">
        <f>dataset_shampoo[[#This Row],[Units YTD]]+SUMIFS(H:H,D:D,dataset_shampoo[[#This Row],[Brand]],E:E,dataset_shampoo[[#This Row],[Region]],F:F,dataset_shampoo[[#This Row],[Year]]-1,G:G,"&gt;"&amp;dataset_shampoo[[#This Row],[Month]])</f>
        <v>509950</v>
      </c>
      <c r="M1653" s="1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s="9">
        <v>37128</v>
      </c>
      <c r="I1654" s="11">
        <v>237419</v>
      </c>
      <c r="J1654" s="9">
        <f>SUMIFS(H:H,D:D,dataset_shampoo[[#This Row],[Brand]],E:E,dataset_shampoo[[#This Row],[Region]],F:F,dataset_shampoo[[#This Row],[Year]],G:G,"&lt;="&amp;dataset_shampoo[[#This Row],[Month]])</f>
        <v>37128</v>
      </c>
      <c r="K1654" s="27">
        <f>SUMIFS(I:I,D:D,dataset_shampoo[[#This Row],[Brand]],E:E,dataset_shampoo[[#This Row],[Region]],F:F,dataset_shampoo[[#This Row],[Year]],G:G,"&lt;="&amp;dataset_shampoo[[#This Row],[Month]])</f>
        <v>237419</v>
      </c>
      <c r="L1654" s="9">
        <f>dataset_shampoo[[#This Row],[Units YTD]]+SUMIFS(H:H,D:D,dataset_shampoo[[#This Row],[Brand]],E:E,dataset_shampoo[[#This Row],[Region]],F:F,dataset_shampoo[[#This Row],[Year]]-1,G:G,"&gt;"&amp;dataset_shampoo[[#This Row],[Month]])</f>
        <v>505526</v>
      </c>
      <c r="M1654" s="1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s="9">
        <v>36288</v>
      </c>
      <c r="I1655" s="11">
        <v>237993</v>
      </c>
      <c r="J1655" s="9">
        <f>SUMIFS(H:H,D:D,dataset_shampoo[[#This Row],[Brand]],E:E,dataset_shampoo[[#This Row],[Region]],F:F,dataset_shampoo[[#This Row],[Year]],G:G,"&lt;="&amp;dataset_shampoo[[#This Row],[Month]])</f>
        <v>73416</v>
      </c>
      <c r="K1655" s="27">
        <f>SUMIFS(I:I,D:D,dataset_shampoo[[#This Row],[Brand]],E:E,dataset_shampoo[[#This Row],[Region]],F:F,dataset_shampoo[[#This Row],[Year]],G:G,"&lt;="&amp;dataset_shampoo[[#This Row],[Month]])</f>
        <v>475412</v>
      </c>
      <c r="L1655" s="9">
        <f>dataset_shampoo[[#This Row],[Units YTD]]+SUMIFS(H:H,D:D,dataset_shampoo[[#This Row],[Brand]],E:E,dataset_shampoo[[#This Row],[Region]],F:F,dataset_shampoo[[#This Row],[Year]]-1,G:G,"&gt;"&amp;dataset_shampoo[[#This Row],[Month]])</f>
        <v>500584</v>
      </c>
      <c r="M1655" s="1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s="9">
        <v>41104</v>
      </c>
      <c r="I1656" s="11">
        <v>270851</v>
      </c>
      <c r="J1656" s="9">
        <f>SUMIFS(H:H,D:D,dataset_shampoo[[#This Row],[Brand]],E:E,dataset_shampoo[[#This Row],[Region]],F:F,dataset_shampoo[[#This Row],[Year]],G:G,"&lt;="&amp;dataset_shampoo[[#This Row],[Month]])</f>
        <v>114520</v>
      </c>
      <c r="K1656" s="27">
        <f>SUMIFS(I:I,D:D,dataset_shampoo[[#This Row],[Brand]],E:E,dataset_shampoo[[#This Row],[Region]],F:F,dataset_shampoo[[#This Row],[Year]],G:G,"&lt;="&amp;dataset_shampoo[[#This Row],[Month]])</f>
        <v>746263</v>
      </c>
      <c r="L1656" s="9">
        <f>dataset_shampoo[[#This Row],[Units YTD]]+SUMIFS(H:H,D:D,dataset_shampoo[[#This Row],[Brand]],E:E,dataset_shampoo[[#This Row],[Region]],F:F,dataset_shampoo[[#This Row],[Year]]-1,G:G,"&gt;"&amp;dataset_shampoo[[#This Row],[Month]])</f>
        <v>495754</v>
      </c>
      <c r="M1656" s="1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s="9">
        <v>35413</v>
      </c>
      <c r="I1657" s="11">
        <v>233954</v>
      </c>
      <c r="J1657" s="9">
        <f>SUMIFS(H:H,D:D,dataset_shampoo[[#This Row],[Brand]],E:E,dataset_shampoo[[#This Row],[Region]],F:F,dataset_shampoo[[#This Row],[Year]],G:G,"&lt;="&amp;dataset_shampoo[[#This Row],[Month]])</f>
        <v>149933</v>
      </c>
      <c r="K1657" s="27">
        <f>SUMIFS(I:I,D:D,dataset_shampoo[[#This Row],[Brand]],E:E,dataset_shampoo[[#This Row],[Region]],F:F,dataset_shampoo[[#This Row],[Year]],G:G,"&lt;="&amp;dataset_shampoo[[#This Row],[Month]])</f>
        <v>980217</v>
      </c>
      <c r="L1657" s="9">
        <f>dataset_shampoo[[#This Row],[Units YTD]]+SUMIFS(H:H,D:D,dataset_shampoo[[#This Row],[Brand]],E:E,dataset_shampoo[[#This Row],[Region]],F:F,dataset_shampoo[[#This Row],[Year]]-1,G:G,"&gt;"&amp;dataset_shampoo[[#This Row],[Month]])</f>
        <v>490770</v>
      </c>
      <c r="M1657" s="1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s="9">
        <v>38703</v>
      </c>
      <c r="I1658" s="11">
        <v>255619</v>
      </c>
      <c r="J1658" s="9">
        <f>SUMIFS(H:H,D:D,dataset_shampoo[[#This Row],[Brand]],E:E,dataset_shampoo[[#This Row],[Region]],F:F,dataset_shampoo[[#This Row],[Year]],G:G,"&lt;="&amp;dataset_shampoo[[#This Row],[Month]])</f>
        <v>188636</v>
      </c>
      <c r="K1658" s="27">
        <f>SUMIFS(I:I,D:D,dataset_shampoo[[#This Row],[Brand]],E:E,dataset_shampoo[[#This Row],[Region]],F:F,dataset_shampoo[[#This Row],[Year]],G:G,"&lt;="&amp;dataset_shampoo[[#This Row],[Month]])</f>
        <v>1235836</v>
      </c>
      <c r="L1658" s="9">
        <f>dataset_shampoo[[#This Row],[Units YTD]]+SUMIFS(H:H,D:D,dataset_shampoo[[#This Row],[Brand]],E:E,dataset_shampoo[[#This Row],[Region]],F:F,dataset_shampoo[[#This Row],[Year]]-1,G:G,"&gt;"&amp;dataset_shampoo[[#This Row],[Month]])</f>
        <v>484393</v>
      </c>
      <c r="M1658" s="1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s="9">
        <v>38990</v>
      </c>
      <c r="I1659" s="11">
        <v>256928</v>
      </c>
      <c r="J1659" s="9">
        <f>SUMIFS(H:H,D:D,dataset_shampoo[[#This Row],[Brand]],E:E,dataset_shampoo[[#This Row],[Region]],F:F,dataset_shampoo[[#This Row],[Year]],G:G,"&lt;="&amp;dataset_shampoo[[#This Row],[Month]])</f>
        <v>227626</v>
      </c>
      <c r="K1659" s="27">
        <f>SUMIFS(I:I,D:D,dataset_shampoo[[#This Row],[Brand]],E:E,dataset_shampoo[[#This Row],[Region]],F:F,dataset_shampoo[[#This Row],[Year]],G:G,"&lt;="&amp;dataset_shampoo[[#This Row],[Month]])</f>
        <v>1492764</v>
      </c>
      <c r="L1659" s="9">
        <f>dataset_shampoo[[#This Row],[Units YTD]]+SUMIFS(H:H,D:D,dataset_shampoo[[#This Row],[Brand]],E:E,dataset_shampoo[[#This Row],[Region]],F:F,dataset_shampoo[[#This Row],[Year]]-1,G:G,"&gt;"&amp;dataset_shampoo[[#This Row],[Month]])</f>
        <v>478548</v>
      </c>
      <c r="M1659" s="1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s="9">
        <v>39375</v>
      </c>
      <c r="I1660" s="11">
        <v>259378</v>
      </c>
      <c r="J1660" s="9">
        <f>SUMIFS(H:H,D:D,dataset_shampoo[[#This Row],[Brand]],E:E,dataset_shampoo[[#This Row],[Region]],F:F,dataset_shampoo[[#This Row],[Year]],G:G,"&lt;="&amp;dataset_shampoo[[#This Row],[Month]])</f>
        <v>267001</v>
      </c>
      <c r="K1660" s="27">
        <f>SUMIFS(I:I,D:D,dataset_shampoo[[#This Row],[Brand]],E:E,dataset_shampoo[[#This Row],[Region]],F:F,dataset_shampoo[[#This Row],[Year]],G:G,"&lt;="&amp;dataset_shampoo[[#This Row],[Month]])</f>
        <v>1752142</v>
      </c>
      <c r="L1660" s="9">
        <f>dataset_shampoo[[#This Row],[Units YTD]]+SUMIFS(H:H,D:D,dataset_shampoo[[#This Row],[Brand]],E:E,dataset_shampoo[[#This Row],[Region]],F:F,dataset_shampoo[[#This Row],[Year]]-1,G:G,"&gt;"&amp;dataset_shampoo[[#This Row],[Month]])</f>
        <v>473557</v>
      </c>
      <c r="M1660" s="1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s="9">
        <v>30793</v>
      </c>
      <c r="I1661" s="11">
        <v>203833</v>
      </c>
      <c r="J1661" s="9">
        <f>SUMIFS(H:H,D:D,dataset_shampoo[[#This Row],[Brand]],E:E,dataset_shampoo[[#This Row],[Region]],F:F,dataset_shampoo[[#This Row],[Year]],G:G,"&lt;="&amp;dataset_shampoo[[#This Row],[Month]])</f>
        <v>297794</v>
      </c>
      <c r="K1661" s="27">
        <f>SUMIFS(I:I,D:D,dataset_shampoo[[#This Row],[Brand]],E:E,dataset_shampoo[[#This Row],[Region]],F:F,dataset_shampoo[[#This Row],[Year]],G:G,"&lt;="&amp;dataset_shampoo[[#This Row],[Month]])</f>
        <v>1955975</v>
      </c>
      <c r="L1661" s="9">
        <f>dataset_shampoo[[#This Row],[Units YTD]]+SUMIFS(H:H,D:D,dataset_shampoo[[#This Row],[Brand]],E:E,dataset_shampoo[[#This Row],[Region]],F:F,dataset_shampoo[[#This Row],[Year]]-1,G:G,"&gt;"&amp;dataset_shampoo[[#This Row],[Month]])</f>
        <v>471282</v>
      </c>
      <c r="M1661" s="1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s="9">
        <v>36407</v>
      </c>
      <c r="I1662" s="11">
        <v>243670</v>
      </c>
      <c r="J1662" s="9">
        <f>SUMIFS(H:H,D:D,dataset_shampoo[[#This Row],[Brand]],E:E,dataset_shampoo[[#This Row],[Region]],F:F,dataset_shampoo[[#This Row],[Year]],G:G,"&lt;="&amp;dataset_shampoo[[#This Row],[Month]])</f>
        <v>334201</v>
      </c>
      <c r="K1662" s="27">
        <f>SUMIFS(I:I,D:D,dataset_shampoo[[#This Row],[Brand]],E:E,dataset_shampoo[[#This Row],[Region]],F:F,dataset_shampoo[[#This Row],[Year]],G:G,"&lt;="&amp;dataset_shampoo[[#This Row],[Month]])</f>
        <v>2199645</v>
      </c>
      <c r="L1662" s="9">
        <f>dataset_shampoo[[#This Row],[Units YTD]]+SUMIFS(H:H,D:D,dataset_shampoo[[#This Row],[Brand]],E:E,dataset_shampoo[[#This Row],[Region]],F:F,dataset_shampoo[[#This Row],[Year]]-1,G:G,"&gt;"&amp;dataset_shampoo[[#This Row],[Month]])</f>
        <v>467369</v>
      </c>
      <c r="M1662" s="1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s="9">
        <v>41720</v>
      </c>
      <c r="I1663" s="11">
        <v>277662</v>
      </c>
      <c r="J1663" s="9">
        <f>SUMIFS(H:H,D:D,dataset_shampoo[[#This Row],[Brand]],E:E,dataset_shampoo[[#This Row],[Region]],F:F,dataset_shampoo[[#This Row],[Year]],G:G,"&lt;="&amp;dataset_shampoo[[#This Row],[Month]])</f>
        <v>375921</v>
      </c>
      <c r="K1663" s="27">
        <f>SUMIFS(I:I,D:D,dataset_shampoo[[#This Row],[Brand]],E:E,dataset_shampoo[[#This Row],[Region]],F:F,dataset_shampoo[[#This Row],[Year]],G:G,"&lt;="&amp;dataset_shampoo[[#This Row],[Month]])</f>
        <v>2477307</v>
      </c>
      <c r="L1663" s="9">
        <f>dataset_shampoo[[#This Row],[Units YTD]]+SUMIFS(H:H,D:D,dataset_shampoo[[#This Row],[Brand]],E:E,dataset_shampoo[[#This Row],[Region]],F:F,dataset_shampoo[[#This Row],[Year]]-1,G:G,"&gt;"&amp;dataset_shampoo[[#This Row],[Month]])</f>
        <v>462693</v>
      </c>
      <c r="M1663" s="1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s="9">
        <v>39529</v>
      </c>
      <c r="I1664" s="11">
        <v>269402</v>
      </c>
      <c r="J1664" s="9">
        <f>SUMIFS(H:H,D:D,dataset_shampoo[[#This Row],[Brand]],E:E,dataset_shampoo[[#This Row],[Region]],F:F,dataset_shampoo[[#This Row],[Year]],G:G,"&lt;="&amp;dataset_shampoo[[#This Row],[Month]])</f>
        <v>415450</v>
      </c>
      <c r="K1664" s="27">
        <f>SUMIFS(I:I,D:D,dataset_shampoo[[#This Row],[Brand]],E:E,dataset_shampoo[[#This Row],[Region]],F:F,dataset_shampoo[[#This Row],[Year]],G:G,"&lt;="&amp;dataset_shampoo[[#This Row],[Month]])</f>
        <v>2746709</v>
      </c>
      <c r="L1664" s="9">
        <f>dataset_shampoo[[#This Row],[Units YTD]]+SUMIFS(H:H,D:D,dataset_shampoo[[#This Row],[Brand]],E:E,dataset_shampoo[[#This Row],[Region]],F:F,dataset_shampoo[[#This Row],[Year]]-1,G:G,"&gt;"&amp;dataset_shampoo[[#This Row],[Month]])</f>
        <v>457821</v>
      </c>
      <c r="M1664" s="1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s="9">
        <v>44310</v>
      </c>
      <c r="I1665" s="11">
        <v>299789</v>
      </c>
      <c r="J1665" s="9">
        <f>SUMIFS(H:H,D:D,dataset_shampoo[[#This Row],[Brand]],E:E,dataset_shampoo[[#This Row],[Region]],F:F,dataset_shampoo[[#This Row],[Year]],G:G,"&lt;="&amp;dataset_shampoo[[#This Row],[Month]])</f>
        <v>459760</v>
      </c>
      <c r="K1665" s="27">
        <f>SUMIFS(I:I,D:D,dataset_shampoo[[#This Row],[Brand]],E:E,dataset_shampoo[[#This Row],[Region]],F:F,dataset_shampoo[[#This Row],[Year]],G:G,"&lt;="&amp;dataset_shampoo[[#This Row],[Month]])</f>
        <v>3046498</v>
      </c>
      <c r="L1665" s="9">
        <f>dataset_shampoo[[#This Row],[Units YTD]]+SUMIFS(H:H,D:D,dataset_shampoo[[#This Row],[Brand]],E:E,dataset_shampoo[[#This Row],[Region]],F:F,dataset_shampoo[[#This Row],[Year]]-1,G:G,"&gt;"&amp;dataset_shampoo[[#This Row],[Month]])</f>
        <v>459760</v>
      </c>
      <c r="M1665" s="1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s="9">
        <v>44065</v>
      </c>
      <c r="I1666" s="11">
        <v>295316</v>
      </c>
      <c r="J1666" s="9">
        <f>SUMIFS(H:H,D:D,dataset_shampoo[[#This Row],[Brand]],E:E,dataset_shampoo[[#This Row],[Region]],F:F,dataset_shampoo[[#This Row],[Year]],G:G,"&lt;="&amp;dataset_shampoo[[#This Row],[Month]])</f>
        <v>44065</v>
      </c>
      <c r="K1666" s="27">
        <f>SUMIFS(I:I,D:D,dataset_shampoo[[#This Row],[Brand]],E:E,dataset_shampoo[[#This Row],[Region]],F:F,dataset_shampoo[[#This Row],[Year]],G:G,"&lt;="&amp;dataset_shampoo[[#This Row],[Month]])</f>
        <v>295316</v>
      </c>
      <c r="L1666" s="9">
        <f>dataset_shampoo[[#This Row],[Units YTD]]+SUMIFS(H:H,D:D,dataset_shampoo[[#This Row],[Brand]],E:E,dataset_shampoo[[#This Row],[Region]],F:F,dataset_shampoo[[#This Row],[Year]]-1,G:G,"&gt;"&amp;dataset_shampoo[[#This Row],[Month]])</f>
        <v>466697</v>
      </c>
      <c r="M1666" s="1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s="9">
        <v>40467</v>
      </c>
      <c r="I1667" s="11">
        <v>266658</v>
      </c>
      <c r="J1667" s="9">
        <f>SUMIFS(H:H,D:D,dataset_shampoo[[#This Row],[Brand]],E:E,dataset_shampoo[[#This Row],[Region]],F:F,dataset_shampoo[[#This Row],[Year]],G:G,"&lt;="&amp;dataset_shampoo[[#This Row],[Month]])</f>
        <v>84532</v>
      </c>
      <c r="K1667" s="27">
        <f>SUMIFS(I:I,D:D,dataset_shampoo[[#This Row],[Brand]],E:E,dataset_shampoo[[#This Row],[Region]],F:F,dataset_shampoo[[#This Row],[Year]],G:G,"&lt;="&amp;dataset_shampoo[[#This Row],[Month]])</f>
        <v>561974</v>
      </c>
      <c r="L1667" s="9">
        <f>dataset_shampoo[[#This Row],[Units YTD]]+SUMIFS(H:H,D:D,dataset_shampoo[[#This Row],[Brand]],E:E,dataset_shampoo[[#This Row],[Region]],F:F,dataset_shampoo[[#This Row],[Year]]-1,G:G,"&gt;"&amp;dataset_shampoo[[#This Row],[Month]])</f>
        <v>470876</v>
      </c>
      <c r="M1667" s="1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s="9">
        <v>44674</v>
      </c>
      <c r="I1668" s="11">
        <v>310128</v>
      </c>
      <c r="J1668" s="9">
        <f>SUMIFS(H:H,D:D,dataset_shampoo[[#This Row],[Brand]],E:E,dataset_shampoo[[#This Row],[Region]],F:F,dataset_shampoo[[#This Row],[Year]],G:G,"&lt;="&amp;dataset_shampoo[[#This Row],[Month]])</f>
        <v>129206</v>
      </c>
      <c r="K1668" s="27">
        <f>SUMIFS(I:I,D:D,dataset_shampoo[[#This Row],[Brand]],E:E,dataset_shampoo[[#This Row],[Region]],F:F,dataset_shampoo[[#This Row],[Year]],G:G,"&lt;="&amp;dataset_shampoo[[#This Row],[Month]])</f>
        <v>872102</v>
      </c>
      <c r="L1668" s="9">
        <f>dataset_shampoo[[#This Row],[Units YTD]]+SUMIFS(H:H,D:D,dataset_shampoo[[#This Row],[Brand]],E:E,dataset_shampoo[[#This Row],[Region]],F:F,dataset_shampoo[[#This Row],[Year]]-1,G:G,"&gt;"&amp;dataset_shampoo[[#This Row],[Month]])</f>
        <v>474446</v>
      </c>
      <c r="M1668" s="1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s="9">
        <v>77</v>
      </c>
      <c r="I1669" s="11">
        <v>441</v>
      </c>
      <c r="J1669" s="9">
        <f>SUMIFS(H:H,D:D,dataset_shampoo[[#This Row],[Brand]],E:E,dataset_shampoo[[#This Row],[Region]],F:F,dataset_shampoo[[#This Row],[Year]],G:G,"&lt;="&amp;dataset_shampoo[[#This Row],[Month]])</f>
        <v>77</v>
      </c>
      <c r="K1669" s="27">
        <f>SUMIFS(I:I,D:D,dataset_shampoo[[#This Row],[Brand]],E:E,dataset_shampoo[[#This Row],[Region]],F:F,dataset_shampoo[[#This Row],[Year]],G:G,"&lt;="&amp;dataset_shampoo[[#This Row],[Month]])</f>
        <v>441</v>
      </c>
      <c r="L1669" s="9">
        <f>dataset_shampoo[[#This Row],[Units YTD]]+SUMIFS(H:H,D:D,dataset_shampoo[[#This Row],[Brand]],E:E,dataset_shampoo[[#This Row],[Region]],F:F,dataset_shampoo[[#This Row],[Year]]-1,G:G,"&gt;"&amp;dataset_shampoo[[#This Row],[Month]])</f>
        <v>77</v>
      </c>
      <c r="M1669" s="1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s="9">
        <v>1176</v>
      </c>
      <c r="I1670" s="11">
        <v>7308</v>
      </c>
      <c r="J1670" s="9">
        <f>SUMIFS(H:H,D:D,dataset_shampoo[[#This Row],[Brand]],E:E,dataset_shampoo[[#This Row],[Region]],F:F,dataset_shampoo[[#This Row],[Year]],G:G,"&lt;="&amp;dataset_shampoo[[#This Row],[Month]])</f>
        <v>1253</v>
      </c>
      <c r="K1670" s="27">
        <f>SUMIFS(I:I,D:D,dataset_shampoo[[#This Row],[Brand]],E:E,dataset_shampoo[[#This Row],[Region]],F:F,dataset_shampoo[[#This Row],[Year]],G:G,"&lt;="&amp;dataset_shampoo[[#This Row],[Month]])</f>
        <v>7749</v>
      </c>
      <c r="L1670" s="9">
        <f>dataset_shampoo[[#This Row],[Units YTD]]+SUMIFS(H:H,D:D,dataset_shampoo[[#This Row],[Brand]],E:E,dataset_shampoo[[#This Row],[Region]],F:F,dataset_shampoo[[#This Row],[Year]]-1,G:G,"&gt;"&amp;dataset_shampoo[[#This Row],[Month]])</f>
        <v>1253</v>
      </c>
      <c r="M1670" s="1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s="9">
        <v>1526</v>
      </c>
      <c r="I1671" s="11">
        <v>9436</v>
      </c>
      <c r="J1671" s="9">
        <f>SUMIFS(H:H,D:D,dataset_shampoo[[#This Row],[Brand]],E:E,dataset_shampoo[[#This Row],[Region]],F:F,dataset_shampoo[[#This Row],[Year]],G:G,"&lt;="&amp;dataset_shampoo[[#This Row],[Month]])</f>
        <v>2779</v>
      </c>
      <c r="K1671" s="27">
        <f>SUMIFS(I:I,D:D,dataset_shampoo[[#This Row],[Brand]],E:E,dataset_shampoo[[#This Row],[Region]],F:F,dataset_shampoo[[#This Row],[Year]],G:G,"&lt;="&amp;dataset_shampoo[[#This Row],[Month]])</f>
        <v>17185</v>
      </c>
      <c r="L1671" s="9">
        <f>dataset_shampoo[[#This Row],[Units YTD]]+SUMIFS(H:H,D:D,dataset_shampoo[[#This Row],[Brand]],E:E,dataset_shampoo[[#This Row],[Region]],F:F,dataset_shampoo[[#This Row],[Year]]-1,G:G,"&gt;"&amp;dataset_shampoo[[#This Row],[Month]])</f>
        <v>2779</v>
      </c>
      <c r="M1671" s="1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s="9">
        <v>980</v>
      </c>
      <c r="I1672" s="11">
        <v>6027</v>
      </c>
      <c r="J1672" s="9">
        <f>SUMIFS(H:H,D:D,dataset_shampoo[[#This Row],[Brand]],E:E,dataset_shampoo[[#This Row],[Region]],F:F,dataset_shampoo[[#This Row],[Year]],G:G,"&lt;="&amp;dataset_shampoo[[#This Row],[Month]])</f>
        <v>3759</v>
      </c>
      <c r="K1672" s="27">
        <f>SUMIFS(I:I,D:D,dataset_shampoo[[#This Row],[Brand]],E:E,dataset_shampoo[[#This Row],[Region]],F:F,dataset_shampoo[[#This Row],[Year]],G:G,"&lt;="&amp;dataset_shampoo[[#This Row],[Month]])</f>
        <v>23212</v>
      </c>
      <c r="L1672" s="9">
        <f>dataset_shampoo[[#This Row],[Units YTD]]+SUMIFS(H:H,D:D,dataset_shampoo[[#This Row],[Brand]],E:E,dataset_shampoo[[#This Row],[Region]],F:F,dataset_shampoo[[#This Row],[Year]]-1,G:G,"&gt;"&amp;dataset_shampoo[[#This Row],[Month]])</f>
        <v>3759</v>
      </c>
      <c r="M1672" s="1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s="9">
        <v>1386</v>
      </c>
      <c r="I1673" s="11">
        <v>8575</v>
      </c>
      <c r="J1673" s="9">
        <f>SUMIFS(H:H,D:D,dataset_shampoo[[#This Row],[Brand]],E:E,dataset_shampoo[[#This Row],[Region]],F:F,dataset_shampoo[[#This Row],[Year]],G:G,"&lt;="&amp;dataset_shampoo[[#This Row],[Month]])</f>
        <v>5145</v>
      </c>
      <c r="K1673" s="27">
        <f>SUMIFS(I:I,D:D,dataset_shampoo[[#This Row],[Brand]],E:E,dataset_shampoo[[#This Row],[Region]],F:F,dataset_shampoo[[#This Row],[Year]],G:G,"&lt;="&amp;dataset_shampoo[[#This Row],[Month]])</f>
        <v>31787</v>
      </c>
      <c r="L1673" s="9">
        <f>dataset_shampoo[[#This Row],[Units YTD]]+SUMIFS(H:H,D:D,dataset_shampoo[[#This Row],[Brand]],E:E,dataset_shampoo[[#This Row],[Region]],F:F,dataset_shampoo[[#This Row],[Year]]-1,G:G,"&gt;"&amp;dataset_shampoo[[#This Row],[Month]])</f>
        <v>5145</v>
      </c>
      <c r="M1673" s="1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s="9">
        <v>1631</v>
      </c>
      <c r="I1674" s="11">
        <v>10087</v>
      </c>
      <c r="J1674" s="9">
        <f>SUMIFS(H:H,D:D,dataset_shampoo[[#This Row],[Brand]],E:E,dataset_shampoo[[#This Row],[Region]],F:F,dataset_shampoo[[#This Row],[Year]],G:G,"&lt;="&amp;dataset_shampoo[[#This Row],[Month]])</f>
        <v>1631</v>
      </c>
      <c r="K1674" s="27">
        <f>SUMIFS(I:I,D:D,dataset_shampoo[[#This Row],[Brand]],E:E,dataset_shampoo[[#This Row],[Region]],F:F,dataset_shampoo[[#This Row],[Year]],G:G,"&lt;="&amp;dataset_shampoo[[#This Row],[Month]])</f>
        <v>10087</v>
      </c>
      <c r="L1674" s="9">
        <f>dataset_shampoo[[#This Row],[Units YTD]]+SUMIFS(H:H,D:D,dataset_shampoo[[#This Row],[Brand]],E:E,dataset_shampoo[[#This Row],[Region]],F:F,dataset_shampoo[[#This Row],[Year]]-1,G:G,"&gt;"&amp;dataset_shampoo[[#This Row],[Month]])</f>
        <v>6776</v>
      </c>
      <c r="M1674" s="1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s="9">
        <v>1764</v>
      </c>
      <c r="I1675" s="11">
        <v>10885</v>
      </c>
      <c r="J1675" s="9">
        <f>SUMIFS(H:H,D:D,dataset_shampoo[[#This Row],[Brand]],E:E,dataset_shampoo[[#This Row],[Region]],F:F,dataset_shampoo[[#This Row],[Year]],G:G,"&lt;="&amp;dataset_shampoo[[#This Row],[Month]])</f>
        <v>3395</v>
      </c>
      <c r="K1675" s="27">
        <f>SUMIFS(I:I,D:D,dataset_shampoo[[#This Row],[Brand]],E:E,dataset_shampoo[[#This Row],[Region]],F:F,dataset_shampoo[[#This Row],[Year]],G:G,"&lt;="&amp;dataset_shampoo[[#This Row],[Month]])</f>
        <v>20972</v>
      </c>
      <c r="L1675" s="9">
        <f>dataset_shampoo[[#This Row],[Units YTD]]+SUMIFS(H:H,D:D,dataset_shampoo[[#This Row],[Brand]],E:E,dataset_shampoo[[#This Row],[Region]],F:F,dataset_shampoo[[#This Row],[Year]]-1,G:G,"&gt;"&amp;dataset_shampoo[[#This Row],[Month]])</f>
        <v>8540</v>
      </c>
      <c r="M1675" s="1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s="9">
        <v>1043</v>
      </c>
      <c r="I1676" s="11">
        <v>6433</v>
      </c>
      <c r="J1676" s="9">
        <f>SUMIFS(H:H,D:D,dataset_shampoo[[#This Row],[Brand]],E:E,dataset_shampoo[[#This Row],[Region]],F:F,dataset_shampoo[[#This Row],[Year]],G:G,"&lt;="&amp;dataset_shampoo[[#This Row],[Month]])</f>
        <v>4438</v>
      </c>
      <c r="K1676" s="27">
        <f>SUMIFS(I:I,D:D,dataset_shampoo[[#This Row],[Brand]],E:E,dataset_shampoo[[#This Row],[Region]],F:F,dataset_shampoo[[#This Row],[Year]],G:G,"&lt;="&amp;dataset_shampoo[[#This Row],[Month]])</f>
        <v>27405</v>
      </c>
      <c r="L1676" s="9">
        <f>dataset_shampoo[[#This Row],[Units YTD]]+SUMIFS(H:H,D:D,dataset_shampoo[[#This Row],[Brand]],E:E,dataset_shampoo[[#This Row],[Region]],F:F,dataset_shampoo[[#This Row],[Year]]-1,G:G,"&gt;"&amp;dataset_shampoo[[#This Row],[Month]])</f>
        <v>9583</v>
      </c>
      <c r="M1676" s="1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s="9">
        <v>2338</v>
      </c>
      <c r="I1677" s="11">
        <v>14469</v>
      </c>
      <c r="J1677" s="9">
        <f>SUMIFS(H:H,D:D,dataset_shampoo[[#This Row],[Brand]],E:E,dataset_shampoo[[#This Row],[Region]],F:F,dataset_shampoo[[#This Row],[Year]],G:G,"&lt;="&amp;dataset_shampoo[[#This Row],[Month]])</f>
        <v>6776</v>
      </c>
      <c r="K1677" s="27">
        <f>SUMIFS(I:I,D:D,dataset_shampoo[[#This Row],[Brand]],E:E,dataset_shampoo[[#This Row],[Region]],F:F,dataset_shampoo[[#This Row],[Year]],G:G,"&lt;="&amp;dataset_shampoo[[#This Row],[Month]])</f>
        <v>41874</v>
      </c>
      <c r="L1677" s="9">
        <f>dataset_shampoo[[#This Row],[Units YTD]]+SUMIFS(H:H,D:D,dataset_shampoo[[#This Row],[Brand]],E:E,dataset_shampoo[[#This Row],[Region]],F:F,dataset_shampoo[[#This Row],[Year]]-1,G:G,"&gt;"&amp;dataset_shampoo[[#This Row],[Month]])</f>
        <v>11921</v>
      </c>
      <c r="M1677" s="1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s="9">
        <v>1659</v>
      </c>
      <c r="I1678" s="11">
        <v>10241</v>
      </c>
      <c r="J1678" s="9">
        <f>SUMIFS(H:H,D:D,dataset_shampoo[[#This Row],[Brand]],E:E,dataset_shampoo[[#This Row],[Region]],F:F,dataset_shampoo[[#This Row],[Year]],G:G,"&lt;="&amp;dataset_shampoo[[#This Row],[Month]])</f>
        <v>8435</v>
      </c>
      <c r="K1678" s="27">
        <f>SUMIFS(I:I,D:D,dataset_shampoo[[#This Row],[Brand]],E:E,dataset_shampoo[[#This Row],[Region]],F:F,dataset_shampoo[[#This Row],[Year]],G:G,"&lt;="&amp;dataset_shampoo[[#This Row],[Month]])</f>
        <v>52115</v>
      </c>
      <c r="L1678" s="9">
        <f>dataset_shampoo[[#This Row],[Units YTD]]+SUMIFS(H:H,D:D,dataset_shampoo[[#This Row],[Brand]],E:E,dataset_shampoo[[#This Row],[Region]],F:F,dataset_shampoo[[#This Row],[Year]]-1,G:G,"&gt;"&amp;dataset_shampoo[[#This Row],[Month]])</f>
        <v>13580</v>
      </c>
      <c r="M1678" s="1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s="9">
        <v>2324</v>
      </c>
      <c r="I1679" s="11">
        <v>14406</v>
      </c>
      <c r="J1679" s="9">
        <f>SUMIFS(H:H,D:D,dataset_shampoo[[#This Row],[Brand]],E:E,dataset_shampoo[[#This Row],[Region]],F:F,dataset_shampoo[[#This Row],[Year]],G:G,"&lt;="&amp;dataset_shampoo[[#This Row],[Month]])</f>
        <v>10759</v>
      </c>
      <c r="K1679" s="27">
        <f>SUMIFS(I:I,D:D,dataset_shampoo[[#This Row],[Brand]],E:E,dataset_shampoo[[#This Row],[Region]],F:F,dataset_shampoo[[#This Row],[Year]],G:G,"&lt;="&amp;dataset_shampoo[[#This Row],[Month]])</f>
        <v>66521</v>
      </c>
      <c r="L1679" s="9">
        <f>dataset_shampoo[[#This Row],[Units YTD]]+SUMIFS(H:H,D:D,dataset_shampoo[[#This Row],[Brand]],E:E,dataset_shampoo[[#This Row],[Region]],F:F,dataset_shampoo[[#This Row],[Year]]-1,G:G,"&gt;"&amp;dataset_shampoo[[#This Row],[Month]])</f>
        <v>15904</v>
      </c>
      <c r="M1679" s="1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s="9">
        <v>2359</v>
      </c>
      <c r="I1680" s="11">
        <v>14588</v>
      </c>
      <c r="J1680" s="9">
        <f>SUMIFS(H:H,D:D,dataset_shampoo[[#This Row],[Brand]],E:E,dataset_shampoo[[#This Row],[Region]],F:F,dataset_shampoo[[#This Row],[Year]],G:G,"&lt;="&amp;dataset_shampoo[[#This Row],[Month]])</f>
        <v>13118</v>
      </c>
      <c r="K1680" s="27">
        <f>SUMIFS(I:I,D:D,dataset_shampoo[[#This Row],[Brand]],E:E,dataset_shampoo[[#This Row],[Region]],F:F,dataset_shampoo[[#This Row],[Year]],G:G,"&lt;="&amp;dataset_shampoo[[#This Row],[Month]])</f>
        <v>81109</v>
      </c>
      <c r="L1680" s="9">
        <f>dataset_shampoo[[#This Row],[Units YTD]]+SUMIFS(H:H,D:D,dataset_shampoo[[#This Row],[Brand]],E:E,dataset_shampoo[[#This Row],[Region]],F:F,dataset_shampoo[[#This Row],[Year]]-1,G:G,"&gt;"&amp;dataset_shampoo[[#This Row],[Month]])</f>
        <v>18263</v>
      </c>
      <c r="M1680" s="1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s="9">
        <v>1967</v>
      </c>
      <c r="I1681" s="11">
        <v>12215</v>
      </c>
      <c r="J1681" s="9">
        <f>SUMIFS(H:H,D:D,dataset_shampoo[[#This Row],[Brand]],E:E,dataset_shampoo[[#This Row],[Region]],F:F,dataset_shampoo[[#This Row],[Year]],G:G,"&lt;="&amp;dataset_shampoo[[#This Row],[Month]])</f>
        <v>15085</v>
      </c>
      <c r="K1681" s="27">
        <f>SUMIFS(I:I,D:D,dataset_shampoo[[#This Row],[Brand]],E:E,dataset_shampoo[[#This Row],[Region]],F:F,dataset_shampoo[[#This Row],[Year]],G:G,"&lt;="&amp;dataset_shampoo[[#This Row],[Month]])</f>
        <v>93324</v>
      </c>
      <c r="L1681" s="9">
        <f>dataset_shampoo[[#This Row],[Units YTD]]+SUMIFS(H:H,D:D,dataset_shampoo[[#This Row],[Brand]],E:E,dataset_shampoo[[#This Row],[Region]],F:F,dataset_shampoo[[#This Row],[Year]]-1,G:G,"&gt;"&amp;dataset_shampoo[[#This Row],[Month]])</f>
        <v>20153</v>
      </c>
      <c r="M1681" s="1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s="9">
        <v>1736</v>
      </c>
      <c r="I1682" s="11">
        <v>10766</v>
      </c>
      <c r="J1682" s="9">
        <f>SUMIFS(H:H,D:D,dataset_shampoo[[#This Row],[Brand]],E:E,dataset_shampoo[[#This Row],[Region]],F:F,dataset_shampoo[[#This Row],[Year]],G:G,"&lt;="&amp;dataset_shampoo[[#This Row],[Month]])</f>
        <v>16821</v>
      </c>
      <c r="K1682" s="27">
        <f>SUMIFS(I:I,D:D,dataset_shampoo[[#This Row],[Brand]],E:E,dataset_shampoo[[#This Row],[Region]],F:F,dataset_shampoo[[#This Row],[Year]],G:G,"&lt;="&amp;dataset_shampoo[[#This Row],[Month]])</f>
        <v>104090</v>
      </c>
      <c r="L1682" s="9">
        <f>dataset_shampoo[[#This Row],[Units YTD]]+SUMIFS(H:H,D:D,dataset_shampoo[[#This Row],[Brand]],E:E,dataset_shampoo[[#This Row],[Region]],F:F,dataset_shampoo[[#This Row],[Year]]-1,G:G,"&gt;"&amp;dataset_shampoo[[#This Row],[Month]])</f>
        <v>20713</v>
      </c>
      <c r="M1682" s="1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s="9">
        <v>2296</v>
      </c>
      <c r="I1683" s="11">
        <v>14245</v>
      </c>
      <c r="J1683" s="9">
        <f>SUMIFS(H:H,D:D,dataset_shampoo[[#This Row],[Brand]],E:E,dataset_shampoo[[#This Row],[Region]],F:F,dataset_shampoo[[#This Row],[Year]],G:G,"&lt;="&amp;dataset_shampoo[[#This Row],[Month]])</f>
        <v>19117</v>
      </c>
      <c r="K1683" s="27">
        <f>SUMIFS(I:I,D:D,dataset_shampoo[[#This Row],[Brand]],E:E,dataset_shampoo[[#This Row],[Region]],F:F,dataset_shampoo[[#This Row],[Year]],G:G,"&lt;="&amp;dataset_shampoo[[#This Row],[Month]])</f>
        <v>118335</v>
      </c>
      <c r="L1683" s="9">
        <f>dataset_shampoo[[#This Row],[Units YTD]]+SUMIFS(H:H,D:D,dataset_shampoo[[#This Row],[Brand]],E:E,dataset_shampoo[[#This Row],[Region]],F:F,dataset_shampoo[[#This Row],[Year]]-1,G:G,"&gt;"&amp;dataset_shampoo[[#This Row],[Month]])</f>
        <v>21483</v>
      </c>
      <c r="M1683" s="1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s="9">
        <v>1449</v>
      </c>
      <c r="I1684" s="11">
        <v>8953</v>
      </c>
      <c r="J1684" s="9">
        <f>SUMIFS(H:H,D:D,dataset_shampoo[[#This Row],[Brand]],E:E,dataset_shampoo[[#This Row],[Region]],F:F,dataset_shampoo[[#This Row],[Year]],G:G,"&lt;="&amp;dataset_shampoo[[#This Row],[Month]])</f>
        <v>20566</v>
      </c>
      <c r="K1684" s="27">
        <f>SUMIFS(I:I,D:D,dataset_shampoo[[#This Row],[Brand]],E:E,dataset_shampoo[[#This Row],[Region]],F:F,dataset_shampoo[[#This Row],[Year]],G:G,"&lt;="&amp;dataset_shampoo[[#This Row],[Month]])</f>
        <v>127288</v>
      </c>
      <c r="L1684" s="9">
        <f>dataset_shampoo[[#This Row],[Units YTD]]+SUMIFS(H:H,D:D,dataset_shampoo[[#This Row],[Brand]],E:E,dataset_shampoo[[#This Row],[Region]],F:F,dataset_shampoo[[#This Row],[Year]]-1,G:G,"&gt;"&amp;dataset_shampoo[[#This Row],[Month]])</f>
        <v>21952</v>
      </c>
      <c r="M1684" s="1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s="9">
        <v>2597</v>
      </c>
      <c r="I1685" s="11">
        <v>16100</v>
      </c>
      <c r="J1685" s="9">
        <f>SUMIFS(H:H,D:D,dataset_shampoo[[#This Row],[Brand]],E:E,dataset_shampoo[[#This Row],[Region]],F:F,dataset_shampoo[[#This Row],[Year]],G:G,"&lt;="&amp;dataset_shampoo[[#This Row],[Month]])</f>
        <v>23163</v>
      </c>
      <c r="K1685" s="27">
        <f>SUMIFS(I:I,D:D,dataset_shampoo[[#This Row],[Brand]],E:E,dataset_shampoo[[#This Row],[Region]],F:F,dataset_shampoo[[#This Row],[Year]],G:G,"&lt;="&amp;dataset_shampoo[[#This Row],[Month]])</f>
        <v>143388</v>
      </c>
      <c r="L1685" s="9">
        <f>dataset_shampoo[[#This Row],[Units YTD]]+SUMIFS(H:H,D:D,dataset_shampoo[[#This Row],[Brand]],E:E,dataset_shampoo[[#This Row],[Region]],F:F,dataset_shampoo[[#This Row],[Year]]-1,G:G,"&gt;"&amp;dataset_shampoo[[#This Row],[Month]])</f>
        <v>23163</v>
      </c>
      <c r="M1685" s="1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s="9">
        <v>1946</v>
      </c>
      <c r="I1686" s="11">
        <v>12054</v>
      </c>
      <c r="J1686" s="9">
        <f>SUMIFS(H:H,D:D,dataset_shampoo[[#This Row],[Brand]],E:E,dataset_shampoo[[#This Row],[Region]],F:F,dataset_shampoo[[#This Row],[Year]],G:G,"&lt;="&amp;dataset_shampoo[[#This Row],[Month]])</f>
        <v>1946</v>
      </c>
      <c r="K1686" s="27">
        <f>SUMIFS(I:I,D:D,dataset_shampoo[[#This Row],[Brand]],E:E,dataset_shampoo[[#This Row],[Region]],F:F,dataset_shampoo[[#This Row],[Year]],G:G,"&lt;="&amp;dataset_shampoo[[#This Row],[Month]])</f>
        <v>12054</v>
      </c>
      <c r="L1686" s="9">
        <f>dataset_shampoo[[#This Row],[Units YTD]]+SUMIFS(H:H,D:D,dataset_shampoo[[#This Row],[Brand]],E:E,dataset_shampoo[[#This Row],[Region]],F:F,dataset_shampoo[[#This Row],[Year]]-1,G:G,"&gt;"&amp;dataset_shampoo[[#This Row],[Month]])</f>
        <v>23478</v>
      </c>
      <c r="M1686" s="1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s="9">
        <v>2023</v>
      </c>
      <c r="I1687" s="11">
        <v>12516</v>
      </c>
      <c r="J1687" s="9">
        <f>SUMIFS(H:H,D:D,dataset_shampoo[[#This Row],[Brand]],E:E,dataset_shampoo[[#This Row],[Region]],F:F,dataset_shampoo[[#This Row],[Year]],G:G,"&lt;="&amp;dataset_shampoo[[#This Row],[Month]])</f>
        <v>3969</v>
      </c>
      <c r="K1687" s="27">
        <f>SUMIFS(I:I,D:D,dataset_shampoo[[#This Row],[Brand]],E:E,dataset_shampoo[[#This Row],[Region]],F:F,dataset_shampoo[[#This Row],[Year]],G:G,"&lt;="&amp;dataset_shampoo[[#This Row],[Month]])</f>
        <v>24570</v>
      </c>
      <c r="L1687" s="9">
        <f>dataset_shampoo[[#This Row],[Units YTD]]+SUMIFS(H:H,D:D,dataset_shampoo[[#This Row],[Brand]],E:E,dataset_shampoo[[#This Row],[Region]],F:F,dataset_shampoo[[#This Row],[Year]]-1,G:G,"&gt;"&amp;dataset_shampoo[[#This Row],[Month]])</f>
        <v>23737</v>
      </c>
      <c r="M1687" s="1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s="9">
        <v>2086</v>
      </c>
      <c r="I1688" s="11">
        <v>12929</v>
      </c>
      <c r="J1688" s="9">
        <f>SUMIFS(H:H,D:D,dataset_shampoo[[#This Row],[Brand]],E:E,dataset_shampoo[[#This Row],[Region]],F:F,dataset_shampoo[[#This Row],[Year]],G:G,"&lt;="&amp;dataset_shampoo[[#This Row],[Month]])</f>
        <v>6055</v>
      </c>
      <c r="K1688" s="27">
        <f>SUMIFS(I:I,D:D,dataset_shampoo[[#This Row],[Brand]],E:E,dataset_shampoo[[#This Row],[Region]],F:F,dataset_shampoo[[#This Row],[Year]],G:G,"&lt;="&amp;dataset_shampoo[[#This Row],[Month]])</f>
        <v>37499</v>
      </c>
      <c r="L1688" s="9">
        <f>dataset_shampoo[[#This Row],[Units YTD]]+SUMIFS(H:H,D:D,dataset_shampoo[[#This Row],[Brand]],E:E,dataset_shampoo[[#This Row],[Region]],F:F,dataset_shampoo[[#This Row],[Year]]-1,G:G,"&gt;"&amp;dataset_shampoo[[#This Row],[Month]])</f>
        <v>24780</v>
      </c>
      <c r="M1688" s="1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s="9">
        <v>3682</v>
      </c>
      <c r="I1689" s="11">
        <v>22792</v>
      </c>
      <c r="J1689" s="9">
        <f>SUMIFS(H:H,D:D,dataset_shampoo[[#This Row],[Brand]],E:E,dataset_shampoo[[#This Row],[Region]],F:F,dataset_shampoo[[#This Row],[Year]],G:G,"&lt;="&amp;dataset_shampoo[[#This Row],[Month]])</f>
        <v>9737</v>
      </c>
      <c r="K1689" s="27">
        <f>SUMIFS(I:I,D:D,dataset_shampoo[[#This Row],[Brand]],E:E,dataset_shampoo[[#This Row],[Region]],F:F,dataset_shampoo[[#This Row],[Year]],G:G,"&lt;="&amp;dataset_shampoo[[#This Row],[Month]])</f>
        <v>60291</v>
      </c>
      <c r="L1689" s="9">
        <f>dataset_shampoo[[#This Row],[Units YTD]]+SUMIFS(H:H,D:D,dataset_shampoo[[#This Row],[Brand]],E:E,dataset_shampoo[[#This Row],[Region]],F:F,dataset_shampoo[[#This Row],[Year]]-1,G:G,"&gt;"&amp;dataset_shampoo[[#This Row],[Month]])</f>
        <v>26124</v>
      </c>
      <c r="M1689" s="1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s="9">
        <v>994</v>
      </c>
      <c r="I1690" s="11">
        <v>6174</v>
      </c>
      <c r="J1690" s="9">
        <f>SUMIFS(H:H,D:D,dataset_shampoo[[#This Row],[Brand]],E:E,dataset_shampoo[[#This Row],[Region]],F:F,dataset_shampoo[[#This Row],[Year]],G:G,"&lt;="&amp;dataset_shampoo[[#This Row],[Month]])</f>
        <v>10731</v>
      </c>
      <c r="K1690" s="27">
        <f>SUMIFS(I:I,D:D,dataset_shampoo[[#This Row],[Brand]],E:E,dataset_shampoo[[#This Row],[Region]],F:F,dataset_shampoo[[#This Row],[Year]],G:G,"&lt;="&amp;dataset_shampoo[[#This Row],[Month]])</f>
        <v>66465</v>
      </c>
      <c r="L1690" s="9">
        <f>dataset_shampoo[[#This Row],[Units YTD]]+SUMIFS(H:H,D:D,dataset_shampoo[[#This Row],[Brand]],E:E,dataset_shampoo[[#This Row],[Region]],F:F,dataset_shampoo[[#This Row],[Year]]-1,G:G,"&gt;"&amp;dataset_shampoo[[#This Row],[Month]])</f>
        <v>25459</v>
      </c>
      <c r="M1690" s="1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s="9">
        <v>1855</v>
      </c>
      <c r="I1691" s="11">
        <v>11494</v>
      </c>
      <c r="J1691" s="9">
        <f>SUMIFS(H:H,D:D,dataset_shampoo[[#This Row],[Brand]],E:E,dataset_shampoo[[#This Row],[Region]],F:F,dataset_shampoo[[#This Row],[Year]],G:G,"&lt;="&amp;dataset_shampoo[[#This Row],[Month]])</f>
        <v>12586</v>
      </c>
      <c r="K1691" s="27">
        <f>SUMIFS(I:I,D:D,dataset_shampoo[[#This Row],[Brand]],E:E,dataset_shampoo[[#This Row],[Region]],F:F,dataset_shampoo[[#This Row],[Year]],G:G,"&lt;="&amp;dataset_shampoo[[#This Row],[Month]])</f>
        <v>77959</v>
      </c>
      <c r="L1691" s="9">
        <f>dataset_shampoo[[#This Row],[Units YTD]]+SUMIFS(H:H,D:D,dataset_shampoo[[#This Row],[Brand]],E:E,dataset_shampoo[[#This Row],[Region]],F:F,dataset_shampoo[[#This Row],[Year]]-1,G:G,"&gt;"&amp;dataset_shampoo[[#This Row],[Month]])</f>
        <v>24990</v>
      </c>
      <c r="M1691" s="1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s="9">
        <v>1932</v>
      </c>
      <c r="I1692" s="11">
        <v>11942</v>
      </c>
      <c r="J1692" s="9">
        <f>SUMIFS(H:H,D:D,dataset_shampoo[[#This Row],[Brand]],E:E,dataset_shampoo[[#This Row],[Region]],F:F,dataset_shampoo[[#This Row],[Year]],G:G,"&lt;="&amp;dataset_shampoo[[#This Row],[Month]])</f>
        <v>14518</v>
      </c>
      <c r="K1692" s="27">
        <f>SUMIFS(I:I,D:D,dataset_shampoo[[#This Row],[Brand]],E:E,dataset_shampoo[[#This Row],[Region]],F:F,dataset_shampoo[[#This Row],[Year]],G:G,"&lt;="&amp;dataset_shampoo[[#This Row],[Month]])</f>
        <v>89901</v>
      </c>
      <c r="L1692" s="9">
        <f>dataset_shampoo[[#This Row],[Units YTD]]+SUMIFS(H:H,D:D,dataset_shampoo[[#This Row],[Brand]],E:E,dataset_shampoo[[#This Row],[Region]],F:F,dataset_shampoo[[#This Row],[Year]]-1,G:G,"&gt;"&amp;dataset_shampoo[[#This Row],[Month]])</f>
        <v>24563</v>
      </c>
      <c r="M1692" s="1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s="9">
        <v>2009</v>
      </c>
      <c r="I1693" s="11">
        <v>12411</v>
      </c>
      <c r="J1693" s="9">
        <f>SUMIFS(H:H,D:D,dataset_shampoo[[#This Row],[Brand]],E:E,dataset_shampoo[[#This Row],[Region]],F:F,dataset_shampoo[[#This Row],[Year]],G:G,"&lt;="&amp;dataset_shampoo[[#This Row],[Month]])</f>
        <v>16527</v>
      </c>
      <c r="K1693" s="27">
        <f>SUMIFS(I:I,D:D,dataset_shampoo[[#This Row],[Brand]],E:E,dataset_shampoo[[#This Row],[Region]],F:F,dataset_shampoo[[#This Row],[Year]],G:G,"&lt;="&amp;dataset_shampoo[[#This Row],[Month]])</f>
        <v>102312</v>
      </c>
      <c r="L1693" s="9">
        <f>dataset_shampoo[[#This Row],[Units YTD]]+SUMIFS(H:H,D:D,dataset_shampoo[[#This Row],[Brand]],E:E,dataset_shampoo[[#This Row],[Region]],F:F,dataset_shampoo[[#This Row],[Year]]-1,G:G,"&gt;"&amp;dataset_shampoo[[#This Row],[Month]])</f>
        <v>24605</v>
      </c>
      <c r="M1693" s="1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s="9">
        <v>1330</v>
      </c>
      <c r="I1694" s="11">
        <v>8218</v>
      </c>
      <c r="J1694" s="9">
        <f>SUMIFS(H:H,D:D,dataset_shampoo[[#This Row],[Brand]],E:E,dataset_shampoo[[#This Row],[Region]],F:F,dataset_shampoo[[#This Row],[Year]],G:G,"&lt;="&amp;dataset_shampoo[[#This Row],[Month]])</f>
        <v>17857</v>
      </c>
      <c r="K1694" s="27">
        <f>SUMIFS(I:I,D:D,dataset_shampoo[[#This Row],[Brand]],E:E,dataset_shampoo[[#This Row],[Region]],F:F,dataset_shampoo[[#This Row],[Year]],G:G,"&lt;="&amp;dataset_shampoo[[#This Row],[Month]])</f>
        <v>110530</v>
      </c>
      <c r="L1694" s="9">
        <f>dataset_shampoo[[#This Row],[Units YTD]]+SUMIFS(H:H,D:D,dataset_shampoo[[#This Row],[Brand]],E:E,dataset_shampoo[[#This Row],[Region]],F:F,dataset_shampoo[[#This Row],[Year]]-1,G:G,"&gt;"&amp;dataset_shampoo[[#This Row],[Month]])</f>
        <v>24199</v>
      </c>
      <c r="M1694" s="1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s="9">
        <v>1876</v>
      </c>
      <c r="I1695" s="11">
        <v>11662</v>
      </c>
      <c r="J1695" s="9">
        <f>SUMIFS(H:H,D:D,dataset_shampoo[[#This Row],[Brand]],E:E,dataset_shampoo[[#This Row],[Region]],F:F,dataset_shampoo[[#This Row],[Year]],G:G,"&lt;="&amp;dataset_shampoo[[#This Row],[Month]])</f>
        <v>19733</v>
      </c>
      <c r="K1695" s="27">
        <f>SUMIFS(I:I,D:D,dataset_shampoo[[#This Row],[Brand]],E:E,dataset_shampoo[[#This Row],[Region]],F:F,dataset_shampoo[[#This Row],[Year]],G:G,"&lt;="&amp;dataset_shampoo[[#This Row],[Month]])</f>
        <v>122192</v>
      </c>
      <c r="L1695" s="9">
        <f>dataset_shampoo[[#This Row],[Units YTD]]+SUMIFS(H:H,D:D,dataset_shampoo[[#This Row],[Brand]],E:E,dataset_shampoo[[#This Row],[Region]],F:F,dataset_shampoo[[#This Row],[Year]]-1,G:G,"&gt;"&amp;dataset_shampoo[[#This Row],[Month]])</f>
        <v>23779</v>
      </c>
      <c r="M1695" s="1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s="9">
        <v>2338</v>
      </c>
      <c r="I1696" s="11">
        <v>14343</v>
      </c>
      <c r="J1696" s="9">
        <f>SUMIFS(H:H,D:D,dataset_shampoo[[#This Row],[Brand]],E:E,dataset_shampoo[[#This Row],[Region]],F:F,dataset_shampoo[[#This Row],[Year]],G:G,"&lt;="&amp;dataset_shampoo[[#This Row],[Month]])</f>
        <v>22071</v>
      </c>
      <c r="K1696" s="27">
        <f>SUMIFS(I:I,D:D,dataset_shampoo[[#This Row],[Brand]],E:E,dataset_shampoo[[#This Row],[Region]],F:F,dataset_shampoo[[#This Row],[Year]],G:G,"&lt;="&amp;dataset_shampoo[[#This Row],[Month]])</f>
        <v>136535</v>
      </c>
      <c r="L1696" s="9">
        <f>dataset_shampoo[[#This Row],[Units YTD]]+SUMIFS(H:H,D:D,dataset_shampoo[[#This Row],[Brand]],E:E,dataset_shampoo[[#This Row],[Region]],F:F,dataset_shampoo[[#This Row],[Year]]-1,G:G,"&gt;"&amp;dataset_shampoo[[#This Row],[Month]])</f>
        <v>24668</v>
      </c>
      <c r="M1696" s="1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s="9">
        <v>1330</v>
      </c>
      <c r="I1697" s="11">
        <v>8155</v>
      </c>
      <c r="J1697" s="9">
        <f>SUMIFS(H:H,D:D,dataset_shampoo[[#This Row],[Brand]],E:E,dataset_shampoo[[#This Row],[Region]],F:F,dataset_shampoo[[#This Row],[Year]],G:G,"&lt;="&amp;dataset_shampoo[[#This Row],[Month]])</f>
        <v>23401</v>
      </c>
      <c r="K1697" s="27">
        <f>SUMIFS(I:I,D:D,dataset_shampoo[[#This Row],[Brand]],E:E,dataset_shampoo[[#This Row],[Region]],F:F,dataset_shampoo[[#This Row],[Year]],G:G,"&lt;="&amp;dataset_shampoo[[#This Row],[Month]])</f>
        <v>144690</v>
      </c>
      <c r="L1697" s="9">
        <f>dataset_shampoo[[#This Row],[Units YTD]]+SUMIFS(H:H,D:D,dataset_shampoo[[#This Row],[Brand]],E:E,dataset_shampoo[[#This Row],[Region]],F:F,dataset_shampoo[[#This Row],[Year]]-1,G:G,"&gt;"&amp;dataset_shampoo[[#This Row],[Month]])</f>
        <v>23401</v>
      </c>
      <c r="M1697" s="1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s="9">
        <v>1225</v>
      </c>
      <c r="I1698" s="11">
        <v>7539</v>
      </c>
      <c r="J1698" s="9">
        <f>SUMIFS(H:H,D:D,dataset_shampoo[[#This Row],[Brand]],E:E,dataset_shampoo[[#This Row],[Region]],F:F,dataset_shampoo[[#This Row],[Year]],G:G,"&lt;="&amp;dataset_shampoo[[#This Row],[Month]])</f>
        <v>1225</v>
      </c>
      <c r="K1698" s="27">
        <f>SUMIFS(I:I,D:D,dataset_shampoo[[#This Row],[Brand]],E:E,dataset_shampoo[[#This Row],[Region]],F:F,dataset_shampoo[[#This Row],[Year]],G:G,"&lt;="&amp;dataset_shampoo[[#This Row],[Month]])</f>
        <v>7539</v>
      </c>
      <c r="L1698" s="9">
        <f>dataset_shampoo[[#This Row],[Units YTD]]+SUMIFS(H:H,D:D,dataset_shampoo[[#This Row],[Brand]],E:E,dataset_shampoo[[#This Row],[Region]],F:F,dataset_shampoo[[#This Row],[Year]]-1,G:G,"&gt;"&amp;dataset_shampoo[[#This Row],[Month]])</f>
        <v>22680</v>
      </c>
      <c r="M1698" s="1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s="9">
        <v>980</v>
      </c>
      <c r="I1699" s="11">
        <v>5992</v>
      </c>
      <c r="J1699" s="9">
        <f>SUMIFS(H:H,D:D,dataset_shampoo[[#This Row],[Brand]],E:E,dataset_shampoo[[#This Row],[Region]],F:F,dataset_shampoo[[#This Row],[Year]],G:G,"&lt;="&amp;dataset_shampoo[[#This Row],[Month]])</f>
        <v>2205</v>
      </c>
      <c r="K1699" s="27">
        <f>SUMIFS(I:I,D:D,dataset_shampoo[[#This Row],[Brand]],E:E,dataset_shampoo[[#This Row],[Region]],F:F,dataset_shampoo[[#This Row],[Year]],G:G,"&lt;="&amp;dataset_shampoo[[#This Row],[Month]])</f>
        <v>13531</v>
      </c>
      <c r="L1699" s="9">
        <f>dataset_shampoo[[#This Row],[Units YTD]]+SUMIFS(H:H,D:D,dataset_shampoo[[#This Row],[Brand]],E:E,dataset_shampoo[[#This Row],[Region]],F:F,dataset_shampoo[[#This Row],[Year]]-1,G:G,"&gt;"&amp;dataset_shampoo[[#This Row],[Month]])</f>
        <v>21637</v>
      </c>
      <c r="M1699" s="1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s="9">
        <v>2072</v>
      </c>
      <c r="I1700" s="11">
        <v>12747</v>
      </c>
      <c r="J1700" s="9">
        <f>SUMIFS(H:H,D:D,dataset_shampoo[[#This Row],[Brand]],E:E,dataset_shampoo[[#This Row],[Region]],F:F,dataset_shampoo[[#This Row],[Year]],G:G,"&lt;="&amp;dataset_shampoo[[#This Row],[Month]])</f>
        <v>4277</v>
      </c>
      <c r="K1700" s="27">
        <f>SUMIFS(I:I,D:D,dataset_shampoo[[#This Row],[Brand]],E:E,dataset_shampoo[[#This Row],[Region]],F:F,dataset_shampoo[[#This Row],[Year]],G:G,"&lt;="&amp;dataset_shampoo[[#This Row],[Month]])</f>
        <v>26278</v>
      </c>
      <c r="L1700" s="9">
        <f>dataset_shampoo[[#This Row],[Units YTD]]+SUMIFS(H:H,D:D,dataset_shampoo[[#This Row],[Brand]],E:E,dataset_shampoo[[#This Row],[Region]],F:F,dataset_shampoo[[#This Row],[Year]]-1,G:G,"&gt;"&amp;dataset_shampoo[[#This Row],[Month]])</f>
        <v>21623</v>
      </c>
      <c r="M1700" s="1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s="9">
        <v>1449</v>
      </c>
      <c r="I1701" s="11">
        <v>8911</v>
      </c>
      <c r="J1701" s="9">
        <f>SUMIFS(H:H,D:D,dataset_shampoo[[#This Row],[Brand]],E:E,dataset_shampoo[[#This Row],[Region]],F:F,dataset_shampoo[[#This Row],[Year]],G:G,"&lt;="&amp;dataset_shampoo[[#This Row],[Month]])</f>
        <v>5726</v>
      </c>
      <c r="K1701" s="27">
        <f>SUMIFS(I:I,D:D,dataset_shampoo[[#This Row],[Brand]],E:E,dataset_shampoo[[#This Row],[Region]],F:F,dataset_shampoo[[#This Row],[Year]],G:G,"&lt;="&amp;dataset_shampoo[[#This Row],[Month]])</f>
        <v>35189</v>
      </c>
      <c r="L1701" s="9">
        <f>dataset_shampoo[[#This Row],[Units YTD]]+SUMIFS(H:H,D:D,dataset_shampoo[[#This Row],[Brand]],E:E,dataset_shampoo[[#This Row],[Region]],F:F,dataset_shampoo[[#This Row],[Year]]-1,G:G,"&gt;"&amp;dataset_shampoo[[#This Row],[Month]])</f>
        <v>19390</v>
      </c>
      <c r="M1701" s="1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s="9">
        <v>833</v>
      </c>
      <c r="I1702" s="11">
        <v>5152</v>
      </c>
      <c r="J1702" s="9">
        <f>SUMIFS(H:H,D:D,dataset_shampoo[[#This Row],[Brand]],E:E,dataset_shampoo[[#This Row],[Region]],F:F,dataset_shampoo[[#This Row],[Year]],G:G,"&lt;="&amp;dataset_shampoo[[#This Row],[Month]])</f>
        <v>6559</v>
      </c>
      <c r="K1702" s="27">
        <f>SUMIFS(I:I,D:D,dataset_shampoo[[#This Row],[Brand]],E:E,dataset_shampoo[[#This Row],[Region]],F:F,dataset_shampoo[[#This Row],[Year]],G:G,"&lt;="&amp;dataset_shampoo[[#This Row],[Month]])</f>
        <v>40341</v>
      </c>
      <c r="L1702" s="9">
        <f>dataset_shampoo[[#This Row],[Units YTD]]+SUMIFS(H:H,D:D,dataset_shampoo[[#This Row],[Brand]],E:E,dataset_shampoo[[#This Row],[Region]],F:F,dataset_shampoo[[#This Row],[Year]]-1,G:G,"&gt;"&amp;dataset_shampoo[[#This Row],[Month]])</f>
        <v>19229</v>
      </c>
      <c r="M1702" s="1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s="9">
        <v>1029</v>
      </c>
      <c r="I1703" s="11">
        <v>6370</v>
      </c>
      <c r="J1703" s="9">
        <f>SUMIFS(H:H,D:D,dataset_shampoo[[#This Row],[Brand]],E:E,dataset_shampoo[[#This Row],[Region]],F:F,dataset_shampoo[[#This Row],[Year]],G:G,"&lt;="&amp;dataset_shampoo[[#This Row],[Month]])</f>
        <v>7588</v>
      </c>
      <c r="K1703" s="27">
        <f>SUMIFS(I:I,D:D,dataset_shampoo[[#This Row],[Brand]],E:E,dataset_shampoo[[#This Row],[Region]],F:F,dataset_shampoo[[#This Row],[Year]],G:G,"&lt;="&amp;dataset_shampoo[[#This Row],[Month]])</f>
        <v>46711</v>
      </c>
      <c r="L1703" s="9">
        <f>dataset_shampoo[[#This Row],[Units YTD]]+SUMIFS(H:H,D:D,dataset_shampoo[[#This Row],[Brand]],E:E,dataset_shampoo[[#This Row],[Region]],F:F,dataset_shampoo[[#This Row],[Year]]-1,G:G,"&gt;"&amp;dataset_shampoo[[#This Row],[Month]])</f>
        <v>18403</v>
      </c>
      <c r="M1703" s="1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s="9">
        <v>1568</v>
      </c>
      <c r="I1704" s="11">
        <v>9653</v>
      </c>
      <c r="J1704" s="9">
        <f>SUMIFS(H:H,D:D,dataset_shampoo[[#This Row],[Brand]],E:E,dataset_shampoo[[#This Row],[Region]],F:F,dataset_shampoo[[#This Row],[Year]],G:G,"&lt;="&amp;dataset_shampoo[[#This Row],[Month]])</f>
        <v>9156</v>
      </c>
      <c r="K1704" s="27">
        <f>SUMIFS(I:I,D:D,dataset_shampoo[[#This Row],[Brand]],E:E,dataset_shampoo[[#This Row],[Region]],F:F,dataset_shampoo[[#This Row],[Year]],G:G,"&lt;="&amp;dataset_shampoo[[#This Row],[Month]])</f>
        <v>56364</v>
      </c>
      <c r="L1704" s="9">
        <f>dataset_shampoo[[#This Row],[Units YTD]]+SUMIFS(H:H,D:D,dataset_shampoo[[#This Row],[Brand]],E:E,dataset_shampoo[[#This Row],[Region]],F:F,dataset_shampoo[[#This Row],[Year]]-1,G:G,"&gt;"&amp;dataset_shampoo[[#This Row],[Month]])</f>
        <v>18039</v>
      </c>
      <c r="M1704" s="1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s="9">
        <v>847</v>
      </c>
      <c r="I1705" s="11">
        <v>5243</v>
      </c>
      <c r="J1705" s="9">
        <f>SUMIFS(H:H,D:D,dataset_shampoo[[#This Row],[Brand]],E:E,dataset_shampoo[[#This Row],[Region]],F:F,dataset_shampoo[[#This Row],[Year]],G:G,"&lt;="&amp;dataset_shampoo[[#This Row],[Month]])</f>
        <v>10003</v>
      </c>
      <c r="K1705" s="27">
        <f>SUMIFS(I:I,D:D,dataset_shampoo[[#This Row],[Brand]],E:E,dataset_shampoo[[#This Row],[Region]],F:F,dataset_shampoo[[#This Row],[Year]],G:G,"&lt;="&amp;dataset_shampoo[[#This Row],[Month]])</f>
        <v>61607</v>
      </c>
      <c r="L1705" s="9">
        <f>dataset_shampoo[[#This Row],[Units YTD]]+SUMIFS(H:H,D:D,dataset_shampoo[[#This Row],[Brand]],E:E,dataset_shampoo[[#This Row],[Region]],F:F,dataset_shampoo[[#This Row],[Year]]-1,G:G,"&gt;"&amp;dataset_shampoo[[#This Row],[Month]])</f>
        <v>16877</v>
      </c>
      <c r="M1705" s="1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s="9">
        <v>798</v>
      </c>
      <c r="I1706" s="11">
        <v>4893</v>
      </c>
      <c r="J1706" s="9">
        <f>SUMIFS(H:H,D:D,dataset_shampoo[[#This Row],[Brand]],E:E,dataset_shampoo[[#This Row],[Region]],F:F,dataset_shampoo[[#This Row],[Year]],G:G,"&lt;="&amp;dataset_shampoo[[#This Row],[Month]])</f>
        <v>10801</v>
      </c>
      <c r="K1706" s="27">
        <f>SUMIFS(I:I,D:D,dataset_shampoo[[#This Row],[Brand]],E:E,dataset_shampoo[[#This Row],[Region]],F:F,dataset_shampoo[[#This Row],[Year]],G:G,"&lt;="&amp;dataset_shampoo[[#This Row],[Month]])</f>
        <v>66500</v>
      </c>
      <c r="L1706" s="9">
        <f>dataset_shampoo[[#This Row],[Units YTD]]+SUMIFS(H:H,D:D,dataset_shampoo[[#This Row],[Brand]],E:E,dataset_shampoo[[#This Row],[Region]],F:F,dataset_shampoo[[#This Row],[Year]]-1,G:G,"&gt;"&amp;dataset_shampoo[[#This Row],[Month]])</f>
        <v>16345</v>
      </c>
      <c r="M1706" s="1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s="9">
        <v>2156</v>
      </c>
      <c r="I1707" s="11">
        <v>13230</v>
      </c>
      <c r="J1707" s="9">
        <f>SUMIFS(H:H,D:D,dataset_shampoo[[#This Row],[Brand]],E:E,dataset_shampoo[[#This Row],[Region]],F:F,dataset_shampoo[[#This Row],[Year]],G:G,"&lt;="&amp;dataset_shampoo[[#This Row],[Month]])</f>
        <v>12957</v>
      </c>
      <c r="K1707" s="27">
        <f>SUMIFS(I:I,D:D,dataset_shampoo[[#This Row],[Brand]],E:E,dataset_shampoo[[#This Row],[Region]],F:F,dataset_shampoo[[#This Row],[Year]],G:G,"&lt;="&amp;dataset_shampoo[[#This Row],[Month]])</f>
        <v>79730</v>
      </c>
      <c r="L1707" s="9">
        <f>dataset_shampoo[[#This Row],[Units YTD]]+SUMIFS(H:H,D:D,dataset_shampoo[[#This Row],[Brand]],E:E,dataset_shampoo[[#This Row],[Region]],F:F,dataset_shampoo[[#This Row],[Year]]-1,G:G,"&gt;"&amp;dataset_shampoo[[#This Row],[Month]])</f>
        <v>16625</v>
      </c>
      <c r="M1707" s="1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s="9">
        <v>861</v>
      </c>
      <c r="I1708" s="11">
        <v>5271</v>
      </c>
      <c r="J1708" s="9">
        <f>SUMIFS(H:H,D:D,dataset_shampoo[[#This Row],[Brand]],E:E,dataset_shampoo[[#This Row],[Region]],F:F,dataset_shampoo[[#This Row],[Year]],G:G,"&lt;="&amp;dataset_shampoo[[#This Row],[Month]])</f>
        <v>13818</v>
      </c>
      <c r="K1708" s="27">
        <f>SUMIFS(I:I,D:D,dataset_shampoo[[#This Row],[Brand]],E:E,dataset_shampoo[[#This Row],[Region]],F:F,dataset_shampoo[[#This Row],[Year]],G:G,"&lt;="&amp;dataset_shampoo[[#This Row],[Month]])</f>
        <v>85001</v>
      </c>
      <c r="L1708" s="9">
        <f>dataset_shampoo[[#This Row],[Units YTD]]+SUMIFS(H:H,D:D,dataset_shampoo[[#This Row],[Brand]],E:E,dataset_shampoo[[#This Row],[Region]],F:F,dataset_shampoo[[#This Row],[Year]]-1,G:G,"&gt;"&amp;dataset_shampoo[[#This Row],[Month]])</f>
        <v>15148</v>
      </c>
      <c r="M1708" s="1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s="9">
        <v>1071</v>
      </c>
      <c r="I1709" s="11">
        <v>6573</v>
      </c>
      <c r="J1709" s="9">
        <f>SUMIFS(H:H,D:D,dataset_shampoo[[#This Row],[Brand]],E:E,dataset_shampoo[[#This Row],[Region]],F:F,dataset_shampoo[[#This Row],[Year]],G:G,"&lt;="&amp;dataset_shampoo[[#This Row],[Month]])</f>
        <v>14889</v>
      </c>
      <c r="K1709" s="27">
        <f>SUMIFS(I:I,D:D,dataset_shampoo[[#This Row],[Brand]],E:E,dataset_shampoo[[#This Row],[Region]],F:F,dataset_shampoo[[#This Row],[Year]],G:G,"&lt;="&amp;dataset_shampoo[[#This Row],[Month]])</f>
        <v>91574</v>
      </c>
      <c r="L1709" s="9">
        <f>dataset_shampoo[[#This Row],[Units YTD]]+SUMIFS(H:H,D:D,dataset_shampoo[[#This Row],[Brand]],E:E,dataset_shampoo[[#This Row],[Region]],F:F,dataset_shampoo[[#This Row],[Year]]-1,G:G,"&gt;"&amp;dataset_shampoo[[#This Row],[Month]])</f>
        <v>14889</v>
      </c>
      <c r="M1709" s="1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s="9">
        <v>1015</v>
      </c>
      <c r="I1710" s="11">
        <v>6286</v>
      </c>
      <c r="J1710" s="9">
        <f>SUMIFS(H:H,D:D,dataset_shampoo[[#This Row],[Brand]],E:E,dataset_shampoo[[#This Row],[Region]],F:F,dataset_shampoo[[#This Row],[Year]],G:G,"&lt;="&amp;dataset_shampoo[[#This Row],[Month]])</f>
        <v>1015</v>
      </c>
      <c r="K1710" s="27">
        <f>SUMIFS(I:I,D:D,dataset_shampoo[[#This Row],[Brand]],E:E,dataset_shampoo[[#This Row],[Region]],F:F,dataset_shampoo[[#This Row],[Year]],G:G,"&lt;="&amp;dataset_shampoo[[#This Row],[Month]])</f>
        <v>6286</v>
      </c>
      <c r="L1710" s="9">
        <f>dataset_shampoo[[#This Row],[Units YTD]]+SUMIFS(H:H,D:D,dataset_shampoo[[#This Row],[Brand]],E:E,dataset_shampoo[[#This Row],[Region]],F:F,dataset_shampoo[[#This Row],[Year]]-1,G:G,"&gt;"&amp;dataset_shampoo[[#This Row],[Month]])</f>
        <v>14679</v>
      </c>
      <c r="M1710" s="1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s="9">
        <v>903</v>
      </c>
      <c r="I1711" s="11">
        <v>5530</v>
      </c>
      <c r="J1711" s="9">
        <f>SUMIFS(H:H,D:D,dataset_shampoo[[#This Row],[Brand]],E:E,dataset_shampoo[[#This Row],[Region]],F:F,dataset_shampoo[[#This Row],[Year]],G:G,"&lt;="&amp;dataset_shampoo[[#This Row],[Month]])</f>
        <v>1918</v>
      </c>
      <c r="K1711" s="27">
        <f>SUMIFS(I:I,D:D,dataset_shampoo[[#This Row],[Brand]],E:E,dataset_shampoo[[#This Row],[Region]],F:F,dataset_shampoo[[#This Row],[Year]],G:G,"&lt;="&amp;dataset_shampoo[[#This Row],[Month]])</f>
        <v>11816</v>
      </c>
      <c r="L1711" s="9">
        <f>dataset_shampoo[[#This Row],[Units YTD]]+SUMIFS(H:H,D:D,dataset_shampoo[[#This Row],[Brand]],E:E,dataset_shampoo[[#This Row],[Region]],F:F,dataset_shampoo[[#This Row],[Year]]-1,G:G,"&gt;"&amp;dataset_shampoo[[#This Row],[Month]])</f>
        <v>14602</v>
      </c>
      <c r="M1711" s="1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s="9">
        <v>819</v>
      </c>
      <c r="I1712" s="11">
        <v>5047</v>
      </c>
      <c r="J1712" s="9">
        <f>SUMIFS(H:H,D:D,dataset_shampoo[[#This Row],[Brand]],E:E,dataset_shampoo[[#This Row],[Region]],F:F,dataset_shampoo[[#This Row],[Year]],G:G,"&lt;="&amp;dataset_shampoo[[#This Row],[Month]])</f>
        <v>2737</v>
      </c>
      <c r="K1712" s="27">
        <f>SUMIFS(I:I,D:D,dataset_shampoo[[#This Row],[Brand]],E:E,dataset_shampoo[[#This Row],[Region]],F:F,dataset_shampoo[[#This Row],[Year]],G:G,"&lt;="&amp;dataset_shampoo[[#This Row],[Month]])</f>
        <v>16863</v>
      </c>
      <c r="L1712" s="9">
        <f>dataset_shampoo[[#This Row],[Units YTD]]+SUMIFS(H:H,D:D,dataset_shampoo[[#This Row],[Brand]],E:E,dataset_shampoo[[#This Row],[Region]],F:F,dataset_shampoo[[#This Row],[Year]]-1,G:G,"&gt;"&amp;dataset_shampoo[[#This Row],[Month]])</f>
        <v>13349</v>
      </c>
      <c r="M1712" s="1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s="9">
        <v>847</v>
      </c>
      <c r="I1713" s="11">
        <v>5229</v>
      </c>
      <c r="J1713" s="9">
        <f>SUMIFS(H:H,D:D,dataset_shampoo[[#This Row],[Brand]],E:E,dataset_shampoo[[#This Row],[Region]],F:F,dataset_shampoo[[#This Row],[Year]],G:G,"&lt;="&amp;dataset_shampoo[[#This Row],[Month]])</f>
        <v>3584</v>
      </c>
      <c r="K1713" s="27">
        <f>SUMIFS(I:I,D:D,dataset_shampoo[[#This Row],[Brand]],E:E,dataset_shampoo[[#This Row],[Region]],F:F,dataset_shampoo[[#This Row],[Year]],G:G,"&lt;="&amp;dataset_shampoo[[#This Row],[Month]])</f>
        <v>22092</v>
      </c>
      <c r="L1713" s="9">
        <f>dataset_shampoo[[#This Row],[Units YTD]]+SUMIFS(H:H,D:D,dataset_shampoo[[#This Row],[Brand]],E:E,dataset_shampoo[[#This Row],[Region]],F:F,dataset_shampoo[[#This Row],[Year]]-1,G:G,"&gt;"&amp;dataset_shampoo[[#This Row],[Month]])</f>
        <v>12747</v>
      </c>
      <c r="M1713" s="1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s="9">
        <v>1239</v>
      </c>
      <c r="I1714" s="11">
        <v>7623</v>
      </c>
      <c r="J1714" s="9">
        <f>SUMIFS(H:H,D:D,dataset_shampoo[[#This Row],[Brand]],E:E,dataset_shampoo[[#This Row],[Region]],F:F,dataset_shampoo[[#This Row],[Year]],G:G,"&lt;="&amp;dataset_shampoo[[#This Row],[Month]])</f>
        <v>4823</v>
      </c>
      <c r="K1714" s="27">
        <f>SUMIFS(I:I,D:D,dataset_shampoo[[#This Row],[Brand]],E:E,dataset_shampoo[[#This Row],[Region]],F:F,dataset_shampoo[[#This Row],[Year]],G:G,"&lt;="&amp;dataset_shampoo[[#This Row],[Month]])</f>
        <v>29715</v>
      </c>
      <c r="L1714" s="9">
        <f>dataset_shampoo[[#This Row],[Units YTD]]+SUMIFS(H:H,D:D,dataset_shampoo[[#This Row],[Brand]],E:E,dataset_shampoo[[#This Row],[Region]],F:F,dataset_shampoo[[#This Row],[Year]]-1,G:G,"&gt;"&amp;dataset_shampoo[[#This Row],[Month]])</f>
        <v>13153</v>
      </c>
      <c r="M1714" s="1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s="9">
        <v>875</v>
      </c>
      <c r="I1715" s="11">
        <v>5348</v>
      </c>
      <c r="J1715" s="9">
        <f>SUMIFS(H:H,D:D,dataset_shampoo[[#This Row],[Brand]],E:E,dataset_shampoo[[#This Row],[Region]],F:F,dataset_shampoo[[#This Row],[Year]],G:G,"&lt;="&amp;dataset_shampoo[[#This Row],[Month]])</f>
        <v>5698</v>
      </c>
      <c r="K1715" s="27">
        <f>SUMIFS(I:I,D:D,dataset_shampoo[[#This Row],[Brand]],E:E,dataset_shampoo[[#This Row],[Region]],F:F,dataset_shampoo[[#This Row],[Year]],G:G,"&lt;="&amp;dataset_shampoo[[#This Row],[Month]])</f>
        <v>35063</v>
      </c>
      <c r="L1715" s="9">
        <f>dataset_shampoo[[#This Row],[Units YTD]]+SUMIFS(H:H,D:D,dataset_shampoo[[#This Row],[Brand]],E:E,dataset_shampoo[[#This Row],[Region]],F:F,dataset_shampoo[[#This Row],[Year]]-1,G:G,"&gt;"&amp;dataset_shampoo[[#This Row],[Month]])</f>
        <v>12999</v>
      </c>
      <c r="M1715" s="1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s="9">
        <v>1421</v>
      </c>
      <c r="I1716" s="11">
        <v>8715</v>
      </c>
      <c r="J1716" s="9">
        <f>SUMIFS(H:H,D:D,dataset_shampoo[[#This Row],[Brand]],E:E,dataset_shampoo[[#This Row],[Region]],F:F,dataset_shampoo[[#This Row],[Year]],G:G,"&lt;="&amp;dataset_shampoo[[#This Row],[Month]])</f>
        <v>7119</v>
      </c>
      <c r="K1716" s="27">
        <f>SUMIFS(I:I,D:D,dataset_shampoo[[#This Row],[Brand]],E:E,dataset_shampoo[[#This Row],[Region]],F:F,dataset_shampoo[[#This Row],[Year]],G:G,"&lt;="&amp;dataset_shampoo[[#This Row],[Month]])</f>
        <v>43778</v>
      </c>
      <c r="L1716" s="9">
        <f>dataset_shampoo[[#This Row],[Units YTD]]+SUMIFS(H:H,D:D,dataset_shampoo[[#This Row],[Brand]],E:E,dataset_shampoo[[#This Row],[Region]],F:F,dataset_shampoo[[#This Row],[Year]]-1,G:G,"&gt;"&amp;dataset_shampoo[[#This Row],[Month]])</f>
        <v>12852</v>
      </c>
      <c r="M1716" s="1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s="9">
        <v>1008</v>
      </c>
      <c r="I1717" s="11">
        <v>6174</v>
      </c>
      <c r="J1717" s="9">
        <f>SUMIFS(H:H,D:D,dataset_shampoo[[#This Row],[Brand]],E:E,dataset_shampoo[[#This Row],[Region]],F:F,dataset_shampoo[[#This Row],[Year]],G:G,"&lt;="&amp;dataset_shampoo[[#This Row],[Month]])</f>
        <v>8127</v>
      </c>
      <c r="K1717" s="27">
        <f>SUMIFS(I:I,D:D,dataset_shampoo[[#This Row],[Brand]],E:E,dataset_shampoo[[#This Row],[Region]],F:F,dataset_shampoo[[#This Row],[Year]],G:G,"&lt;="&amp;dataset_shampoo[[#This Row],[Month]])</f>
        <v>49952</v>
      </c>
      <c r="L1717" s="9">
        <f>dataset_shampoo[[#This Row],[Units YTD]]+SUMIFS(H:H,D:D,dataset_shampoo[[#This Row],[Brand]],E:E,dataset_shampoo[[#This Row],[Region]],F:F,dataset_shampoo[[#This Row],[Year]]-1,G:G,"&gt;"&amp;dataset_shampoo[[#This Row],[Month]])</f>
        <v>13013</v>
      </c>
      <c r="M1717" s="1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s="9">
        <v>1477</v>
      </c>
      <c r="I1718" s="11">
        <v>9044</v>
      </c>
      <c r="J1718" s="9">
        <f>SUMIFS(H:H,D:D,dataset_shampoo[[#This Row],[Brand]],E:E,dataset_shampoo[[#This Row],[Region]],F:F,dataset_shampoo[[#This Row],[Year]],G:G,"&lt;="&amp;dataset_shampoo[[#This Row],[Month]])</f>
        <v>9604</v>
      </c>
      <c r="K1718" s="27">
        <f>SUMIFS(I:I,D:D,dataset_shampoo[[#This Row],[Brand]],E:E,dataset_shampoo[[#This Row],[Region]],F:F,dataset_shampoo[[#This Row],[Year]],G:G,"&lt;="&amp;dataset_shampoo[[#This Row],[Month]])</f>
        <v>58996</v>
      </c>
      <c r="L1718" s="9">
        <f>dataset_shampoo[[#This Row],[Units YTD]]+SUMIFS(H:H,D:D,dataset_shampoo[[#This Row],[Brand]],E:E,dataset_shampoo[[#This Row],[Region]],F:F,dataset_shampoo[[#This Row],[Year]]-1,G:G,"&gt;"&amp;dataset_shampoo[[#This Row],[Month]])</f>
        <v>13692</v>
      </c>
      <c r="M1718" s="1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s="9">
        <v>1071</v>
      </c>
      <c r="I1719" s="11">
        <v>6601</v>
      </c>
      <c r="J1719" s="9">
        <f>SUMIFS(H:H,D:D,dataset_shampoo[[#This Row],[Brand]],E:E,dataset_shampoo[[#This Row],[Region]],F:F,dataset_shampoo[[#This Row],[Year]],G:G,"&lt;="&amp;dataset_shampoo[[#This Row],[Month]])</f>
        <v>10675</v>
      </c>
      <c r="K1719" s="27">
        <f>SUMIFS(I:I,D:D,dataset_shampoo[[#This Row],[Brand]],E:E,dataset_shampoo[[#This Row],[Region]],F:F,dataset_shampoo[[#This Row],[Year]],G:G,"&lt;="&amp;dataset_shampoo[[#This Row],[Month]])</f>
        <v>65597</v>
      </c>
      <c r="L1719" s="9">
        <f>dataset_shampoo[[#This Row],[Units YTD]]+SUMIFS(H:H,D:D,dataset_shampoo[[#This Row],[Brand]],E:E,dataset_shampoo[[#This Row],[Region]],F:F,dataset_shampoo[[#This Row],[Year]]-1,G:G,"&gt;"&amp;dataset_shampoo[[#This Row],[Month]])</f>
        <v>12607</v>
      </c>
      <c r="M1719" s="1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s="9">
        <v>798</v>
      </c>
      <c r="I1720" s="11">
        <v>4851</v>
      </c>
      <c r="J1720" s="9">
        <f>SUMIFS(H:H,D:D,dataset_shampoo[[#This Row],[Brand]],E:E,dataset_shampoo[[#This Row],[Region]],F:F,dataset_shampoo[[#This Row],[Year]],G:G,"&lt;="&amp;dataset_shampoo[[#This Row],[Month]])</f>
        <v>11473</v>
      </c>
      <c r="K1720" s="27">
        <f>SUMIFS(I:I,D:D,dataset_shampoo[[#This Row],[Brand]],E:E,dataset_shampoo[[#This Row],[Region]],F:F,dataset_shampoo[[#This Row],[Year]],G:G,"&lt;="&amp;dataset_shampoo[[#This Row],[Month]])</f>
        <v>70448</v>
      </c>
      <c r="L1720" s="9">
        <f>dataset_shampoo[[#This Row],[Units YTD]]+SUMIFS(H:H,D:D,dataset_shampoo[[#This Row],[Brand]],E:E,dataset_shampoo[[#This Row],[Region]],F:F,dataset_shampoo[[#This Row],[Year]]-1,G:G,"&gt;"&amp;dataset_shampoo[[#This Row],[Month]])</f>
        <v>12544</v>
      </c>
      <c r="M1720" s="1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s="9">
        <v>1421</v>
      </c>
      <c r="I1721" s="11">
        <v>9184</v>
      </c>
      <c r="J1721" s="9">
        <f>SUMIFS(H:H,D:D,dataset_shampoo[[#This Row],[Brand]],E:E,dataset_shampoo[[#This Row],[Region]],F:F,dataset_shampoo[[#This Row],[Year]],G:G,"&lt;="&amp;dataset_shampoo[[#This Row],[Month]])</f>
        <v>12894</v>
      </c>
      <c r="K1721" s="27">
        <f>SUMIFS(I:I,D:D,dataset_shampoo[[#This Row],[Brand]],E:E,dataset_shampoo[[#This Row],[Region]],F:F,dataset_shampoo[[#This Row],[Year]],G:G,"&lt;="&amp;dataset_shampoo[[#This Row],[Month]])</f>
        <v>79632</v>
      </c>
      <c r="L1721" s="9">
        <f>dataset_shampoo[[#This Row],[Units YTD]]+SUMIFS(H:H,D:D,dataset_shampoo[[#This Row],[Brand]],E:E,dataset_shampoo[[#This Row],[Region]],F:F,dataset_shampoo[[#This Row],[Year]]-1,G:G,"&gt;"&amp;dataset_shampoo[[#This Row],[Month]])</f>
        <v>12894</v>
      </c>
      <c r="M1721" s="1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s="9">
        <v>1197</v>
      </c>
      <c r="I1722" s="11">
        <v>8589</v>
      </c>
      <c r="J1722" s="9">
        <f>SUMIFS(H:H,D:D,dataset_shampoo[[#This Row],[Brand]],E:E,dataset_shampoo[[#This Row],[Region]],F:F,dataset_shampoo[[#This Row],[Year]],G:G,"&lt;="&amp;dataset_shampoo[[#This Row],[Month]])</f>
        <v>1197</v>
      </c>
      <c r="K1722" s="27">
        <f>SUMIFS(I:I,D:D,dataset_shampoo[[#This Row],[Brand]],E:E,dataset_shampoo[[#This Row],[Region]],F:F,dataset_shampoo[[#This Row],[Year]],G:G,"&lt;="&amp;dataset_shampoo[[#This Row],[Month]])</f>
        <v>8589</v>
      </c>
      <c r="L1722" s="9">
        <f>dataset_shampoo[[#This Row],[Units YTD]]+SUMIFS(H:H,D:D,dataset_shampoo[[#This Row],[Brand]],E:E,dataset_shampoo[[#This Row],[Region]],F:F,dataset_shampoo[[#This Row],[Year]]-1,G:G,"&gt;"&amp;dataset_shampoo[[#This Row],[Month]])</f>
        <v>13076</v>
      </c>
      <c r="M1722" s="1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s="9">
        <v>952</v>
      </c>
      <c r="I1723" s="11">
        <v>6811</v>
      </c>
      <c r="J1723" s="9">
        <f>SUMIFS(H:H,D:D,dataset_shampoo[[#This Row],[Brand]],E:E,dataset_shampoo[[#This Row],[Region]],F:F,dataset_shampoo[[#This Row],[Year]],G:G,"&lt;="&amp;dataset_shampoo[[#This Row],[Month]])</f>
        <v>2149</v>
      </c>
      <c r="K1723" s="27">
        <f>SUMIFS(I:I,D:D,dataset_shampoo[[#This Row],[Brand]],E:E,dataset_shampoo[[#This Row],[Region]],F:F,dataset_shampoo[[#This Row],[Year]],G:G,"&lt;="&amp;dataset_shampoo[[#This Row],[Month]])</f>
        <v>15400</v>
      </c>
      <c r="L1723" s="9">
        <f>dataset_shampoo[[#This Row],[Units YTD]]+SUMIFS(H:H,D:D,dataset_shampoo[[#This Row],[Brand]],E:E,dataset_shampoo[[#This Row],[Region]],F:F,dataset_shampoo[[#This Row],[Year]]-1,G:G,"&gt;"&amp;dataset_shampoo[[#This Row],[Month]])</f>
        <v>13125</v>
      </c>
      <c r="M1723" s="1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s="9">
        <v>1085</v>
      </c>
      <c r="I1724" s="11">
        <v>7735</v>
      </c>
      <c r="J1724" s="9">
        <f>SUMIFS(H:H,D:D,dataset_shampoo[[#This Row],[Brand]],E:E,dataset_shampoo[[#This Row],[Region]],F:F,dataset_shampoo[[#This Row],[Year]],G:G,"&lt;="&amp;dataset_shampoo[[#This Row],[Month]])</f>
        <v>3234</v>
      </c>
      <c r="K1724" s="27">
        <f>SUMIFS(I:I,D:D,dataset_shampoo[[#This Row],[Brand]],E:E,dataset_shampoo[[#This Row],[Region]],F:F,dataset_shampoo[[#This Row],[Year]],G:G,"&lt;="&amp;dataset_shampoo[[#This Row],[Month]])</f>
        <v>23135</v>
      </c>
      <c r="L1724" s="9">
        <f>dataset_shampoo[[#This Row],[Units YTD]]+SUMIFS(H:H,D:D,dataset_shampoo[[#This Row],[Brand]],E:E,dataset_shampoo[[#This Row],[Region]],F:F,dataset_shampoo[[#This Row],[Year]]-1,G:G,"&gt;"&amp;dataset_shampoo[[#This Row],[Month]])</f>
        <v>13391</v>
      </c>
      <c r="M1724" s="1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s="9">
        <v>210</v>
      </c>
      <c r="I1725" s="11">
        <v>1316</v>
      </c>
      <c r="J1725" s="9">
        <f>SUMIFS(H:H,D:D,dataset_shampoo[[#This Row],[Brand]],E:E,dataset_shampoo[[#This Row],[Region]],F:F,dataset_shampoo[[#This Row],[Year]],G:G,"&lt;="&amp;dataset_shampoo[[#This Row],[Month]])</f>
        <v>210</v>
      </c>
      <c r="K1725" s="27">
        <f>SUMIFS(I:I,D:D,dataset_shampoo[[#This Row],[Brand]],E:E,dataset_shampoo[[#This Row],[Region]],F:F,dataset_shampoo[[#This Row],[Year]],G:G,"&lt;="&amp;dataset_shampoo[[#This Row],[Month]])</f>
        <v>1316</v>
      </c>
      <c r="L1725" s="9">
        <f>dataset_shampoo[[#This Row],[Units YTD]]+SUMIFS(H:H,D:D,dataset_shampoo[[#This Row],[Brand]],E:E,dataset_shampoo[[#This Row],[Region]],F:F,dataset_shampoo[[#This Row],[Year]]-1,G:G,"&gt;"&amp;dataset_shampoo[[#This Row],[Month]])</f>
        <v>210</v>
      </c>
      <c r="M1725" s="1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s="9">
        <v>574</v>
      </c>
      <c r="I1726" s="11">
        <v>3507</v>
      </c>
      <c r="J1726" s="9">
        <f>SUMIFS(H:H,D:D,dataset_shampoo[[#This Row],[Brand]],E:E,dataset_shampoo[[#This Row],[Region]],F:F,dataset_shampoo[[#This Row],[Year]],G:G,"&lt;="&amp;dataset_shampoo[[#This Row],[Month]])</f>
        <v>784</v>
      </c>
      <c r="K1726" s="27">
        <f>SUMIFS(I:I,D:D,dataset_shampoo[[#This Row],[Brand]],E:E,dataset_shampoo[[#This Row],[Region]],F:F,dataset_shampoo[[#This Row],[Year]],G:G,"&lt;="&amp;dataset_shampoo[[#This Row],[Month]])</f>
        <v>4823</v>
      </c>
      <c r="L1726" s="9">
        <f>dataset_shampoo[[#This Row],[Units YTD]]+SUMIFS(H:H,D:D,dataset_shampoo[[#This Row],[Brand]],E:E,dataset_shampoo[[#This Row],[Region]],F:F,dataset_shampoo[[#This Row],[Year]]-1,G:G,"&gt;"&amp;dataset_shampoo[[#This Row],[Month]])</f>
        <v>784</v>
      </c>
      <c r="M1726" s="1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s="9">
        <v>574</v>
      </c>
      <c r="I1727" s="11">
        <v>3521</v>
      </c>
      <c r="J1727" s="9">
        <f>SUMIFS(H:H,D:D,dataset_shampoo[[#This Row],[Brand]],E:E,dataset_shampoo[[#This Row],[Region]],F:F,dataset_shampoo[[#This Row],[Year]],G:G,"&lt;="&amp;dataset_shampoo[[#This Row],[Month]])</f>
        <v>1358</v>
      </c>
      <c r="K1727" s="27">
        <f>SUMIFS(I:I,D:D,dataset_shampoo[[#This Row],[Brand]],E:E,dataset_shampoo[[#This Row],[Region]],F:F,dataset_shampoo[[#This Row],[Year]],G:G,"&lt;="&amp;dataset_shampoo[[#This Row],[Month]])</f>
        <v>8344</v>
      </c>
      <c r="L1727" s="9">
        <f>dataset_shampoo[[#This Row],[Units YTD]]+SUMIFS(H:H,D:D,dataset_shampoo[[#This Row],[Brand]],E:E,dataset_shampoo[[#This Row],[Region]],F:F,dataset_shampoo[[#This Row],[Year]]-1,G:G,"&gt;"&amp;dataset_shampoo[[#This Row],[Month]])</f>
        <v>1358</v>
      </c>
      <c r="M1727" s="1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s="9">
        <v>861</v>
      </c>
      <c r="I1728" s="11">
        <v>5334</v>
      </c>
      <c r="J1728" s="9">
        <f>SUMIFS(H:H,D:D,dataset_shampoo[[#This Row],[Brand]],E:E,dataset_shampoo[[#This Row],[Region]],F:F,dataset_shampoo[[#This Row],[Year]],G:G,"&lt;="&amp;dataset_shampoo[[#This Row],[Month]])</f>
        <v>2219</v>
      </c>
      <c r="K1728" s="27">
        <f>SUMIFS(I:I,D:D,dataset_shampoo[[#This Row],[Brand]],E:E,dataset_shampoo[[#This Row],[Region]],F:F,dataset_shampoo[[#This Row],[Year]],G:G,"&lt;="&amp;dataset_shampoo[[#This Row],[Month]])</f>
        <v>13678</v>
      </c>
      <c r="L1728" s="9">
        <f>dataset_shampoo[[#This Row],[Units YTD]]+SUMIFS(H:H,D:D,dataset_shampoo[[#This Row],[Brand]],E:E,dataset_shampoo[[#This Row],[Region]],F:F,dataset_shampoo[[#This Row],[Year]]-1,G:G,"&gt;"&amp;dataset_shampoo[[#This Row],[Month]])</f>
        <v>2219</v>
      </c>
      <c r="M1728" s="1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s="9">
        <v>574</v>
      </c>
      <c r="I1729" s="11">
        <v>3563</v>
      </c>
      <c r="J1729" s="9">
        <f>SUMIFS(H:H,D:D,dataset_shampoo[[#This Row],[Brand]],E:E,dataset_shampoo[[#This Row],[Region]],F:F,dataset_shampoo[[#This Row],[Year]],G:G,"&lt;="&amp;dataset_shampoo[[#This Row],[Month]])</f>
        <v>574</v>
      </c>
      <c r="K1729" s="27">
        <f>SUMIFS(I:I,D:D,dataset_shampoo[[#This Row],[Brand]],E:E,dataset_shampoo[[#This Row],[Region]],F:F,dataset_shampoo[[#This Row],[Year]],G:G,"&lt;="&amp;dataset_shampoo[[#This Row],[Month]])</f>
        <v>3563</v>
      </c>
      <c r="L1729" s="9">
        <f>dataset_shampoo[[#This Row],[Units YTD]]+SUMIFS(H:H,D:D,dataset_shampoo[[#This Row],[Brand]],E:E,dataset_shampoo[[#This Row],[Region]],F:F,dataset_shampoo[[#This Row],[Year]]-1,G:G,"&gt;"&amp;dataset_shampoo[[#This Row],[Month]])</f>
        <v>2793</v>
      </c>
      <c r="M1729" s="1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s="9">
        <v>455</v>
      </c>
      <c r="I1730" s="11">
        <v>2856</v>
      </c>
      <c r="J1730" s="9">
        <f>SUMIFS(H:H,D:D,dataset_shampoo[[#This Row],[Brand]],E:E,dataset_shampoo[[#This Row],[Region]],F:F,dataset_shampoo[[#This Row],[Year]],G:G,"&lt;="&amp;dataset_shampoo[[#This Row],[Month]])</f>
        <v>1029</v>
      </c>
      <c r="K1730" s="27">
        <f>SUMIFS(I:I,D:D,dataset_shampoo[[#This Row],[Brand]],E:E,dataset_shampoo[[#This Row],[Region]],F:F,dataset_shampoo[[#This Row],[Year]],G:G,"&lt;="&amp;dataset_shampoo[[#This Row],[Month]])</f>
        <v>6419</v>
      </c>
      <c r="L1730" s="9">
        <f>dataset_shampoo[[#This Row],[Units YTD]]+SUMIFS(H:H,D:D,dataset_shampoo[[#This Row],[Brand]],E:E,dataset_shampoo[[#This Row],[Region]],F:F,dataset_shampoo[[#This Row],[Year]]-1,G:G,"&gt;"&amp;dataset_shampoo[[#This Row],[Month]])</f>
        <v>3248</v>
      </c>
      <c r="M1730" s="1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s="9">
        <v>819</v>
      </c>
      <c r="I1731" s="11">
        <v>5131</v>
      </c>
      <c r="J1731" s="9">
        <f>SUMIFS(H:H,D:D,dataset_shampoo[[#This Row],[Brand]],E:E,dataset_shampoo[[#This Row],[Region]],F:F,dataset_shampoo[[#This Row],[Year]],G:G,"&lt;="&amp;dataset_shampoo[[#This Row],[Month]])</f>
        <v>1848</v>
      </c>
      <c r="K1731" s="27">
        <f>SUMIFS(I:I,D:D,dataset_shampoo[[#This Row],[Brand]],E:E,dataset_shampoo[[#This Row],[Region]],F:F,dataset_shampoo[[#This Row],[Year]],G:G,"&lt;="&amp;dataset_shampoo[[#This Row],[Month]])</f>
        <v>11550</v>
      </c>
      <c r="L1731" s="9">
        <f>dataset_shampoo[[#This Row],[Units YTD]]+SUMIFS(H:H,D:D,dataset_shampoo[[#This Row],[Brand]],E:E,dataset_shampoo[[#This Row],[Region]],F:F,dataset_shampoo[[#This Row],[Year]]-1,G:G,"&gt;"&amp;dataset_shampoo[[#This Row],[Month]])</f>
        <v>4067</v>
      </c>
      <c r="M1731" s="1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s="9">
        <v>707</v>
      </c>
      <c r="I1732" s="11">
        <v>4382</v>
      </c>
      <c r="J1732" s="9">
        <f>SUMIFS(H:H,D:D,dataset_shampoo[[#This Row],[Brand]],E:E,dataset_shampoo[[#This Row],[Region]],F:F,dataset_shampoo[[#This Row],[Year]],G:G,"&lt;="&amp;dataset_shampoo[[#This Row],[Month]])</f>
        <v>2555</v>
      </c>
      <c r="K1732" s="27">
        <f>SUMIFS(I:I,D:D,dataset_shampoo[[#This Row],[Brand]],E:E,dataset_shampoo[[#This Row],[Region]],F:F,dataset_shampoo[[#This Row],[Year]],G:G,"&lt;="&amp;dataset_shampoo[[#This Row],[Month]])</f>
        <v>15932</v>
      </c>
      <c r="L1732" s="9">
        <f>dataset_shampoo[[#This Row],[Units YTD]]+SUMIFS(H:H,D:D,dataset_shampoo[[#This Row],[Brand]],E:E,dataset_shampoo[[#This Row],[Region]],F:F,dataset_shampoo[[#This Row],[Year]]-1,G:G,"&gt;"&amp;dataset_shampoo[[#This Row],[Month]])</f>
        <v>4774</v>
      </c>
      <c r="M1732" s="1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s="9">
        <v>1393</v>
      </c>
      <c r="I1733" s="11">
        <v>8610</v>
      </c>
      <c r="J1733" s="9">
        <f>SUMIFS(H:H,D:D,dataset_shampoo[[#This Row],[Brand]],E:E,dataset_shampoo[[#This Row],[Region]],F:F,dataset_shampoo[[#This Row],[Year]],G:G,"&lt;="&amp;dataset_shampoo[[#This Row],[Month]])</f>
        <v>3948</v>
      </c>
      <c r="K1733" s="27">
        <f>SUMIFS(I:I,D:D,dataset_shampoo[[#This Row],[Brand]],E:E,dataset_shampoo[[#This Row],[Region]],F:F,dataset_shampoo[[#This Row],[Year]],G:G,"&lt;="&amp;dataset_shampoo[[#This Row],[Month]])</f>
        <v>24542</v>
      </c>
      <c r="L1733" s="9">
        <f>dataset_shampoo[[#This Row],[Units YTD]]+SUMIFS(H:H,D:D,dataset_shampoo[[#This Row],[Brand]],E:E,dataset_shampoo[[#This Row],[Region]],F:F,dataset_shampoo[[#This Row],[Year]]-1,G:G,"&gt;"&amp;dataset_shampoo[[#This Row],[Month]])</f>
        <v>6167</v>
      </c>
      <c r="M1733" s="1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s="9">
        <v>1239</v>
      </c>
      <c r="I1734" s="11">
        <v>7644</v>
      </c>
      <c r="J1734" s="9">
        <f>SUMIFS(H:H,D:D,dataset_shampoo[[#This Row],[Brand]],E:E,dataset_shampoo[[#This Row],[Region]],F:F,dataset_shampoo[[#This Row],[Year]],G:G,"&lt;="&amp;dataset_shampoo[[#This Row],[Month]])</f>
        <v>5187</v>
      </c>
      <c r="K1734" s="27">
        <f>SUMIFS(I:I,D:D,dataset_shampoo[[#This Row],[Brand]],E:E,dataset_shampoo[[#This Row],[Region]],F:F,dataset_shampoo[[#This Row],[Year]],G:G,"&lt;="&amp;dataset_shampoo[[#This Row],[Month]])</f>
        <v>32186</v>
      </c>
      <c r="L1734" s="9">
        <f>dataset_shampoo[[#This Row],[Units YTD]]+SUMIFS(H:H,D:D,dataset_shampoo[[#This Row],[Brand]],E:E,dataset_shampoo[[#This Row],[Region]],F:F,dataset_shampoo[[#This Row],[Year]]-1,G:G,"&gt;"&amp;dataset_shampoo[[#This Row],[Month]])</f>
        <v>7406</v>
      </c>
      <c r="M1734" s="1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s="9">
        <v>2037</v>
      </c>
      <c r="I1735" s="11">
        <v>12628</v>
      </c>
      <c r="J1735" s="9">
        <f>SUMIFS(H:H,D:D,dataset_shampoo[[#This Row],[Brand]],E:E,dataset_shampoo[[#This Row],[Region]],F:F,dataset_shampoo[[#This Row],[Year]],G:G,"&lt;="&amp;dataset_shampoo[[#This Row],[Month]])</f>
        <v>7224</v>
      </c>
      <c r="K1735" s="27">
        <f>SUMIFS(I:I,D:D,dataset_shampoo[[#This Row],[Brand]],E:E,dataset_shampoo[[#This Row],[Region]],F:F,dataset_shampoo[[#This Row],[Year]],G:G,"&lt;="&amp;dataset_shampoo[[#This Row],[Month]])</f>
        <v>44814</v>
      </c>
      <c r="L1735" s="9">
        <f>dataset_shampoo[[#This Row],[Units YTD]]+SUMIFS(H:H,D:D,dataset_shampoo[[#This Row],[Brand]],E:E,dataset_shampoo[[#This Row],[Region]],F:F,dataset_shampoo[[#This Row],[Year]]-1,G:G,"&gt;"&amp;dataset_shampoo[[#This Row],[Month]])</f>
        <v>9443</v>
      </c>
      <c r="M1735" s="1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s="9">
        <v>1890</v>
      </c>
      <c r="I1736" s="11">
        <v>11718</v>
      </c>
      <c r="J1736" s="9">
        <f>SUMIFS(H:H,D:D,dataset_shampoo[[#This Row],[Brand]],E:E,dataset_shampoo[[#This Row],[Region]],F:F,dataset_shampoo[[#This Row],[Year]],G:G,"&lt;="&amp;dataset_shampoo[[#This Row],[Month]])</f>
        <v>9114</v>
      </c>
      <c r="K1736" s="27">
        <f>SUMIFS(I:I,D:D,dataset_shampoo[[#This Row],[Brand]],E:E,dataset_shampoo[[#This Row],[Region]],F:F,dataset_shampoo[[#This Row],[Year]],G:G,"&lt;="&amp;dataset_shampoo[[#This Row],[Month]])</f>
        <v>56532</v>
      </c>
      <c r="L1736" s="9">
        <f>dataset_shampoo[[#This Row],[Units YTD]]+SUMIFS(H:H,D:D,dataset_shampoo[[#This Row],[Brand]],E:E,dataset_shampoo[[#This Row],[Region]],F:F,dataset_shampoo[[#This Row],[Year]]-1,G:G,"&gt;"&amp;dataset_shampoo[[#This Row],[Month]])</f>
        <v>11333</v>
      </c>
      <c r="M1736" s="1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s="9">
        <v>1708</v>
      </c>
      <c r="I1737" s="11">
        <v>10570</v>
      </c>
      <c r="J1737" s="9">
        <f>SUMIFS(H:H,D:D,dataset_shampoo[[#This Row],[Brand]],E:E,dataset_shampoo[[#This Row],[Region]],F:F,dataset_shampoo[[#This Row],[Year]],G:G,"&lt;="&amp;dataset_shampoo[[#This Row],[Month]])</f>
        <v>10822</v>
      </c>
      <c r="K1737" s="27">
        <f>SUMIFS(I:I,D:D,dataset_shampoo[[#This Row],[Brand]],E:E,dataset_shampoo[[#This Row],[Region]],F:F,dataset_shampoo[[#This Row],[Year]],G:G,"&lt;="&amp;dataset_shampoo[[#This Row],[Month]])</f>
        <v>67102</v>
      </c>
      <c r="L1737" s="9">
        <f>dataset_shampoo[[#This Row],[Units YTD]]+SUMIFS(H:H,D:D,dataset_shampoo[[#This Row],[Brand]],E:E,dataset_shampoo[[#This Row],[Region]],F:F,dataset_shampoo[[#This Row],[Year]]-1,G:G,"&gt;"&amp;dataset_shampoo[[#This Row],[Month]])</f>
        <v>12831</v>
      </c>
      <c r="M1737" s="1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s="9">
        <v>1407</v>
      </c>
      <c r="I1738" s="11">
        <v>8729</v>
      </c>
      <c r="J1738" s="9">
        <f>SUMIFS(H:H,D:D,dataset_shampoo[[#This Row],[Brand]],E:E,dataset_shampoo[[#This Row],[Region]],F:F,dataset_shampoo[[#This Row],[Year]],G:G,"&lt;="&amp;dataset_shampoo[[#This Row],[Month]])</f>
        <v>12229</v>
      </c>
      <c r="K1738" s="27">
        <f>SUMIFS(I:I,D:D,dataset_shampoo[[#This Row],[Brand]],E:E,dataset_shampoo[[#This Row],[Region]],F:F,dataset_shampoo[[#This Row],[Year]],G:G,"&lt;="&amp;dataset_shampoo[[#This Row],[Month]])</f>
        <v>75831</v>
      </c>
      <c r="L1738" s="9">
        <f>dataset_shampoo[[#This Row],[Units YTD]]+SUMIFS(H:H,D:D,dataset_shampoo[[#This Row],[Brand]],E:E,dataset_shampoo[[#This Row],[Region]],F:F,dataset_shampoo[[#This Row],[Year]]-1,G:G,"&gt;"&amp;dataset_shampoo[[#This Row],[Month]])</f>
        <v>13664</v>
      </c>
      <c r="M1738" s="1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s="9">
        <v>1890</v>
      </c>
      <c r="I1739" s="11">
        <v>11690</v>
      </c>
      <c r="J1739" s="9">
        <f>SUMIFS(H:H,D:D,dataset_shampoo[[#This Row],[Brand]],E:E,dataset_shampoo[[#This Row],[Region]],F:F,dataset_shampoo[[#This Row],[Year]],G:G,"&lt;="&amp;dataset_shampoo[[#This Row],[Month]])</f>
        <v>14119</v>
      </c>
      <c r="K1739" s="27">
        <f>SUMIFS(I:I,D:D,dataset_shampoo[[#This Row],[Brand]],E:E,dataset_shampoo[[#This Row],[Region]],F:F,dataset_shampoo[[#This Row],[Year]],G:G,"&lt;="&amp;dataset_shampoo[[#This Row],[Month]])</f>
        <v>87521</v>
      </c>
      <c r="L1739" s="9">
        <f>dataset_shampoo[[#This Row],[Units YTD]]+SUMIFS(H:H,D:D,dataset_shampoo[[#This Row],[Brand]],E:E,dataset_shampoo[[#This Row],[Region]],F:F,dataset_shampoo[[#This Row],[Year]]-1,G:G,"&gt;"&amp;dataset_shampoo[[#This Row],[Month]])</f>
        <v>14980</v>
      </c>
      <c r="M1739" s="1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s="9">
        <v>1253</v>
      </c>
      <c r="I1740" s="11">
        <v>7777</v>
      </c>
      <c r="J1740" s="9">
        <f>SUMIFS(H:H,D:D,dataset_shampoo[[#This Row],[Brand]],E:E,dataset_shampoo[[#This Row],[Region]],F:F,dataset_shampoo[[#This Row],[Year]],G:G,"&lt;="&amp;dataset_shampoo[[#This Row],[Month]])</f>
        <v>15372</v>
      </c>
      <c r="K1740" s="27">
        <f>SUMIFS(I:I,D:D,dataset_shampoo[[#This Row],[Brand]],E:E,dataset_shampoo[[#This Row],[Region]],F:F,dataset_shampoo[[#This Row],[Year]],G:G,"&lt;="&amp;dataset_shampoo[[#This Row],[Month]])</f>
        <v>95298</v>
      </c>
      <c r="L1740" s="9">
        <f>dataset_shampoo[[#This Row],[Units YTD]]+SUMIFS(H:H,D:D,dataset_shampoo[[#This Row],[Brand]],E:E,dataset_shampoo[[#This Row],[Region]],F:F,dataset_shampoo[[#This Row],[Year]]-1,G:G,"&gt;"&amp;dataset_shampoo[[#This Row],[Month]])</f>
        <v>15372</v>
      </c>
      <c r="M1740" s="1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s="9">
        <v>1267</v>
      </c>
      <c r="I1741" s="11">
        <v>7819</v>
      </c>
      <c r="J1741" s="9">
        <f>SUMIFS(H:H,D:D,dataset_shampoo[[#This Row],[Brand]],E:E,dataset_shampoo[[#This Row],[Region]],F:F,dataset_shampoo[[#This Row],[Year]],G:G,"&lt;="&amp;dataset_shampoo[[#This Row],[Month]])</f>
        <v>1267</v>
      </c>
      <c r="K1741" s="27">
        <f>SUMIFS(I:I,D:D,dataset_shampoo[[#This Row],[Brand]],E:E,dataset_shampoo[[#This Row],[Region]],F:F,dataset_shampoo[[#This Row],[Year]],G:G,"&lt;="&amp;dataset_shampoo[[#This Row],[Month]])</f>
        <v>7819</v>
      </c>
      <c r="L1741" s="9">
        <f>dataset_shampoo[[#This Row],[Units YTD]]+SUMIFS(H:H,D:D,dataset_shampoo[[#This Row],[Brand]],E:E,dataset_shampoo[[#This Row],[Region]],F:F,dataset_shampoo[[#This Row],[Year]]-1,G:G,"&gt;"&amp;dataset_shampoo[[#This Row],[Month]])</f>
        <v>16065</v>
      </c>
      <c r="M1741" s="1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s="9">
        <v>1281</v>
      </c>
      <c r="I1742" s="11">
        <v>7945</v>
      </c>
      <c r="J1742" s="9">
        <f>SUMIFS(H:H,D:D,dataset_shampoo[[#This Row],[Brand]],E:E,dataset_shampoo[[#This Row],[Region]],F:F,dataset_shampoo[[#This Row],[Year]],G:G,"&lt;="&amp;dataset_shampoo[[#This Row],[Month]])</f>
        <v>2548</v>
      </c>
      <c r="K1742" s="27">
        <f>SUMIFS(I:I,D:D,dataset_shampoo[[#This Row],[Brand]],E:E,dataset_shampoo[[#This Row],[Region]],F:F,dataset_shampoo[[#This Row],[Year]],G:G,"&lt;="&amp;dataset_shampoo[[#This Row],[Month]])</f>
        <v>15764</v>
      </c>
      <c r="L1742" s="9">
        <f>dataset_shampoo[[#This Row],[Units YTD]]+SUMIFS(H:H,D:D,dataset_shampoo[[#This Row],[Brand]],E:E,dataset_shampoo[[#This Row],[Region]],F:F,dataset_shampoo[[#This Row],[Year]]-1,G:G,"&gt;"&amp;dataset_shampoo[[#This Row],[Month]])</f>
        <v>16891</v>
      </c>
      <c r="M1742" s="1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s="9">
        <v>2163</v>
      </c>
      <c r="I1743" s="11">
        <v>13384</v>
      </c>
      <c r="J1743" s="9">
        <f>SUMIFS(H:H,D:D,dataset_shampoo[[#This Row],[Brand]],E:E,dataset_shampoo[[#This Row],[Region]],F:F,dataset_shampoo[[#This Row],[Year]],G:G,"&lt;="&amp;dataset_shampoo[[#This Row],[Month]])</f>
        <v>4711</v>
      </c>
      <c r="K1743" s="27">
        <f>SUMIFS(I:I,D:D,dataset_shampoo[[#This Row],[Brand]],E:E,dataset_shampoo[[#This Row],[Region]],F:F,dataset_shampoo[[#This Row],[Year]],G:G,"&lt;="&amp;dataset_shampoo[[#This Row],[Month]])</f>
        <v>29148</v>
      </c>
      <c r="L1743" s="9">
        <f>dataset_shampoo[[#This Row],[Units YTD]]+SUMIFS(H:H,D:D,dataset_shampoo[[#This Row],[Brand]],E:E,dataset_shampoo[[#This Row],[Region]],F:F,dataset_shampoo[[#This Row],[Year]]-1,G:G,"&gt;"&amp;dataset_shampoo[[#This Row],[Month]])</f>
        <v>18235</v>
      </c>
      <c r="M1743" s="1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s="9">
        <v>1120</v>
      </c>
      <c r="I1744" s="11">
        <v>6958</v>
      </c>
      <c r="J1744" s="9">
        <f>SUMIFS(H:H,D:D,dataset_shampoo[[#This Row],[Brand]],E:E,dataset_shampoo[[#This Row],[Region]],F:F,dataset_shampoo[[#This Row],[Year]],G:G,"&lt;="&amp;dataset_shampoo[[#This Row],[Month]])</f>
        <v>5831</v>
      </c>
      <c r="K1744" s="27">
        <f>SUMIFS(I:I,D:D,dataset_shampoo[[#This Row],[Brand]],E:E,dataset_shampoo[[#This Row],[Region]],F:F,dataset_shampoo[[#This Row],[Year]],G:G,"&lt;="&amp;dataset_shampoo[[#This Row],[Month]])</f>
        <v>36106</v>
      </c>
      <c r="L1744" s="9">
        <f>dataset_shampoo[[#This Row],[Units YTD]]+SUMIFS(H:H,D:D,dataset_shampoo[[#This Row],[Brand]],E:E,dataset_shampoo[[#This Row],[Region]],F:F,dataset_shampoo[[#This Row],[Year]]-1,G:G,"&gt;"&amp;dataset_shampoo[[#This Row],[Month]])</f>
        <v>18648</v>
      </c>
      <c r="M1744" s="1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s="9">
        <v>1344</v>
      </c>
      <c r="I1745" s="11">
        <v>8323</v>
      </c>
      <c r="J1745" s="9">
        <f>SUMIFS(H:H,D:D,dataset_shampoo[[#This Row],[Brand]],E:E,dataset_shampoo[[#This Row],[Region]],F:F,dataset_shampoo[[#This Row],[Year]],G:G,"&lt;="&amp;dataset_shampoo[[#This Row],[Month]])</f>
        <v>7175</v>
      </c>
      <c r="K1745" s="27">
        <f>SUMIFS(I:I,D:D,dataset_shampoo[[#This Row],[Brand]],E:E,dataset_shampoo[[#This Row],[Region]],F:F,dataset_shampoo[[#This Row],[Year]],G:G,"&lt;="&amp;dataset_shampoo[[#This Row],[Month]])</f>
        <v>44429</v>
      </c>
      <c r="L1745" s="9">
        <f>dataset_shampoo[[#This Row],[Units YTD]]+SUMIFS(H:H,D:D,dataset_shampoo[[#This Row],[Brand]],E:E,dataset_shampoo[[#This Row],[Region]],F:F,dataset_shampoo[[#This Row],[Year]]-1,G:G,"&gt;"&amp;dataset_shampoo[[#This Row],[Month]])</f>
        <v>18599</v>
      </c>
      <c r="M1745" s="1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s="9">
        <v>1946</v>
      </c>
      <c r="I1746" s="11">
        <v>12033</v>
      </c>
      <c r="J1746" s="9">
        <f>SUMIFS(H:H,D:D,dataset_shampoo[[#This Row],[Brand]],E:E,dataset_shampoo[[#This Row],[Region]],F:F,dataset_shampoo[[#This Row],[Year]],G:G,"&lt;="&amp;dataset_shampoo[[#This Row],[Month]])</f>
        <v>9121</v>
      </c>
      <c r="K1746" s="27">
        <f>SUMIFS(I:I,D:D,dataset_shampoo[[#This Row],[Brand]],E:E,dataset_shampoo[[#This Row],[Region]],F:F,dataset_shampoo[[#This Row],[Year]],G:G,"&lt;="&amp;dataset_shampoo[[#This Row],[Month]])</f>
        <v>56462</v>
      </c>
      <c r="L1746" s="9">
        <f>dataset_shampoo[[#This Row],[Units YTD]]+SUMIFS(H:H,D:D,dataset_shampoo[[#This Row],[Brand]],E:E,dataset_shampoo[[#This Row],[Region]],F:F,dataset_shampoo[[#This Row],[Year]]-1,G:G,"&gt;"&amp;dataset_shampoo[[#This Row],[Month]])</f>
        <v>19306</v>
      </c>
      <c r="M1746" s="1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s="9">
        <v>1785</v>
      </c>
      <c r="I1747" s="11">
        <v>11039</v>
      </c>
      <c r="J1747" s="9">
        <f>SUMIFS(H:H,D:D,dataset_shampoo[[#This Row],[Brand]],E:E,dataset_shampoo[[#This Row],[Region]],F:F,dataset_shampoo[[#This Row],[Year]],G:G,"&lt;="&amp;dataset_shampoo[[#This Row],[Month]])</f>
        <v>10906</v>
      </c>
      <c r="K1747" s="27">
        <f>SUMIFS(I:I,D:D,dataset_shampoo[[#This Row],[Brand]],E:E,dataset_shampoo[[#This Row],[Region]],F:F,dataset_shampoo[[#This Row],[Year]],G:G,"&lt;="&amp;dataset_shampoo[[#This Row],[Month]])</f>
        <v>67501</v>
      </c>
      <c r="L1747" s="9">
        <f>dataset_shampoo[[#This Row],[Units YTD]]+SUMIFS(H:H,D:D,dataset_shampoo[[#This Row],[Brand]],E:E,dataset_shampoo[[#This Row],[Region]],F:F,dataset_shampoo[[#This Row],[Year]]-1,G:G,"&gt;"&amp;dataset_shampoo[[#This Row],[Month]])</f>
        <v>19054</v>
      </c>
      <c r="M1747" s="1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s="9">
        <v>1393</v>
      </c>
      <c r="I1748" s="11">
        <v>8666</v>
      </c>
      <c r="J1748" s="9">
        <f>SUMIFS(H:H,D:D,dataset_shampoo[[#This Row],[Brand]],E:E,dataset_shampoo[[#This Row],[Region]],F:F,dataset_shampoo[[#This Row],[Year]],G:G,"&lt;="&amp;dataset_shampoo[[#This Row],[Month]])</f>
        <v>12299</v>
      </c>
      <c r="K1748" s="27">
        <f>SUMIFS(I:I,D:D,dataset_shampoo[[#This Row],[Brand]],E:E,dataset_shampoo[[#This Row],[Region]],F:F,dataset_shampoo[[#This Row],[Year]],G:G,"&lt;="&amp;dataset_shampoo[[#This Row],[Month]])</f>
        <v>76167</v>
      </c>
      <c r="L1748" s="9">
        <f>dataset_shampoo[[#This Row],[Units YTD]]+SUMIFS(H:H,D:D,dataset_shampoo[[#This Row],[Brand]],E:E,dataset_shampoo[[#This Row],[Region]],F:F,dataset_shampoo[[#This Row],[Year]]-1,G:G,"&gt;"&amp;dataset_shampoo[[#This Row],[Month]])</f>
        <v>18557</v>
      </c>
      <c r="M1748" s="1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s="9">
        <v>938</v>
      </c>
      <c r="I1749" s="11">
        <v>5845</v>
      </c>
      <c r="J1749" s="9">
        <f>SUMIFS(H:H,D:D,dataset_shampoo[[#This Row],[Brand]],E:E,dataset_shampoo[[#This Row],[Region]],F:F,dataset_shampoo[[#This Row],[Year]],G:G,"&lt;="&amp;dataset_shampoo[[#This Row],[Month]])</f>
        <v>13237</v>
      </c>
      <c r="K1749" s="27">
        <f>SUMIFS(I:I,D:D,dataset_shampoo[[#This Row],[Brand]],E:E,dataset_shampoo[[#This Row],[Region]],F:F,dataset_shampoo[[#This Row],[Year]],G:G,"&lt;="&amp;dataset_shampoo[[#This Row],[Month]])</f>
        <v>82012</v>
      </c>
      <c r="L1749" s="9">
        <f>dataset_shampoo[[#This Row],[Units YTD]]+SUMIFS(H:H,D:D,dataset_shampoo[[#This Row],[Brand]],E:E,dataset_shampoo[[#This Row],[Region]],F:F,dataset_shampoo[[#This Row],[Year]]-1,G:G,"&gt;"&amp;dataset_shampoo[[#This Row],[Month]])</f>
        <v>17787</v>
      </c>
      <c r="M1749" s="1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s="9">
        <v>1484</v>
      </c>
      <c r="I1750" s="11">
        <v>9198</v>
      </c>
      <c r="J1750" s="9">
        <f>SUMIFS(H:H,D:D,dataset_shampoo[[#This Row],[Brand]],E:E,dataset_shampoo[[#This Row],[Region]],F:F,dataset_shampoo[[#This Row],[Year]],G:G,"&lt;="&amp;dataset_shampoo[[#This Row],[Month]])</f>
        <v>14721</v>
      </c>
      <c r="K1750" s="27">
        <f>SUMIFS(I:I,D:D,dataset_shampoo[[#This Row],[Brand]],E:E,dataset_shampoo[[#This Row],[Region]],F:F,dataset_shampoo[[#This Row],[Year]],G:G,"&lt;="&amp;dataset_shampoo[[#This Row],[Month]])</f>
        <v>91210</v>
      </c>
      <c r="L1750" s="9">
        <f>dataset_shampoo[[#This Row],[Units YTD]]+SUMIFS(H:H,D:D,dataset_shampoo[[#This Row],[Brand]],E:E,dataset_shampoo[[#This Row],[Region]],F:F,dataset_shampoo[[#This Row],[Year]]-1,G:G,"&gt;"&amp;dataset_shampoo[[#This Row],[Month]])</f>
        <v>17864</v>
      </c>
      <c r="M1750" s="1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s="9">
        <v>910</v>
      </c>
      <c r="I1751" s="11">
        <v>5649</v>
      </c>
      <c r="J1751" s="9">
        <f>SUMIFS(H:H,D:D,dataset_shampoo[[#This Row],[Brand]],E:E,dataset_shampoo[[#This Row],[Region]],F:F,dataset_shampoo[[#This Row],[Year]],G:G,"&lt;="&amp;dataset_shampoo[[#This Row],[Month]])</f>
        <v>15631</v>
      </c>
      <c r="K1751" s="27">
        <f>SUMIFS(I:I,D:D,dataset_shampoo[[#This Row],[Brand]],E:E,dataset_shampoo[[#This Row],[Region]],F:F,dataset_shampoo[[#This Row],[Year]],G:G,"&lt;="&amp;dataset_shampoo[[#This Row],[Month]])</f>
        <v>96859</v>
      </c>
      <c r="L1751" s="9">
        <f>dataset_shampoo[[#This Row],[Units YTD]]+SUMIFS(H:H,D:D,dataset_shampoo[[#This Row],[Brand]],E:E,dataset_shampoo[[#This Row],[Region]],F:F,dataset_shampoo[[#This Row],[Year]]-1,G:G,"&gt;"&amp;dataset_shampoo[[#This Row],[Month]])</f>
        <v>16884</v>
      </c>
      <c r="M1751" s="1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s="9">
        <v>938</v>
      </c>
      <c r="I1752" s="11">
        <v>5782</v>
      </c>
      <c r="J1752" s="9">
        <f>SUMIFS(H:H,D:D,dataset_shampoo[[#This Row],[Brand]],E:E,dataset_shampoo[[#This Row],[Region]],F:F,dataset_shampoo[[#This Row],[Year]],G:G,"&lt;="&amp;dataset_shampoo[[#This Row],[Month]])</f>
        <v>16569</v>
      </c>
      <c r="K1752" s="27">
        <f>SUMIFS(I:I,D:D,dataset_shampoo[[#This Row],[Brand]],E:E,dataset_shampoo[[#This Row],[Region]],F:F,dataset_shampoo[[#This Row],[Year]],G:G,"&lt;="&amp;dataset_shampoo[[#This Row],[Month]])</f>
        <v>102641</v>
      </c>
      <c r="L1752" s="9">
        <f>dataset_shampoo[[#This Row],[Units YTD]]+SUMIFS(H:H,D:D,dataset_shampoo[[#This Row],[Brand]],E:E,dataset_shampoo[[#This Row],[Region]],F:F,dataset_shampoo[[#This Row],[Year]]-1,G:G,"&gt;"&amp;dataset_shampoo[[#This Row],[Month]])</f>
        <v>16569</v>
      </c>
      <c r="M1752" s="1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s="9">
        <v>1281</v>
      </c>
      <c r="I1753" s="11">
        <v>7819</v>
      </c>
      <c r="J1753" s="9">
        <f>SUMIFS(H:H,D:D,dataset_shampoo[[#This Row],[Brand]],E:E,dataset_shampoo[[#This Row],[Region]],F:F,dataset_shampoo[[#This Row],[Year]],G:G,"&lt;="&amp;dataset_shampoo[[#This Row],[Month]])</f>
        <v>1281</v>
      </c>
      <c r="K1753" s="27">
        <f>SUMIFS(I:I,D:D,dataset_shampoo[[#This Row],[Brand]],E:E,dataset_shampoo[[#This Row],[Region]],F:F,dataset_shampoo[[#This Row],[Year]],G:G,"&lt;="&amp;dataset_shampoo[[#This Row],[Month]])</f>
        <v>7819</v>
      </c>
      <c r="L1753" s="9">
        <f>dataset_shampoo[[#This Row],[Units YTD]]+SUMIFS(H:H,D:D,dataset_shampoo[[#This Row],[Brand]],E:E,dataset_shampoo[[#This Row],[Region]],F:F,dataset_shampoo[[#This Row],[Year]]-1,G:G,"&gt;"&amp;dataset_shampoo[[#This Row],[Month]])</f>
        <v>16583</v>
      </c>
      <c r="M1753" s="1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s="9">
        <v>693</v>
      </c>
      <c r="I1754" s="11">
        <v>4228</v>
      </c>
      <c r="J1754" s="9">
        <f>SUMIFS(H:H,D:D,dataset_shampoo[[#This Row],[Brand]],E:E,dataset_shampoo[[#This Row],[Region]],F:F,dataset_shampoo[[#This Row],[Year]],G:G,"&lt;="&amp;dataset_shampoo[[#This Row],[Month]])</f>
        <v>1974</v>
      </c>
      <c r="K1754" s="27">
        <f>SUMIFS(I:I,D:D,dataset_shampoo[[#This Row],[Brand]],E:E,dataset_shampoo[[#This Row],[Region]],F:F,dataset_shampoo[[#This Row],[Year]],G:G,"&lt;="&amp;dataset_shampoo[[#This Row],[Month]])</f>
        <v>12047</v>
      </c>
      <c r="L1754" s="9">
        <f>dataset_shampoo[[#This Row],[Units YTD]]+SUMIFS(H:H,D:D,dataset_shampoo[[#This Row],[Brand]],E:E,dataset_shampoo[[#This Row],[Region]],F:F,dataset_shampoo[[#This Row],[Year]]-1,G:G,"&gt;"&amp;dataset_shampoo[[#This Row],[Month]])</f>
        <v>15995</v>
      </c>
      <c r="M1754" s="1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s="9">
        <v>1393</v>
      </c>
      <c r="I1755" s="11">
        <v>8589</v>
      </c>
      <c r="J1755" s="9">
        <f>SUMIFS(H:H,D:D,dataset_shampoo[[#This Row],[Brand]],E:E,dataset_shampoo[[#This Row],[Region]],F:F,dataset_shampoo[[#This Row],[Year]],G:G,"&lt;="&amp;dataset_shampoo[[#This Row],[Month]])</f>
        <v>3367</v>
      </c>
      <c r="K1755" s="27">
        <f>SUMIFS(I:I,D:D,dataset_shampoo[[#This Row],[Brand]],E:E,dataset_shampoo[[#This Row],[Region]],F:F,dataset_shampoo[[#This Row],[Year]],G:G,"&lt;="&amp;dataset_shampoo[[#This Row],[Month]])</f>
        <v>20636</v>
      </c>
      <c r="L1755" s="9">
        <f>dataset_shampoo[[#This Row],[Units YTD]]+SUMIFS(H:H,D:D,dataset_shampoo[[#This Row],[Brand]],E:E,dataset_shampoo[[#This Row],[Region]],F:F,dataset_shampoo[[#This Row],[Year]]-1,G:G,"&gt;"&amp;dataset_shampoo[[#This Row],[Month]])</f>
        <v>15225</v>
      </c>
      <c r="M1755" s="1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s="9">
        <v>511</v>
      </c>
      <c r="I1756" s="11">
        <v>3157</v>
      </c>
      <c r="J1756" s="9">
        <f>SUMIFS(H:H,D:D,dataset_shampoo[[#This Row],[Brand]],E:E,dataset_shampoo[[#This Row],[Region]],F:F,dataset_shampoo[[#This Row],[Year]],G:G,"&lt;="&amp;dataset_shampoo[[#This Row],[Month]])</f>
        <v>3878</v>
      </c>
      <c r="K1756" s="27">
        <f>SUMIFS(I:I,D:D,dataset_shampoo[[#This Row],[Brand]],E:E,dataset_shampoo[[#This Row],[Region]],F:F,dataset_shampoo[[#This Row],[Year]],G:G,"&lt;="&amp;dataset_shampoo[[#This Row],[Month]])</f>
        <v>23793</v>
      </c>
      <c r="L1756" s="9">
        <f>dataset_shampoo[[#This Row],[Units YTD]]+SUMIFS(H:H,D:D,dataset_shampoo[[#This Row],[Brand]],E:E,dataset_shampoo[[#This Row],[Region]],F:F,dataset_shampoo[[#This Row],[Year]]-1,G:G,"&gt;"&amp;dataset_shampoo[[#This Row],[Month]])</f>
        <v>14616</v>
      </c>
      <c r="M1756" s="1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s="9">
        <v>875</v>
      </c>
      <c r="I1757" s="11">
        <v>5404</v>
      </c>
      <c r="J1757" s="9">
        <f>SUMIFS(H:H,D:D,dataset_shampoo[[#This Row],[Brand]],E:E,dataset_shampoo[[#This Row],[Region]],F:F,dataset_shampoo[[#This Row],[Year]],G:G,"&lt;="&amp;dataset_shampoo[[#This Row],[Month]])</f>
        <v>4753</v>
      </c>
      <c r="K1757" s="27">
        <f>SUMIFS(I:I,D:D,dataset_shampoo[[#This Row],[Brand]],E:E,dataset_shampoo[[#This Row],[Region]],F:F,dataset_shampoo[[#This Row],[Year]],G:G,"&lt;="&amp;dataset_shampoo[[#This Row],[Month]])</f>
        <v>29197</v>
      </c>
      <c r="L1757" s="9">
        <f>dataset_shampoo[[#This Row],[Units YTD]]+SUMIFS(H:H,D:D,dataset_shampoo[[#This Row],[Brand]],E:E,dataset_shampoo[[#This Row],[Region]],F:F,dataset_shampoo[[#This Row],[Year]]-1,G:G,"&gt;"&amp;dataset_shampoo[[#This Row],[Month]])</f>
        <v>14147</v>
      </c>
      <c r="M1757" s="1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s="9">
        <v>819</v>
      </c>
      <c r="I1758" s="11">
        <v>5026</v>
      </c>
      <c r="J1758" s="9">
        <f>SUMIFS(H:H,D:D,dataset_shampoo[[#This Row],[Brand]],E:E,dataset_shampoo[[#This Row],[Region]],F:F,dataset_shampoo[[#This Row],[Year]],G:G,"&lt;="&amp;dataset_shampoo[[#This Row],[Month]])</f>
        <v>5572</v>
      </c>
      <c r="K1758" s="27">
        <f>SUMIFS(I:I,D:D,dataset_shampoo[[#This Row],[Brand]],E:E,dataset_shampoo[[#This Row],[Region]],F:F,dataset_shampoo[[#This Row],[Year]],G:G,"&lt;="&amp;dataset_shampoo[[#This Row],[Month]])</f>
        <v>34223</v>
      </c>
      <c r="L1758" s="9">
        <f>dataset_shampoo[[#This Row],[Units YTD]]+SUMIFS(H:H,D:D,dataset_shampoo[[#This Row],[Brand]],E:E,dataset_shampoo[[#This Row],[Region]],F:F,dataset_shampoo[[#This Row],[Year]]-1,G:G,"&gt;"&amp;dataset_shampoo[[#This Row],[Month]])</f>
        <v>13020</v>
      </c>
      <c r="M1758" s="1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s="9">
        <v>651</v>
      </c>
      <c r="I1759" s="11">
        <v>3969</v>
      </c>
      <c r="J1759" s="9">
        <f>SUMIFS(H:H,D:D,dataset_shampoo[[#This Row],[Brand]],E:E,dataset_shampoo[[#This Row],[Region]],F:F,dataset_shampoo[[#This Row],[Year]],G:G,"&lt;="&amp;dataset_shampoo[[#This Row],[Month]])</f>
        <v>6223</v>
      </c>
      <c r="K1759" s="27">
        <f>SUMIFS(I:I,D:D,dataset_shampoo[[#This Row],[Brand]],E:E,dataset_shampoo[[#This Row],[Region]],F:F,dataset_shampoo[[#This Row],[Year]],G:G,"&lt;="&amp;dataset_shampoo[[#This Row],[Month]])</f>
        <v>38192</v>
      </c>
      <c r="L1759" s="9">
        <f>dataset_shampoo[[#This Row],[Units YTD]]+SUMIFS(H:H,D:D,dataset_shampoo[[#This Row],[Brand]],E:E,dataset_shampoo[[#This Row],[Region]],F:F,dataset_shampoo[[#This Row],[Year]]-1,G:G,"&gt;"&amp;dataset_shampoo[[#This Row],[Month]])</f>
        <v>11886</v>
      </c>
      <c r="M1759" s="1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s="9">
        <v>1071</v>
      </c>
      <c r="I1760" s="11">
        <v>6552</v>
      </c>
      <c r="J1760" s="9">
        <f>SUMIFS(H:H,D:D,dataset_shampoo[[#This Row],[Brand]],E:E,dataset_shampoo[[#This Row],[Region]],F:F,dataset_shampoo[[#This Row],[Year]],G:G,"&lt;="&amp;dataset_shampoo[[#This Row],[Month]])</f>
        <v>7294</v>
      </c>
      <c r="K1760" s="27">
        <f>SUMIFS(I:I,D:D,dataset_shampoo[[#This Row],[Brand]],E:E,dataset_shampoo[[#This Row],[Region]],F:F,dataset_shampoo[[#This Row],[Year]],G:G,"&lt;="&amp;dataset_shampoo[[#This Row],[Month]])</f>
        <v>44744</v>
      </c>
      <c r="L1760" s="9">
        <f>dataset_shampoo[[#This Row],[Units YTD]]+SUMIFS(H:H,D:D,dataset_shampoo[[#This Row],[Brand]],E:E,dataset_shampoo[[#This Row],[Region]],F:F,dataset_shampoo[[#This Row],[Year]]-1,G:G,"&gt;"&amp;dataset_shampoo[[#This Row],[Month]])</f>
        <v>11564</v>
      </c>
      <c r="M1760" s="1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s="9">
        <v>728</v>
      </c>
      <c r="I1761" s="11">
        <v>4459</v>
      </c>
      <c r="J1761" s="9">
        <f>SUMIFS(H:H,D:D,dataset_shampoo[[#This Row],[Brand]],E:E,dataset_shampoo[[#This Row],[Region]],F:F,dataset_shampoo[[#This Row],[Year]],G:G,"&lt;="&amp;dataset_shampoo[[#This Row],[Month]])</f>
        <v>8022</v>
      </c>
      <c r="K1761" s="27">
        <f>SUMIFS(I:I,D:D,dataset_shampoo[[#This Row],[Brand]],E:E,dataset_shampoo[[#This Row],[Region]],F:F,dataset_shampoo[[#This Row],[Year]],G:G,"&lt;="&amp;dataset_shampoo[[#This Row],[Month]])</f>
        <v>49203</v>
      </c>
      <c r="L1761" s="9">
        <f>dataset_shampoo[[#This Row],[Units YTD]]+SUMIFS(H:H,D:D,dataset_shampoo[[#This Row],[Brand]],E:E,dataset_shampoo[[#This Row],[Region]],F:F,dataset_shampoo[[#This Row],[Year]]-1,G:G,"&gt;"&amp;dataset_shampoo[[#This Row],[Month]])</f>
        <v>11354</v>
      </c>
      <c r="M1761" s="1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s="9">
        <v>924</v>
      </c>
      <c r="I1762" s="11">
        <v>5726</v>
      </c>
      <c r="J1762" s="9">
        <f>SUMIFS(H:H,D:D,dataset_shampoo[[#This Row],[Brand]],E:E,dataset_shampoo[[#This Row],[Region]],F:F,dataset_shampoo[[#This Row],[Year]],G:G,"&lt;="&amp;dataset_shampoo[[#This Row],[Month]])</f>
        <v>8946</v>
      </c>
      <c r="K1762" s="27">
        <f>SUMIFS(I:I,D:D,dataset_shampoo[[#This Row],[Brand]],E:E,dataset_shampoo[[#This Row],[Region]],F:F,dataset_shampoo[[#This Row],[Year]],G:G,"&lt;="&amp;dataset_shampoo[[#This Row],[Month]])</f>
        <v>54929</v>
      </c>
      <c r="L1762" s="9">
        <f>dataset_shampoo[[#This Row],[Units YTD]]+SUMIFS(H:H,D:D,dataset_shampoo[[#This Row],[Brand]],E:E,dataset_shampoo[[#This Row],[Region]],F:F,dataset_shampoo[[#This Row],[Year]]-1,G:G,"&gt;"&amp;dataset_shampoo[[#This Row],[Month]])</f>
        <v>10794</v>
      </c>
      <c r="M1762" s="1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s="9">
        <v>952</v>
      </c>
      <c r="I1763" s="11">
        <v>5845</v>
      </c>
      <c r="J1763" s="9">
        <f>SUMIFS(H:H,D:D,dataset_shampoo[[#This Row],[Brand]],E:E,dataset_shampoo[[#This Row],[Region]],F:F,dataset_shampoo[[#This Row],[Year]],G:G,"&lt;="&amp;dataset_shampoo[[#This Row],[Month]])</f>
        <v>9898</v>
      </c>
      <c r="K1763" s="27">
        <f>SUMIFS(I:I,D:D,dataset_shampoo[[#This Row],[Brand]],E:E,dataset_shampoo[[#This Row],[Region]],F:F,dataset_shampoo[[#This Row],[Year]],G:G,"&lt;="&amp;dataset_shampoo[[#This Row],[Month]])</f>
        <v>60774</v>
      </c>
      <c r="L1763" s="9">
        <f>dataset_shampoo[[#This Row],[Units YTD]]+SUMIFS(H:H,D:D,dataset_shampoo[[#This Row],[Brand]],E:E,dataset_shampoo[[#This Row],[Region]],F:F,dataset_shampoo[[#This Row],[Year]]-1,G:G,"&gt;"&amp;dataset_shampoo[[#This Row],[Month]])</f>
        <v>10836</v>
      </c>
      <c r="M1763" s="1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s="9">
        <v>756</v>
      </c>
      <c r="I1764" s="11">
        <v>4683</v>
      </c>
      <c r="J1764" s="9">
        <f>SUMIFS(H:H,D:D,dataset_shampoo[[#This Row],[Brand]],E:E,dataset_shampoo[[#This Row],[Region]],F:F,dataset_shampoo[[#This Row],[Year]],G:G,"&lt;="&amp;dataset_shampoo[[#This Row],[Month]])</f>
        <v>10654</v>
      </c>
      <c r="K1764" s="27">
        <f>SUMIFS(I:I,D:D,dataset_shampoo[[#This Row],[Brand]],E:E,dataset_shampoo[[#This Row],[Region]],F:F,dataset_shampoo[[#This Row],[Year]],G:G,"&lt;="&amp;dataset_shampoo[[#This Row],[Month]])</f>
        <v>65457</v>
      </c>
      <c r="L1764" s="9">
        <f>dataset_shampoo[[#This Row],[Units YTD]]+SUMIFS(H:H,D:D,dataset_shampoo[[#This Row],[Brand]],E:E,dataset_shampoo[[#This Row],[Region]],F:F,dataset_shampoo[[#This Row],[Year]]-1,G:G,"&gt;"&amp;dataset_shampoo[[#This Row],[Month]])</f>
        <v>10654</v>
      </c>
      <c r="M1764" s="1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s="9">
        <v>707</v>
      </c>
      <c r="I1765" s="11">
        <v>4305</v>
      </c>
      <c r="J1765" s="9">
        <f>SUMIFS(H:H,D:D,dataset_shampoo[[#This Row],[Brand]],E:E,dataset_shampoo[[#This Row],[Region]],F:F,dataset_shampoo[[#This Row],[Year]],G:G,"&lt;="&amp;dataset_shampoo[[#This Row],[Month]])</f>
        <v>707</v>
      </c>
      <c r="K1765" s="27">
        <f>SUMIFS(I:I,D:D,dataset_shampoo[[#This Row],[Brand]],E:E,dataset_shampoo[[#This Row],[Region]],F:F,dataset_shampoo[[#This Row],[Year]],G:G,"&lt;="&amp;dataset_shampoo[[#This Row],[Month]])</f>
        <v>4305</v>
      </c>
      <c r="L1765" s="9">
        <f>dataset_shampoo[[#This Row],[Units YTD]]+SUMIFS(H:H,D:D,dataset_shampoo[[#This Row],[Brand]],E:E,dataset_shampoo[[#This Row],[Region]],F:F,dataset_shampoo[[#This Row],[Year]]-1,G:G,"&gt;"&amp;dataset_shampoo[[#This Row],[Month]])</f>
        <v>10080</v>
      </c>
      <c r="M1765" s="1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s="9">
        <v>833</v>
      </c>
      <c r="I1766" s="11">
        <v>5138</v>
      </c>
      <c r="J1766" s="9">
        <f>SUMIFS(H:H,D:D,dataset_shampoo[[#This Row],[Brand]],E:E,dataset_shampoo[[#This Row],[Region]],F:F,dataset_shampoo[[#This Row],[Year]],G:G,"&lt;="&amp;dataset_shampoo[[#This Row],[Month]])</f>
        <v>1540</v>
      </c>
      <c r="K1766" s="27">
        <f>SUMIFS(I:I,D:D,dataset_shampoo[[#This Row],[Brand]],E:E,dataset_shampoo[[#This Row],[Region]],F:F,dataset_shampoo[[#This Row],[Year]],G:G,"&lt;="&amp;dataset_shampoo[[#This Row],[Month]])</f>
        <v>9443</v>
      </c>
      <c r="L1766" s="9">
        <f>dataset_shampoo[[#This Row],[Units YTD]]+SUMIFS(H:H,D:D,dataset_shampoo[[#This Row],[Brand]],E:E,dataset_shampoo[[#This Row],[Region]],F:F,dataset_shampoo[[#This Row],[Year]]-1,G:G,"&gt;"&amp;dataset_shampoo[[#This Row],[Month]])</f>
        <v>10220</v>
      </c>
      <c r="M1766" s="1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s="9">
        <v>483</v>
      </c>
      <c r="I1767" s="11">
        <v>2989</v>
      </c>
      <c r="J1767" s="9">
        <f>SUMIFS(H:H,D:D,dataset_shampoo[[#This Row],[Brand]],E:E,dataset_shampoo[[#This Row],[Region]],F:F,dataset_shampoo[[#This Row],[Year]],G:G,"&lt;="&amp;dataset_shampoo[[#This Row],[Month]])</f>
        <v>2023</v>
      </c>
      <c r="K1767" s="27">
        <f>SUMIFS(I:I,D:D,dataset_shampoo[[#This Row],[Brand]],E:E,dataset_shampoo[[#This Row],[Region]],F:F,dataset_shampoo[[#This Row],[Year]],G:G,"&lt;="&amp;dataset_shampoo[[#This Row],[Month]])</f>
        <v>12432</v>
      </c>
      <c r="L1767" s="9">
        <f>dataset_shampoo[[#This Row],[Units YTD]]+SUMIFS(H:H,D:D,dataset_shampoo[[#This Row],[Brand]],E:E,dataset_shampoo[[#This Row],[Region]],F:F,dataset_shampoo[[#This Row],[Year]]-1,G:G,"&gt;"&amp;dataset_shampoo[[#This Row],[Month]])</f>
        <v>9310</v>
      </c>
      <c r="M1767" s="1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s="9">
        <v>1134</v>
      </c>
      <c r="I1768" s="11">
        <v>6993</v>
      </c>
      <c r="J1768" s="9">
        <f>SUMIFS(H:H,D:D,dataset_shampoo[[#This Row],[Brand]],E:E,dataset_shampoo[[#This Row],[Region]],F:F,dataset_shampoo[[#This Row],[Year]],G:G,"&lt;="&amp;dataset_shampoo[[#This Row],[Month]])</f>
        <v>3157</v>
      </c>
      <c r="K1768" s="27">
        <f>SUMIFS(I:I,D:D,dataset_shampoo[[#This Row],[Brand]],E:E,dataset_shampoo[[#This Row],[Region]],F:F,dataset_shampoo[[#This Row],[Year]],G:G,"&lt;="&amp;dataset_shampoo[[#This Row],[Month]])</f>
        <v>19425</v>
      </c>
      <c r="L1768" s="9">
        <f>dataset_shampoo[[#This Row],[Units YTD]]+SUMIFS(H:H,D:D,dataset_shampoo[[#This Row],[Brand]],E:E,dataset_shampoo[[#This Row],[Region]],F:F,dataset_shampoo[[#This Row],[Year]]-1,G:G,"&gt;"&amp;dataset_shampoo[[#This Row],[Month]])</f>
        <v>9933</v>
      </c>
      <c r="M1768" s="1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s="9">
        <v>742</v>
      </c>
      <c r="I1769" s="11">
        <v>4557</v>
      </c>
      <c r="J1769" s="9">
        <f>SUMIFS(H:H,D:D,dataset_shampoo[[#This Row],[Brand]],E:E,dataset_shampoo[[#This Row],[Region]],F:F,dataset_shampoo[[#This Row],[Year]],G:G,"&lt;="&amp;dataset_shampoo[[#This Row],[Month]])</f>
        <v>3899</v>
      </c>
      <c r="K1769" s="27">
        <f>SUMIFS(I:I,D:D,dataset_shampoo[[#This Row],[Brand]],E:E,dataset_shampoo[[#This Row],[Region]],F:F,dataset_shampoo[[#This Row],[Year]],G:G,"&lt;="&amp;dataset_shampoo[[#This Row],[Month]])</f>
        <v>23982</v>
      </c>
      <c r="L1769" s="9">
        <f>dataset_shampoo[[#This Row],[Units YTD]]+SUMIFS(H:H,D:D,dataset_shampoo[[#This Row],[Brand]],E:E,dataset_shampoo[[#This Row],[Region]],F:F,dataset_shampoo[[#This Row],[Year]]-1,G:G,"&gt;"&amp;dataset_shampoo[[#This Row],[Month]])</f>
        <v>9800</v>
      </c>
      <c r="M1769" s="1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s="9">
        <v>1015</v>
      </c>
      <c r="I1770" s="11">
        <v>6209</v>
      </c>
      <c r="J1770" s="9">
        <f>SUMIFS(H:H,D:D,dataset_shampoo[[#This Row],[Brand]],E:E,dataset_shampoo[[#This Row],[Region]],F:F,dataset_shampoo[[#This Row],[Year]],G:G,"&lt;="&amp;dataset_shampoo[[#This Row],[Month]])</f>
        <v>4914</v>
      </c>
      <c r="K1770" s="27">
        <f>SUMIFS(I:I,D:D,dataset_shampoo[[#This Row],[Brand]],E:E,dataset_shampoo[[#This Row],[Region]],F:F,dataset_shampoo[[#This Row],[Year]],G:G,"&lt;="&amp;dataset_shampoo[[#This Row],[Month]])</f>
        <v>30191</v>
      </c>
      <c r="L1770" s="9">
        <f>dataset_shampoo[[#This Row],[Units YTD]]+SUMIFS(H:H,D:D,dataset_shampoo[[#This Row],[Brand]],E:E,dataset_shampoo[[#This Row],[Region]],F:F,dataset_shampoo[[#This Row],[Year]]-1,G:G,"&gt;"&amp;dataset_shampoo[[#This Row],[Month]])</f>
        <v>9996</v>
      </c>
      <c r="M1770" s="1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s="9">
        <v>756</v>
      </c>
      <c r="I1771" s="11">
        <v>4620</v>
      </c>
      <c r="J1771" s="9">
        <f>SUMIFS(H:H,D:D,dataset_shampoo[[#This Row],[Brand]],E:E,dataset_shampoo[[#This Row],[Region]],F:F,dataset_shampoo[[#This Row],[Year]],G:G,"&lt;="&amp;dataset_shampoo[[#This Row],[Month]])</f>
        <v>5670</v>
      </c>
      <c r="K1771" s="27">
        <f>SUMIFS(I:I,D:D,dataset_shampoo[[#This Row],[Brand]],E:E,dataset_shampoo[[#This Row],[Region]],F:F,dataset_shampoo[[#This Row],[Year]],G:G,"&lt;="&amp;dataset_shampoo[[#This Row],[Month]])</f>
        <v>34811</v>
      </c>
      <c r="L1771" s="9">
        <f>dataset_shampoo[[#This Row],[Units YTD]]+SUMIFS(H:H,D:D,dataset_shampoo[[#This Row],[Brand]],E:E,dataset_shampoo[[#This Row],[Region]],F:F,dataset_shampoo[[#This Row],[Year]]-1,G:G,"&gt;"&amp;dataset_shampoo[[#This Row],[Month]])</f>
        <v>10101</v>
      </c>
      <c r="M1771" s="1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s="9">
        <v>616</v>
      </c>
      <c r="I1772" s="11">
        <v>3745</v>
      </c>
      <c r="J1772" s="9">
        <f>SUMIFS(H:H,D:D,dataset_shampoo[[#This Row],[Brand]],E:E,dataset_shampoo[[#This Row],[Region]],F:F,dataset_shampoo[[#This Row],[Year]],G:G,"&lt;="&amp;dataset_shampoo[[#This Row],[Month]])</f>
        <v>6286</v>
      </c>
      <c r="K1772" s="27">
        <f>SUMIFS(I:I,D:D,dataset_shampoo[[#This Row],[Brand]],E:E,dataset_shampoo[[#This Row],[Region]],F:F,dataset_shampoo[[#This Row],[Year]],G:G,"&lt;="&amp;dataset_shampoo[[#This Row],[Month]])</f>
        <v>38556</v>
      </c>
      <c r="L1772" s="9">
        <f>dataset_shampoo[[#This Row],[Units YTD]]+SUMIFS(H:H,D:D,dataset_shampoo[[#This Row],[Brand]],E:E,dataset_shampoo[[#This Row],[Region]],F:F,dataset_shampoo[[#This Row],[Year]]-1,G:G,"&gt;"&amp;dataset_shampoo[[#This Row],[Month]])</f>
        <v>9646</v>
      </c>
      <c r="M1772" s="1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s="9">
        <v>994</v>
      </c>
      <c r="I1773" s="11">
        <v>6069</v>
      </c>
      <c r="J1773" s="9">
        <f>SUMIFS(H:H,D:D,dataset_shampoo[[#This Row],[Brand]],E:E,dataset_shampoo[[#This Row],[Region]],F:F,dataset_shampoo[[#This Row],[Year]],G:G,"&lt;="&amp;dataset_shampoo[[#This Row],[Month]])</f>
        <v>7280</v>
      </c>
      <c r="K1773" s="27">
        <f>SUMIFS(I:I,D:D,dataset_shampoo[[#This Row],[Brand]],E:E,dataset_shampoo[[#This Row],[Region]],F:F,dataset_shampoo[[#This Row],[Year]],G:G,"&lt;="&amp;dataset_shampoo[[#This Row],[Month]])</f>
        <v>44625</v>
      </c>
      <c r="L1773" s="9">
        <f>dataset_shampoo[[#This Row],[Units YTD]]+SUMIFS(H:H,D:D,dataset_shampoo[[#This Row],[Brand]],E:E,dataset_shampoo[[#This Row],[Region]],F:F,dataset_shampoo[[#This Row],[Year]]-1,G:G,"&gt;"&amp;dataset_shampoo[[#This Row],[Month]])</f>
        <v>9912</v>
      </c>
      <c r="M1773" s="1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s="9">
        <v>1085</v>
      </c>
      <c r="I1774" s="11">
        <v>6678</v>
      </c>
      <c r="J1774" s="9">
        <f>SUMIFS(H:H,D:D,dataset_shampoo[[#This Row],[Brand]],E:E,dataset_shampoo[[#This Row],[Region]],F:F,dataset_shampoo[[#This Row],[Year]],G:G,"&lt;="&amp;dataset_shampoo[[#This Row],[Month]])</f>
        <v>8365</v>
      </c>
      <c r="K1774" s="27">
        <f>SUMIFS(I:I,D:D,dataset_shampoo[[#This Row],[Brand]],E:E,dataset_shampoo[[#This Row],[Region]],F:F,dataset_shampoo[[#This Row],[Year]],G:G,"&lt;="&amp;dataset_shampoo[[#This Row],[Month]])</f>
        <v>51303</v>
      </c>
      <c r="L1774" s="9">
        <f>dataset_shampoo[[#This Row],[Units YTD]]+SUMIFS(H:H,D:D,dataset_shampoo[[#This Row],[Brand]],E:E,dataset_shampoo[[#This Row],[Region]],F:F,dataset_shampoo[[#This Row],[Year]]-1,G:G,"&gt;"&amp;dataset_shampoo[[#This Row],[Month]])</f>
        <v>10073</v>
      </c>
      <c r="M1774" s="1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s="9">
        <v>665</v>
      </c>
      <c r="I1775" s="11">
        <v>4074</v>
      </c>
      <c r="J1775" s="9">
        <f>SUMIFS(H:H,D:D,dataset_shampoo[[#This Row],[Brand]],E:E,dataset_shampoo[[#This Row],[Region]],F:F,dataset_shampoo[[#This Row],[Year]],G:G,"&lt;="&amp;dataset_shampoo[[#This Row],[Month]])</f>
        <v>9030</v>
      </c>
      <c r="K1775" s="27">
        <f>SUMIFS(I:I,D:D,dataset_shampoo[[#This Row],[Brand]],E:E,dataset_shampoo[[#This Row],[Region]],F:F,dataset_shampoo[[#This Row],[Year]],G:G,"&lt;="&amp;dataset_shampoo[[#This Row],[Month]])</f>
        <v>55377</v>
      </c>
      <c r="L1775" s="9">
        <f>dataset_shampoo[[#This Row],[Units YTD]]+SUMIFS(H:H,D:D,dataset_shampoo[[#This Row],[Brand]],E:E,dataset_shampoo[[#This Row],[Region]],F:F,dataset_shampoo[[#This Row],[Year]]-1,G:G,"&gt;"&amp;dataset_shampoo[[#This Row],[Month]])</f>
        <v>9786</v>
      </c>
      <c r="M1775" s="1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s="9">
        <v>1190</v>
      </c>
      <c r="I1776" s="11">
        <v>8001</v>
      </c>
      <c r="J1776" s="9">
        <f>SUMIFS(H:H,D:D,dataset_shampoo[[#This Row],[Brand]],E:E,dataset_shampoo[[#This Row],[Region]],F:F,dataset_shampoo[[#This Row],[Year]],G:G,"&lt;="&amp;dataset_shampoo[[#This Row],[Month]])</f>
        <v>10220</v>
      </c>
      <c r="K1776" s="27">
        <f>SUMIFS(I:I,D:D,dataset_shampoo[[#This Row],[Brand]],E:E,dataset_shampoo[[#This Row],[Region]],F:F,dataset_shampoo[[#This Row],[Year]],G:G,"&lt;="&amp;dataset_shampoo[[#This Row],[Month]])</f>
        <v>63378</v>
      </c>
      <c r="L1776" s="9">
        <f>dataset_shampoo[[#This Row],[Units YTD]]+SUMIFS(H:H,D:D,dataset_shampoo[[#This Row],[Brand]],E:E,dataset_shampoo[[#This Row],[Region]],F:F,dataset_shampoo[[#This Row],[Year]]-1,G:G,"&gt;"&amp;dataset_shampoo[[#This Row],[Month]])</f>
        <v>10220</v>
      </c>
      <c r="M1776" s="1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s="9">
        <v>455</v>
      </c>
      <c r="I1777" s="11">
        <v>3311</v>
      </c>
      <c r="J1777" s="9">
        <f>SUMIFS(H:H,D:D,dataset_shampoo[[#This Row],[Brand]],E:E,dataset_shampoo[[#This Row],[Region]],F:F,dataset_shampoo[[#This Row],[Year]],G:G,"&lt;="&amp;dataset_shampoo[[#This Row],[Month]])</f>
        <v>455</v>
      </c>
      <c r="K1777" s="27">
        <f>SUMIFS(I:I,D:D,dataset_shampoo[[#This Row],[Brand]],E:E,dataset_shampoo[[#This Row],[Region]],F:F,dataset_shampoo[[#This Row],[Year]],G:G,"&lt;="&amp;dataset_shampoo[[#This Row],[Month]])</f>
        <v>3311</v>
      </c>
      <c r="L1777" s="9">
        <f>dataset_shampoo[[#This Row],[Units YTD]]+SUMIFS(H:H,D:D,dataset_shampoo[[#This Row],[Brand]],E:E,dataset_shampoo[[#This Row],[Region]],F:F,dataset_shampoo[[#This Row],[Year]]-1,G:G,"&gt;"&amp;dataset_shampoo[[#This Row],[Month]])</f>
        <v>9968</v>
      </c>
      <c r="M1777" s="1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s="9">
        <v>861</v>
      </c>
      <c r="I1778" s="11">
        <v>6118</v>
      </c>
      <c r="J1778" s="9">
        <f>SUMIFS(H:H,D:D,dataset_shampoo[[#This Row],[Brand]],E:E,dataset_shampoo[[#This Row],[Region]],F:F,dataset_shampoo[[#This Row],[Year]],G:G,"&lt;="&amp;dataset_shampoo[[#This Row],[Month]])</f>
        <v>1316</v>
      </c>
      <c r="K1778" s="27">
        <f>SUMIFS(I:I,D:D,dataset_shampoo[[#This Row],[Brand]],E:E,dataset_shampoo[[#This Row],[Region]],F:F,dataset_shampoo[[#This Row],[Year]],G:G,"&lt;="&amp;dataset_shampoo[[#This Row],[Month]])</f>
        <v>9429</v>
      </c>
      <c r="L1778" s="9">
        <f>dataset_shampoo[[#This Row],[Units YTD]]+SUMIFS(H:H,D:D,dataset_shampoo[[#This Row],[Brand]],E:E,dataset_shampoo[[#This Row],[Region]],F:F,dataset_shampoo[[#This Row],[Year]]-1,G:G,"&gt;"&amp;dataset_shampoo[[#This Row],[Month]])</f>
        <v>9996</v>
      </c>
      <c r="M1778" s="1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s="9">
        <v>1015</v>
      </c>
      <c r="I1779" s="11">
        <v>7280</v>
      </c>
      <c r="J1779" s="9">
        <f>SUMIFS(H:H,D:D,dataset_shampoo[[#This Row],[Brand]],E:E,dataset_shampoo[[#This Row],[Region]],F:F,dataset_shampoo[[#This Row],[Year]],G:G,"&lt;="&amp;dataset_shampoo[[#This Row],[Month]])</f>
        <v>2331</v>
      </c>
      <c r="K1779" s="27">
        <f>SUMIFS(I:I,D:D,dataset_shampoo[[#This Row],[Brand]],E:E,dataset_shampoo[[#This Row],[Region]],F:F,dataset_shampoo[[#This Row],[Year]],G:G,"&lt;="&amp;dataset_shampoo[[#This Row],[Month]])</f>
        <v>16709</v>
      </c>
      <c r="L1779" s="9">
        <f>dataset_shampoo[[#This Row],[Units YTD]]+SUMIFS(H:H,D:D,dataset_shampoo[[#This Row],[Brand]],E:E,dataset_shampoo[[#This Row],[Region]],F:F,dataset_shampoo[[#This Row],[Year]]-1,G:G,"&gt;"&amp;dataset_shampoo[[#This Row],[Month]])</f>
        <v>10528</v>
      </c>
      <c r="M1779" s="1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s="9">
        <v>168</v>
      </c>
      <c r="I1780" s="11">
        <v>1057</v>
      </c>
      <c r="J1780" s="9">
        <f>SUMIFS(H:H,D:D,dataset_shampoo[[#This Row],[Brand]],E:E,dataset_shampoo[[#This Row],[Region]],F:F,dataset_shampoo[[#This Row],[Year]],G:G,"&lt;="&amp;dataset_shampoo[[#This Row],[Month]])</f>
        <v>168</v>
      </c>
      <c r="K1780" s="27">
        <f>SUMIFS(I:I,D:D,dataset_shampoo[[#This Row],[Brand]],E:E,dataset_shampoo[[#This Row],[Region]],F:F,dataset_shampoo[[#This Row],[Year]],G:G,"&lt;="&amp;dataset_shampoo[[#This Row],[Month]])</f>
        <v>1057</v>
      </c>
      <c r="L1780" s="9">
        <f>dataset_shampoo[[#This Row],[Units YTD]]+SUMIFS(H:H,D:D,dataset_shampoo[[#This Row],[Brand]],E:E,dataset_shampoo[[#This Row],[Region]],F:F,dataset_shampoo[[#This Row],[Year]]-1,G:G,"&gt;"&amp;dataset_shampoo[[#This Row],[Month]])</f>
        <v>168</v>
      </c>
      <c r="M1780" s="1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s="9">
        <v>1085</v>
      </c>
      <c r="I1781" s="11">
        <v>6748</v>
      </c>
      <c r="J1781" s="9">
        <f>SUMIFS(H:H,D:D,dataset_shampoo[[#This Row],[Brand]],E:E,dataset_shampoo[[#This Row],[Region]],F:F,dataset_shampoo[[#This Row],[Year]],G:G,"&lt;="&amp;dataset_shampoo[[#This Row],[Month]])</f>
        <v>1253</v>
      </c>
      <c r="K1781" s="27">
        <f>SUMIFS(I:I,D:D,dataset_shampoo[[#This Row],[Brand]],E:E,dataset_shampoo[[#This Row],[Region]],F:F,dataset_shampoo[[#This Row],[Year]],G:G,"&lt;="&amp;dataset_shampoo[[#This Row],[Month]])</f>
        <v>7805</v>
      </c>
      <c r="L1781" s="9">
        <f>dataset_shampoo[[#This Row],[Units YTD]]+SUMIFS(H:H,D:D,dataset_shampoo[[#This Row],[Brand]],E:E,dataset_shampoo[[#This Row],[Region]],F:F,dataset_shampoo[[#This Row],[Year]]-1,G:G,"&gt;"&amp;dataset_shampoo[[#This Row],[Month]])</f>
        <v>1253</v>
      </c>
      <c r="M1781" s="1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s="9">
        <v>938</v>
      </c>
      <c r="I1782" s="11">
        <v>5817</v>
      </c>
      <c r="J1782" s="9">
        <f>SUMIFS(H:H,D:D,dataset_shampoo[[#This Row],[Brand]],E:E,dataset_shampoo[[#This Row],[Region]],F:F,dataset_shampoo[[#This Row],[Year]],G:G,"&lt;="&amp;dataset_shampoo[[#This Row],[Month]])</f>
        <v>2191</v>
      </c>
      <c r="K1782" s="27">
        <f>SUMIFS(I:I,D:D,dataset_shampoo[[#This Row],[Brand]],E:E,dataset_shampoo[[#This Row],[Region]],F:F,dataset_shampoo[[#This Row],[Year]],G:G,"&lt;="&amp;dataset_shampoo[[#This Row],[Month]])</f>
        <v>13622</v>
      </c>
      <c r="L1782" s="9">
        <f>dataset_shampoo[[#This Row],[Units YTD]]+SUMIFS(H:H,D:D,dataset_shampoo[[#This Row],[Brand]],E:E,dataset_shampoo[[#This Row],[Region]],F:F,dataset_shampoo[[#This Row],[Year]]-1,G:G,"&gt;"&amp;dataset_shampoo[[#This Row],[Month]])</f>
        <v>2191</v>
      </c>
      <c r="M1782" s="1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s="9">
        <v>588</v>
      </c>
      <c r="I1783" s="11">
        <v>3640</v>
      </c>
      <c r="J1783" s="9">
        <f>SUMIFS(H:H,D:D,dataset_shampoo[[#This Row],[Brand]],E:E,dataset_shampoo[[#This Row],[Region]],F:F,dataset_shampoo[[#This Row],[Year]],G:G,"&lt;="&amp;dataset_shampoo[[#This Row],[Month]])</f>
        <v>2779</v>
      </c>
      <c r="K1783" s="27">
        <f>SUMIFS(I:I,D:D,dataset_shampoo[[#This Row],[Brand]],E:E,dataset_shampoo[[#This Row],[Region]],F:F,dataset_shampoo[[#This Row],[Year]],G:G,"&lt;="&amp;dataset_shampoo[[#This Row],[Month]])</f>
        <v>17262</v>
      </c>
      <c r="L1783" s="9">
        <f>dataset_shampoo[[#This Row],[Units YTD]]+SUMIFS(H:H,D:D,dataset_shampoo[[#This Row],[Brand]],E:E,dataset_shampoo[[#This Row],[Region]],F:F,dataset_shampoo[[#This Row],[Year]]-1,G:G,"&gt;"&amp;dataset_shampoo[[#This Row],[Month]])</f>
        <v>2779</v>
      </c>
      <c r="M1783" s="1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s="9">
        <v>574</v>
      </c>
      <c r="I1784" s="11">
        <v>3563</v>
      </c>
      <c r="J1784" s="9">
        <f>SUMIFS(H:H,D:D,dataset_shampoo[[#This Row],[Brand]],E:E,dataset_shampoo[[#This Row],[Region]],F:F,dataset_shampoo[[#This Row],[Year]],G:G,"&lt;="&amp;dataset_shampoo[[#This Row],[Month]])</f>
        <v>574</v>
      </c>
      <c r="K1784" s="27">
        <f>SUMIFS(I:I,D:D,dataset_shampoo[[#This Row],[Brand]],E:E,dataset_shampoo[[#This Row],[Region]],F:F,dataset_shampoo[[#This Row],[Year]],G:G,"&lt;="&amp;dataset_shampoo[[#This Row],[Month]])</f>
        <v>3563</v>
      </c>
      <c r="L1784" s="9">
        <f>dataset_shampoo[[#This Row],[Units YTD]]+SUMIFS(H:H,D:D,dataset_shampoo[[#This Row],[Brand]],E:E,dataset_shampoo[[#This Row],[Region]],F:F,dataset_shampoo[[#This Row],[Year]]-1,G:G,"&gt;"&amp;dataset_shampoo[[#This Row],[Month]])</f>
        <v>3353</v>
      </c>
      <c r="M1784" s="1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s="9">
        <v>350</v>
      </c>
      <c r="I1785" s="11">
        <v>2219</v>
      </c>
      <c r="J1785" s="9">
        <f>SUMIFS(H:H,D:D,dataset_shampoo[[#This Row],[Brand]],E:E,dataset_shampoo[[#This Row],[Region]],F:F,dataset_shampoo[[#This Row],[Year]],G:G,"&lt;="&amp;dataset_shampoo[[#This Row],[Month]])</f>
        <v>924</v>
      </c>
      <c r="K1785" s="27">
        <f>SUMIFS(I:I,D:D,dataset_shampoo[[#This Row],[Brand]],E:E,dataset_shampoo[[#This Row],[Region]],F:F,dataset_shampoo[[#This Row],[Year]],G:G,"&lt;="&amp;dataset_shampoo[[#This Row],[Month]])</f>
        <v>5782</v>
      </c>
      <c r="L1785" s="9">
        <f>dataset_shampoo[[#This Row],[Units YTD]]+SUMIFS(H:H,D:D,dataset_shampoo[[#This Row],[Brand]],E:E,dataset_shampoo[[#This Row],[Region]],F:F,dataset_shampoo[[#This Row],[Year]]-1,G:G,"&gt;"&amp;dataset_shampoo[[#This Row],[Month]])</f>
        <v>3703</v>
      </c>
      <c r="M1785" s="1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s="9">
        <v>756</v>
      </c>
      <c r="I1786" s="11">
        <v>4697</v>
      </c>
      <c r="J1786" s="9">
        <f>SUMIFS(H:H,D:D,dataset_shampoo[[#This Row],[Brand]],E:E,dataset_shampoo[[#This Row],[Region]],F:F,dataset_shampoo[[#This Row],[Year]],G:G,"&lt;="&amp;dataset_shampoo[[#This Row],[Month]])</f>
        <v>1680</v>
      </c>
      <c r="K1786" s="27">
        <f>SUMIFS(I:I,D:D,dataset_shampoo[[#This Row],[Brand]],E:E,dataset_shampoo[[#This Row],[Region]],F:F,dataset_shampoo[[#This Row],[Year]],G:G,"&lt;="&amp;dataset_shampoo[[#This Row],[Month]])</f>
        <v>10479</v>
      </c>
      <c r="L1786" s="9">
        <f>dataset_shampoo[[#This Row],[Units YTD]]+SUMIFS(H:H,D:D,dataset_shampoo[[#This Row],[Brand]],E:E,dataset_shampoo[[#This Row],[Region]],F:F,dataset_shampoo[[#This Row],[Year]]-1,G:G,"&gt;"&amp;dataset_shampoo[[#This Row],[Month]])</f>
        <v>4459</v>
      </c>
      <c r="M1786" s="1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s="9">
        <v>259</v>
      </c>
      <c r="I1787" s="11">
        <v>1617</v>
      </c>
      <c r="J1787" s="9">
        <f>SUMIFS(H:H,D:D,dataset_shampoo[[#This Row],[Brand]],E:E,dataset_shampoo[[#This Row],[Region]],F:F,dataset_shampoo[[#This Row],[Year]],G:G,"&lt;="&amp;dataset_shampoo[[#This Row],[Month]])</f>
        <v>1939</v>
      </c>
      <c r="K1787" s="27">
        <f>SUMIFS(I:I,D:D,dataset_shampoo[[#This Row],[Brand]],E:E,dataset_shampoo[[#This Row],[Region]],F:F,dataset_shampoo[[#This Row],[Year]],G:G,"&lt;="&amp;dataset_shampoo[[#This Row],[Month]])</f>
        <v>12096</v>
      </c>
      <c r="L1787" s="9">
        <f>dataset_shampoo[[#This Row],[Units YTD]]+SUMIFS(H:H,D:D,dataset_shampoo[[#This Row],[Brand]],E:E,dataset_shampoo[[#This Row],[Region]],F:F,dataset_shampoo[[#This Row],[Year]]-1,G:G,"&gt;"&amp;dataset_shampoo[[#This Row],[Month]])</f>
        <v>4718</v>
      </c>
      <c r="M1787" s="1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s="9">
        <v>966</v>
      </c>
      <c r="I1788" s="11">
        <v>5999</v>
      </c>
      <c r="J1788" s="9">
        <f>SUMIFS(H:H,D:D,dataset_shampoo[[#This Row],[Brand]],E:E,dataset_shampoo[[#This Row],[Region]],F:F,dataset_shampoo[[#This Row],[Year]],G:G,"&lt;="&amp;dataset_shampoo[[#This Row],[Month]])</f>
        <v>2905</v>
      </c>
      <c r="K1788" s="27">
        <f>SUMIFS(I:I,D:D,dataset_shampoo[[#This Row],[Brand]],E:E,dataset_shampoo[[#This Row],[Region]],F:F,dataset_shampoo[[#This Row],[Year]],G:G,"&lt;="&amp;dataset_shampoo[[#This Row],[Month]])</f>
        <v>18095</v>
      </c>
      <c r="L1788" s="9">
        <f>dataset_shampoo[[#This Row],[Units YTD]]+SUMIFS(H:H,D:D,dataset_shampoo[[#This Row],[Brand]],E:E,dataset_shampoo[[#This Row],[Region]],F:F,dataset_shampoo[[#This Row],[Year]]-1,G:G,"&gt;"&amp;dataset_shampoo[[#This Row],[Month]])</f>
        <v>5684</v>
      </c>
      <c r="M1788" s="1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s="9">
        <v>721</v>
      </c>
      <c r="I1789" s="11">
        <v>4473</v>
      </c>
      <c r="J1789" s="9">
        <f>SUMIFS(H:H,D:D,dataset_shampoo[[#This Row],[Brand]],E:E,dataset_shampoo[[#This Row],[Region]],F:F,dataset_shampoo[[#This Row],[Year]],G:G,"&lt;="&amp;dataset_shampoo[[#This Row],[Month]])</f>
        <v>3626</v>
      </c>
      <c r="K1789" s="27">
        <f>SUMIFS(I:I,D:D,dataset_shampoo[[#This Row],[Brand]],E:E,dataset_shampoo[[#This Row],[Region]],F:F,dataset_shampoo[[#This Row],[Year]],G:G,"&lt;="&amp;dataset_shampoo[[#This Row],[Month]])</f>
        <v>22568</v>
      </c>
      <c r="L1789" s="9">
        <f>dataset_shampoo[[#This Row],[Units YTD]]+SUMIFS(H:H,D:D,dataset_shampoo[[#This Row],[Brand]],E:E,dataset_shampoo[[#This Row],[Region]],F:F,dataset_shampoo[[#This Row],[Year]]-1,G:G,"&gt;"&amp;dataset_shampoo[[#This Row],[Month]])</f>
        <v>6405</v>
      </c>
      <c r="M1789" s="1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s="9">
        <v>1407</v>
      </c>
      <c r="I1790" s="11">
        <v>8715</v>
      </c>
      <c r="J1790" s="9">
        <f>SUMIFS(H:H,D:D,dataset_shampoo[[#This Row],[Brand]],E:E,dataset_shampoo[[#This Row],[Region]],F:F,dataset_shampoo[[#This Row],[Year]],G:G,"&lt;="&amp;dataset_shampoo[[#This Row],[Month]])</f>
        <v>5033</v>
      </c>
      <c r="K1790" s="27">
        <f>SUMIFS(I:I,D:D,dataset_shampoo[[#This Row],[Brand]],E:E,dataset_shampoo[[#This Row],[Region]],F:F,dataset_shampoo[[#This Row],[Year]],G:G,"&lt;="&amp;dataset_shampoo[[#This Row],[Month]])</f>
        <v>31283</v>
      </c>
      <c r="L1790" s="9">
        <f>dataset_shampoo[[#This Row],[Units YTD]]+SUMIFS(H:H,D:D,dataset_shampoo[[#This Row],[Brand]],E:E,dataset_shampoo[[#This Row],[Region]],F:F,dataset_shampoo[[#This Row],[Year]]-1,G:G,"&gt;"&amp;dataset_shampoo[[#This Row],[Month]])</f>
        <v>7812</v>
      </c>
      <c r="M1790" s="1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s="9">
        <v>364</v>
      </c>
      <c r="I1791" s="11">
        <v>2296</v>
      </c>
      <c r="J1791" s="9">
        <f>SUMIFS(H:H,D:D,dataset_shampoo[[#This Row],[Brand]],E:E,dataset_shampoo[[#This Row],[Region]],F:F,dataset_shampoo[[#This Row],[Year]],G:G,"&lt;="&amp;dataset_shampoo[[#This Row],[Month]])</f>
        <v>5397</v>
      </c>
      <c r="K1791" s="27">
        <f>SUMIFS(I:I,D:D,dataset_shampoo[[#This Row],[Brand]],E:E,dataset_shampoo[[#This Row],[Region]],F:F,dataset_shampoo[[#This Row],[Year]],G:G,"&lt;="&amp;dataset_shampoo[[#This Row],[Month]])</f>
        <v>33579</v>
      </c>
      <c r="L1791" s="9">
        <f>dataset_shampoo[[#This Row],[Units YTD]]+SUMIFS(H:H,D:D,dataset_shampoo[[#This Row],[Brand]],E:E,dataset_shampoo[[#This Row],[Region]],F:F,dataset_shampoo[[#This Row],[Year]]-1,G:G,"&gt;"&amp;dataset_shampoo[[#This Row],[Month]])</f>
        <v>8176</v>
      </c>
      <c r="M1791" s="1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s="9">
        <v>1302</v>
      </c>
      <c r="I1792" s="11">
        <v>8064</v>
      </c>
      <c r="J1792" s="9">
        <f>SUMIFS(H:H,D:D,dataset_shampoo[[#This Row],[Brand]],E:E,dataset_shampoo[[#This Row],[Region]],F:F,dataset_shampoo[[#This Row],[Year]],G:G,"&lt;="&amp;dataset_shampoo[[#This Row],[Month]])</f>
        <v>6699</v>
      </c>
      <c r="K1792" s="27">
        <f>SUMIFS(I:I,D:D,dataset_shampoo[[#This Row],[Brand]],E:E,dataset_shampoo[[#This Row],[Region]],F:F,dataset_shampoo[[#This Row],[Year]],G:G,"&lt;="&amp;dataset_shampoo[[#This Row],[Month]])</f>
        <v>41643</v>
      </c>
      <c r="L1792" s="9">
        <f>dataset_shampoo[[#This Row],[Units YTD]]+SUMIFS(H:H,D:D,dataset_shampoo[[#This Row],[Brand]],E:E,dataset_shampoo[[#This Row],[Region]],F:F,dataset_shampoo[[#This Row],[Year]]-1,G:G,"&gt;"&amp;dataset_shampoo[[#This Row],[Month]])</f>
        <v>9310</v>
      </c>
      <c r="M1792" s="1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s="9">
        <v>259</v>
      </c>
      <c r="I1793" s="11">
        <v>1659</v>
      </c>
      <c r="J1793" s="9">
        <f>SUMIFS(H:H,D:D,dataset_shampoo[[#This Row],[Brand]],E:E,dataset_shampoo[[#This Row],[Region]],F:F,dataset_shampoo[[#This Row],[Year]],G:G,"&lt;="&amp;dataset_shampoo[[#This Row],[Month]])</f>
        <v>6958</v>
      </c>
      <c r="K1793" s="27">
        <f>SUMIFS(I:I,D:D,dataset_shampoo[[#This Row],[Brand]],E:E,dataset_shampoo[[#This Row],[Region]],F:F,dataset_shampoo[[#This Row],[Year]],G:G,"&lt;="&amp;dataset_shampoo[[#This Row],[Month]])</f>
        <v>43302</v>
      </c>
      <c r="L1793" s="9">
        <f>dataset_shampoo[[#This Row],[Units YTD]]+SUMIFS(H:H,D:D,dataset_shampoo[[#This Row],[Brand]],E:E,dataset_shampoo[[#This Row],[Region]],F:F,dataset_shampoo[[#This Row],[Year]]-1,G:G,"&gt;"&amp;dataset_shampoo[[#This Row],[Month]])</f>
        <v>8484</v>
      </c>
      <c r="M1793" s="1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s="9">
        <v>1085</v>
      </c>
      <c r="I1794" s="11">
        <v>6720</v>
      </c>
      <c r="J1794" s="9">
        <f>SUMIFS(H:H,D:D,dataset_shampoo[[#This Row],[Brand]],E:E,dataset_shampoo[[#This Row],[Region]],F:F,dataset_shampoo[[#This Row],[Year]],G:G,"&lt;="&amp;dataset_shampoo[[#This Row],[Month]])</f>
        <v>8043</v>
      </c>
      <c r="K1794" s="27">
        <f>SUMIFS(I:I,D:D,dataset_shampoo[[#This Row],[Brand]],E:E,dataset_shampoo[[#This Row],[Region]],F:F,dataset_shampoo[[#This Row],[Year]],G:G,"&lt;="&amp;dataset_shampoo[[#This Row],[Month]])</f>
        <v>50022</v>
      </c>
      <c r="L1794" s="9">
        <f>dataset_shampoo[[#This Row],[Units YTD]]+SUMIFS(H:H,D:D,dataset_shampoo[[#This Row],[Brand]],E:E,dataset_shampoo[[#This Row],[Region]],F:F,dataset_shampoo[[#This Row],[Year]]-1,G:G,"&gt;"&amp;dataset_shampoo[[#This Row],[Month]])</f>
        <v>8631</v>
      </c>
      <c r="M1794" s="1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s="9">
        <v>1197</v>
      </c>
      <c r="I1795" s="11">
        <v>7413</v>
      </c>
      <c r="J1795" s="9">
        <f>SUMIFS(H:H,D:D,dataset_shampoo[[#This Row],[Brand]],E:E,dataset_shampoo[[#This Row],[Region]],F:F,dataset_shampoo[[#This Row],[Year]],G:G,"&lt;="&amp;dataset_shampoo[[#This Row],[Month]])</f>
        <v>9240</v>
      </c>
      <c r="K1795" s="27">
        <f>SUMIFS(I:I,D:D,dataset_shampoo[[#This Row],[Brand]],E:E,dataset_shampoo[[#This Row],[Region]],F:F,dataset_shampoo[[#This Row],[Year]],G:G,"&lt;="&amp;dataset_shampoo[[#This Row],[Month]])</f>
        <v>57435</v>
      </c>
      <c r="L1795" s="9">
        <f>dataset_shampoo[[#This Row],[Units YTD]]+SUMIFS(H:H,D:D,dataset_shampoo[[#This Row],[Brand]],E:E,dataset_shampoo[[#This Row],[Region]],F:F,dataset_shampoo[[#This Row],[Year]]-1,G:G,"&gt;"&amp;dataset_shampoo[[#This Row],[Month]])</f>
        <v>9240</v>
      </c>
      <c r="M1795" s="1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s="9">
        <v>966</v>
      </c>
      <c r="I1796" s="11">
        <v>5992</v>
      </c>
      <c r="J1796" s="9">
        <f>SUMIFS(H:H,D:D,dataset_shampoo[[#This Row],[Brand]],E:E,dataset_shampoo[[#This Row],[Region]],F:F,dataset_shampoo[[#This Row],[Year]],G:G,"&lt;="&amp;dataset_shampoo[[#This Row],[Month]])</f>
        <v>966</v>
      </c>
      <c r="K1796" s="27">
        <f>SUMIFS(I:I,D:D,dataset_shampoo[[#This Row],[Brand]],E:E,dataset_shampoo[[#This Row],[Region]],F:F,dataset_shampoo[[#This Row],[Year]],G:G,"&lt;="&amp;dataset_shampoo[[#This Row],[Month]])</f>
        <v>5992</v>
      </c>
      <c r="L1796" s="9">
        <f>dataset_shampoo[[#This Row],[Units YTD]]+SUMIFS(H:H,D:D,dataset_shampoo[[#This Row],[Brand]],E:E,dataset_shampoo[[#This Row],[Region]],F:F,dataset_shampoo[[#This Row],[Year]]-1,G:G,"&gt;"&amp;dataset_shampoo[[#This Row],[Month]])</f>
        <v>9632</v>
      </c>
      <c r="M1796" s="1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s="9">
        <v>616</v>
      </c>
      <c r="I1797" s="11">
        <v>3836</v>
      </c>
      <c r="J1797" s="9">
        <f>SUMIFS(H:H,D:D,dataset_shampoo[[#This Row],[Brand]],E:E,dataset_shampoo[[#This Row],[Region]],F:F,dataset_shampoo[[#This Row],[Year]],G:G,"&lt;="&amp;dataset_shampoo[[#This Row],[Month]])</f>
        <v>1582</v>
      </c>
      <c r="K1797" s="27">
        <f>SUMIFS(I:I,D:D,dataset_shampoo[[#This Row],[Brand]],E:E,dataset_shampoo[[#This Row],[Region]],F:F,dataset_shampoo[[#This Row],[Year]],G:G,"&lt;="&amp;dataset_shampoo[[#This Row],[Month]])</f>
        <v>9828</v>
      </c>
      <c r="L1797" s="9">
        <f>dataset_shampoo[[#This Row],[Units YTD]]+SUMIFS(H:H,D:D,dataset_shampoo[[#This Row],[Brand]],E:E,dataset_shampoo[[#This Row],[Region]],F:F,dataset_shampoo[[#This Row],[Year]]-1,G:G,"&gt;"&amp;dataset_shampoo[[#This Row],[Month]])</f>
        <v>9898</v>
      </c>
      <c r="M1797" s="1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s="9">
        <v>756</v>
      </c>
      <c r="I1798" s="11">
        <v>4711</v>
      </c>
      <c r="J1798" s="9">
        <f>SUMIFS(H:H,D:D,dataset_shampoo[[#This Row],[Brand]],E:E,dataset_shampoo[[#This Row],[Region]],F:F,dataset_shampoo[[#This Row],[Year]],G:G,"&lt;="&amp;dataset_shampoo[[#This Row],[Month]])</f>
        <v>2338</v>
      </c>
      <c r="K1798" s="27">
        <f>SUMIFS(I:I,D:D,dataset_shampoo[[#This Row],[Brand]],E:E,dataset_shampoo[[#This Row],[Region]],F:F,dataset_shampoo[[#This Row],[Year]],G:G,"&lt;="&amp;dataset_shampoo[[#This Row],[Month]])</f>
        <v>14539</v>
      </c>
      <c r="L1798" s="9">
        <f>dataset_shampoo[[#This Row],[Units YTD]]+SUMIFS(H:H,D:D,dataset_shampoo[[#This Row],[Brand]],E:E,dataset_shampoo[[#This Row],[Region]],F:F,dataset_shampoo[[#This Row],[Year]]-1,G:G,"&gt;"&amp;dataset_shampoo[[#This Row],[Month]])</f>
        <v>9898</v>
      </c>
      <c r="M1798" s="1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s="9">
        <v>455</v>
      </c>
      <c r="I1799" s="11">
        <v>2793</v>
      </c>
      <c r="J1799" s="9">
        <f>SUMIFS(H:H,D:D,dataset_shampoo[[#This Row],[Brand]],E:E,dataset_shampoo[[#This Row],[Region]],F:F,dataset_shampoo[[#This Row],[Year]],G:G,"&lt;="&amp;dataset_shampoo[[#This Row],[Month]])</f>
        <v>2793</v>
      </c>
      <c r="K1799" s="27">
        <f>SUMIFS(I:I,D:D,dataset_shampoo[[#This Row],[Brand]],E:E,dataset_shampoo[[#This Row],[Region]],F:F,dataset_shampoo[[#This Row],[Year]],G:G,"&lt;="&amp;dataset_shampoo[[#This Row],[Month]])</f>
        <v>17332</v>
      </c>
      <c r="L1799" s="9">
        <f>dataset_shampoo[[#This Row],[Units YTD]]+SUMIFS(H:H,D:D,dataset_shampoo[[#This Row],[Brand]],E:E,dataset_shampoo[[#This Row],[Region]],F:F,dataset_shampoo[[#This Row],[Year]]-1,G:G,"&gt;"&amp;dataset_shampoo[[#This Row],[Month]])</f>
        <v>10094</v>
      </c>
      <c r="M1799" s="1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s="9">
        <v>4361</v>
      </c>
      <c r="I1800" s="11">
        <v>26985</v>
      </c>
      <c r="J1800" s="9">
        <f>SUMIFS(H:H,D:D,dataset_shampoo[[#This Row],[Brand]],E:E,dataset_shampoo[[#This Row],[Region]],F:F,dataset_shampoo[[#This Row],[Year]],G:G,"&lt;="&amp;dataset_shampoo[[#This Row],[Month]])</f>
        <v>7154</v>
      </c>
      <c r="K1800" s="27">
        <f>SUMIFS(I:I,D:D,dataset_shampoo[[#This Row],[Brand]],E:E,dataset_shampoo[[#This Row],[Region]],F:F,dataset_shampoo[[#This Row],[Year]],G:G,"&lt;="&amp;dataset_shampoo[[#This Row],[Month]])</f>
        <v>44317</v>
      </c>
      <c r="L1800" s="9">
        <f>dataset_shampoo[[#This Row],[Units YTD]]+SUMIFS(H:H,D:D,dataset_shampoo[[#This Row],[Brand]],E:E,dataset_shampoo[[#This Row],[Region]],F:F,dataset_shampoo[[#This Row],[Year]]-1,G:G,"&gt;"&amp;dataset_shampoo[[#This Row],[Month]])</f>
        <v>13489</v>
      </c>
      <c r="M1800" s="1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s="9">
        <v>1162</v>
      </c>
      <c r="I1801" s="11">
        <v>7231</v>
      </c>
      <c r="J1801" s="9">
        <f>SUMIFS(H:H,D:D,dataset_shampoo[[#This Row],[Brand]],E:E,dataset_shampoo[[#This Row],[Region]],F:F,dataset_shampoo[[#This Row],[Year]],G:G,"&lt;="&amp;dataset_shampoo[[#This Row],[Month]])</f>
        <v>8316</v>
      </c>
      <c r="K1801" s="27">
        <f>SUMIFS(I:I,D:D,dataset_shampoo[[#This Row],[Brand]],E:E,dataset_shampoo[[#This Row],[Region]],F:F,dataset_shampoo[[#This Row],[Year]],G:G,"&lt;="&amp;dataset_shampoo[[#This Row],[Month]])</f>
        <v>51548</v>
      </c>
      <c r="L1801" s="9">
        <f>dataset_shampoo[[#This Row],[Units YTD]]+SUMIFS(H:H,D:D,dataset_shampoo[[#This Row],[Brand]],E:E,dataset_shampoo[[#This Row],[Region]],F:F,dataset_shampoo[[#This Row],[Year]]-1,G:G,"&gt;"&amp;dataset_shampoo[[#This Row],[Month]])</f>
        <v>13930</v>
      </c>
      <c r="M1801" s="1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s="9">
        <v>1869</v>
      </c>
      <c r="I1802" s="11">
        <v>11536</v>
      </c>
      <c r="J1802" s="9">
        <f>SUMIFS(H:H,D:D,dataset_shampoo[[#This Row],[Brand]],E:E,dataset_shampoo[[#This Row],[Region]],F:F,dataset_shampoo[[#This Row],[Year]],G:G,"&lt;="&amp;dataset_shampoo[[#This Row],[Month]])</f>
        <v>10185</v>
      </c>
      <c r="K1802" s="27">
        <f>SUMIFS(I:I,D:D,dataset_shampoo[[#This Row],[Brand]],E:E,dataset_shampoo[[#This Row],[Region]],F:F,dataset_shampoo[[#This Row],[Year]],G:G,"&lt;="&amp;dataset_shampoo[[#This Row],[Month]])</f>
        <v>63084</v>
      </c>
      <c r="L1802" s="9">
        <f>dataset_shampoo[[#This Row],[Units YTD]]+SUMIFS(H:H,D:D,dataset_shampoo[[#This Row],[Brand]],E:E,dataset_shampoo[[#This Row],[Region]],F:F,dataset_shampoo[[#This Row],[Year]]-1,G:G,"&gt;"&amp;dataset_shampoo[[#This Row],[Month]])</f>
        <v>14392</v>
      </c>
      <c r="M1802" s="1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s="9">
        <v>1225</v>
      </c>
      <c r="I1803" s="11">
        <v>7595</v>
      </c>
      <c r="J1803" s="9">
        <f>SUMIFS(H:H,D:D,dataset_shampoo[[#This Row],[Brand]],E:E,dataset_shampoo[[#This Row],[Region]],F:F,dataset_shampoo[[#This Row],[Year]],G:G,"&lt;="&amp;dataset_shampoo[[#This Row],[Month]])</f>
        <v>11410</v>
      </c>
      <c r="K1803" s="27">
        <f>SUMIFS(I:I,D:D,dataset_shampoo[[#This Row],[Brand]],E:E,dataset_shampoo[[#This Row],[Region]],F:F,dataset_shampoo[[#This Row],[Year]],G:G,"&lt;="&amp;dataset_shampoo[[#This Row],[Month]])</f>
        <v>70679</v>
      </c>
      <c r="L1803" s="9">
        <f>dataset_shampoo[[#This Row],[Units YTD]]+SUMIFS(H:H,D:D,dataset_shampoo[[#This Row],[Brand]],E:E,dataset_shampoo[[#This Row],[Region]],F:F,dataset_shampoo[[#This Row],[Year]]-1,G:G,"&gt;"&amp;dataset_shampoo[[#This Row],[Month]])</f>
        <v>15253</v>
      </c>
      <c r="M1803" s="1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s="9">
        <v>861</v>
      </c>
      <c r="I1804" s="11">
        <v>5299</v>
      </c>
      <c r="J1804" s="9">
        <f>SUMIFS(H:H,D:D,dataset_shampoo[[#This Row],[Brand]],E:E,dataset_shampoo[[#This Row],[Region]],F:F,dataset_shampoo[[#This Row],[Year]],G:G,"&lt;="&amp;dataset_shampoo[[#This Row],[Month]])</f>
        <v>12271</v>
      </c>
      <c r="K1804" s="27">
        <f>SUMIFS(I:I,D:D,dataset_shampoo[[#This Row],[Brand]],E:E,dataset_shampoo[[#This Row],[Region]],F:F,dataset_shampoo[[#This Row],[Year]],G:G,"&lt;="&amp;dataset_shampoo[[#This Row],[Month]])</f>
        <v>75978</v>
      </c>
      <c r="L1804" s="9">
        <f>dataset_shampoo[[#This Row],[Units YTD]]+SUMIFS(H:H,D:D,dataset_shampoo[[#This Row],[Brand]],E:E,dataset_shampoo[[#This Row],[Region]],F:F,dataset_shampoo[[#This Row],[Year]]-1,G:G,"&gt;"&amp;dataset_shampoo[[#This Row],[Month]])</f>
        <v>14812</v>
      </c>
      <c r="M1804" s="1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s="9">
        <v>1239</v>
      </c>
      <c r="I1805" s="11">
        <v>7658</v>
      </c>
      <c r="J1805" s="9">
        <f>SUMIFS(H:H,D:D,dataset_shampoo[[#This Row],[Brand]],E:E,dataset_shampoo[[#This Row],[Region]],F:F,dataset_shampoo[[#This Row],[Year]],G:G,"&lt;="&amp;dataset_shampoo[[#This Row],[Month]])</f>
        <v>13510</v>
      </c>
      <c r="K1805" s="27">
        <f>SUMIFS(I:I,D:D,dataset_shampoo[[#This Row],[Brand]],E:E,dataset_shampoo[[#This Row],[Region]],F:F,dataset_shampoo[[#This Row],[Year]],G:G,"&lt;="&amp;dataset_shampoo[[#This Row],[Month]])</f>
        <v>83636</v>
      </c>
      <c r="L1805" s="9">
        <f>dataset_shampoo[[#This Row],[Units YTD]]+SUMIFS(H:H,D:D,dataset_shampoo[[#This Row],[Brand]],E:E,dataset_shampoo[[#This Row],[Region]],F:F,dataset_shampoo[[#This Row],[Year]]-1,G:G,"&gt;"&amp;dataset_shampoo[[#This Row],[Month]])</f>
        <v>15792</v>
      </c>
      <c r="M1805" s="1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s="9">
        <v>910</v>
      </c>
      <c r="I1806" s="11">
        <v>5600</v>
      </c>
      <c r="J1806" s="9">
        <f>SUMIFS(H:H,D:D,dataset_shampoo[[#This Row],[Brand]],E:E,dataset_shampoo[[#This Row],[Region]],F:F,dataset_shampoo[[#This Row],[Year]],G:G,"&lt;="&amp;dataset_shampoo[[#This Row],[Month]])</f>
        <v>14420</v>
      </c>
      <c r="K1806" s="27">
        <f>SUMIFS(I:I,D:D,dataset_shampoo[[#This Row],[Brand]],E:E,dataset_shampoo[[#This Row],[Region]],F:F,dataset_shampoo[[#This Row],[Year]],G:G,"&lt;="&amp;dataset_shampoo[[#This Row],[Month]])</f>
        <v>89236</v>
      </c>
      <c r="L1806" s="9">
        <f>dataset_shampoo[[#This Row],[Units YTD]]+SUMIFS(H:H,D:D,dataset_shampoo[[#This Row],[Brand]],E:E,dataset_shampoo[[#This Row],[Region]],F:F,dataset_shampoo[[#This Row],[Year]]-1,G:G,"&gt;"&amp;dataset_shampoo[[#This Row],[Month]])</f>
        <v>15617</v>
      </c>
      <c r="M1806" s="1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s="9">
        <v>1085</v>
      </c>
      <c r="I1807" s="11">
        <v>6643</v>
      </c>
      <c r="J1807" s="9">
        <f>SUMIFS(H:H,D:D,dataset_shampoo[[#This Row],[Brand]],E:E,dataset_shampoo[[#This Row],[Region]],F:F,dataset_shampoo[[#This Row],[Year]],G:G,"&lt;="&amp;dataset_shampoo[[#This Row],[Month]])</f>
        <v>15505</v>
      </c>
      <c r="K1807" s="27">
        <f>SUMIFS(I:I,D:D,dataset_shampoo[[#This Row],[Brand]],E:E,dataset_shampoo[[#This Row],[Region]],F:F,dataset_shampoo[[#This Row],[Year]],G:G,"&lt;="&amp;dataset_shampoo[[#This Row],[Month]])</f>
        <v>95879</v>
      </c>
      <c r="L1807" s="9">
        <f>dataset_shampoo[[#This Row],[Units YTD]]+SUMIFS(H:H,D:D,dataset_shampoo[[#This Row],[Brand]],E:E,dataset_shampoo[[#This Row],[Region]],F:F,dataset_shampoo[[#This Row],[Year]]-1,G:G,"&gt;"&amp;dataset_shampoo[[#This Row],[Month]])</f>
        <v>15505</v>
      </c>
      <c r="M1807" s="1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s="9">
        <v>875</v>
      </c>
      <c r="I1808" s="11">
        <v>5334</v>
      </c>
      <c r="J1808" s="9">
        <f>SUMIFS(H:H,D:D,dataset_shampoo[[#This Row],[Brand]],E:E,dataset_shampoo[[#This Row],[Region]],F:F,dataset_shampoo[[#This Row],[Year]],G:G,"&lt;="&amp;dataset_shampoo[[#This Row],[Month]])</f>
        <v>875</v>
      </c>
      <c r="K1808" s="27">
        <f>SUMIFS(I:I,D:D,dataset_shampoo[[#This Row],[Brand]],E:E,dataset_shampoo[[#This Row],[Region]],F:F,dataset_shampoo[[#This Row],[Year]],G:G,"&lt;="&amp;dataset_shampoo[[#This Row],[Month]])</f>
        <v>5334</v>
      </c>
      <c r="L1808" s="9">
        <f>dataset_shampoo[[#This Row],[Units YTD]]+SUMIFS(H:H,D:D,dataset_shampoo[[#This Row],[Brand]],E:E,dataset_shampoo[[#This Row],[Region]],F:F,dataset_shampoo[[#This Row],[Year]]-1,G:G,"&gt;"&amp;dataset_shampoo[[#This Row],[Month]])</f>
        <v>15414</v>
      </c>
      <c r="M1808" s="1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s="9">
        <v>560</v>
      </c>
      <c r="I1809" s="11">
        <v>3472</v>
      </c>
      <c r="J1809" s="9">
        <f>SUMIFS(H:H,D:D,dataset_shampoo[[#This Row],[Brand]],E:E,dataset_shampoo[[#This Row],[Region]],F:F,dataset_shampoo[[#This Row],[Year]],G:G,"&lt;="&amp;dataset_shampoo[[#This Row],[Month]])</f>
        <v>1435</v>
      </c>
      <c r="K1809" s="27">
        <f>SUMIFS(I:I,D:D,dataset_shampoo[[#This Row],[Brand]],E:E,dataset_shampoo[[#This Row],[Region]],F:F,dataset_shampoo[[#This Row],[Year]],G:G,"&lt;="&amp;dataset_shampoo[[#This Row],[Month]])</f>
        <v>8806</v>
      </c>
      <c r="L1809" s="9">
        <f>dataset_shampoo[[#This Row],[Units YTD]]+SUMIFS(H:H,D:D,dataset_shampoo[[#This Row],[Brand]],E:E,dataset_shampoo[[#This Row],[Region]],F:F,dataset_shampoo[[#This Row],[Year]]-1,G:G,"&gt;"&amp;dataset_shampoo[[#This Row],[Month]])</f>
        <v>15358</v>
      </c>
      <c r="M1809" s="1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s="9">
        <v>742</v>
      </c>
      <c r="I1810" s="11">
        <v>4578</v>
      </c>
      <c r="J1810" s="9">
        <f>SUMIFS(H:H,D:D,dataset_shampoo[[#This Row],[Brand]],E:E,dataset_shampoo[[#This Row],[Region]],F:F,dataset_shampoo[[#This Row],[Year]],G:G,"&lt;="&amp;dataset_shampoo[[#This Row],[Month]])</f>
        <v>2177</v>
      </c>
      <c r="K1810" s="27">
        <f>SUMIFS(I:I,D:D,dataset_shampoo[[#This Row],[Brand]],E:E,dataset_shampoo[[#This Row],[Region]],F:F,dataset_shampoo[[#This Row],[Year]],G:G,"&lt;="&amp;dataset_shampoo[[#This Row],[Month]])</f>
        <v>13384</v>
      </c>
      <c r="L1810" s="9">
        <f>dataset_shampoo[[#This Row],[Units YTD]]+SUMIFS(H:H,D:D,dataset_shampoo[[#This Row],[Brand]],E:E,dataset_shampoo[[#This Row],[Region]],F:F,dataset_shampoo[[#This Row],[Year]]-1,G:G,"&gt;"&amp;dataset_shampoo[[#This Row],[Month]])</f>
        <v>15344</v>
      </c>
      <c r="M1810" s="1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s="9">
        <v>378</v>
      </c>
      <c r="I1811" s="11">
        <v>2310</v>
      </c>
      <c r="J1811" s="9">
        <f>SUMIFS(H:H,D:D,dataset_shampoo[[#This Row],[Brand]],E:E,dataset_shampoo[[#This Row],[Region]],F:F,dataset_shampoo[[#This Row],[Year]],G:G,"&lt;="&amp;dataset_shampoo[[#This Row],[Month]])</f>
        <v>2555</v>
      </c>
      <c r="K1811" s="27">
        <f>SUMIFS(I:I,D:D,dataset_shampoo[[#This Row],[Brand]],E:E,dataset_shampoo[[#This Row],[Region]],F:F,dataset_shampoo[[#This Row],[Year]],G:G,"&lt;="&amp;dataset_shampoo[[#This Row],[Month]])</f>
        <v>15694</v>
      </c>
      <c r="L1811" s="9">
        <f>dataset_shampoo[[#This Row],[Units YTD]]+SUMIFS(H:H,D:D,dataset_shampoo[[#This Row],[Brand]],E:E,dataset_shampoo[[#This Row],[Region]],F:F,dataset_shampoo[[#This Row],[Year]]-1,G:G,"&gt;"&amp;dataset_shampoo[[#This Row],[Month]])</f>
        <v>15267</v>
      </c>
      <c r="M1811" s="1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s="9">
        <v>378</v>
      </c>
      <c r="I1812" s="11">
        <v>2296</v>
      </c>
      <c r="J1812" s="9">
        <f>SUMIFS(H:H,D:D,dataset_shampoo[[#This Row],[Brand]],E:E,dataset_shampoo[[#This Row],[Region]],F:F,dataset_shampoo[[#This Row],[Year]],G:G,"&lt;="&amp;dataset_shampoo[[#This Row],[Month]])</f>
        <v>2933</v>
      </c>
      <c r="K1812" s="27">
        <f>SUMIFS(I:I,D:D,dataset_shampoo[[#This Row],[Brand]],E:E,dataset_shampoo[[#This Row],[Region]],F:F,dataset_shampoo[[#This Row],[Year]],G:G,"&lt;="&amp;dataset_shampoo[[#This Row],[Month]])</f>
        <v>17990</v>
      </c>
      <c r="L1812" s="9">
        <f>dataset_shampoo[[#This Row],[Units YTD]]+SUMIFS(H:H,D:D,dataset_shampoo[[#This Row],[Brand]],E:E,dataset_shampoo[[#This Row],[Region]],F:F,dataset_shampoo[[#This Row],[Year]]-1,G:G,"&gt;"&amp;dataset_shampoo[[#This Row],[Month]])</f>
        <v>11284</v>
      </c>
      <c r="M1812" s="1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s="9">
        <v>903</v>
      </c>
      <c r="I1813" s="11">
        <v>5558</v>
      </c>
      <c r="J1813" s="9">
        <f>SUMIFS(H:H,D:D,dataset_shampoo[[#This Row],[Brand]],E:E,dataset_shampoo[[#This Row],[Region]],F:F,dataset_shampoo[[#This Row],[Year]],G:G,"&lt;="&amp;dataset_shampoo[[#This Row],[Month]])</f>
        <v>3836</v>
      </c>
      <c r="K1813" s="27">
        <f>SUMIFS(I:I,D:D,dataset_shampoo[[#This Row],[Brand]],E:E,dataset_shampoo[[#This Row],[Region]],F:F,dataset_shampoo[[#This Row],[Year]],G:G,"&lt;="&amp;dataset_shampoo[[#This Row],[Month]])</f>
        <v>23548</v>
      </c>
      <c r="L1813" s="9">
        <f>dataset_shampoo[[#This Row],[Units YTD]]+SUMIFS(H:H,D:D,dataset_shampoo[[#This Row],[Brand]],E:E,dataset_shampoo[[#This Row],[Region]],F:F,dataset_shampoo[[#This Row],[Year]]-1,G:G,"&gt;"&amp;dataset_shampoo[[#This Row],[Month]])</f>
        <v>11025</v>
      </c>
      <c r="M1813" s="1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s="9">
        <v>728</v>
      </c>
      <c r="I1814" s="11">
        <v>4501</v>
      </c>
      <c r="J1814" s="9">
        <f>SUMIFS(H:H,D:D,dataset_shampoo[[#This Row],[Brand]],E:E,dataset_shampoo[[#This Row],[Region]],F:F,dataset_shampoo[[#This Row],[Year]],G:G,"&lt;="&amp;dataset_shampoo[[#This Row],[Month]])</f>
        <v>4564</v>
      </c>
      <c r="K1814" s="27">
        <f>SUMIFS(I:I,D:D,dataset_shampoo[[#This Row],[Brand]],E:E,dataset_shampoo[[#This Row],[Region]],F:F,dataset_shampoo[[#This Row],[Year]],G:G,"&lt;="&amp;dataset_shampoo[[#This Row],[Month]])</f>
        <v>28049</v>
      </c>
      <c r="L1814" s="9">
        <f>dataset_shampoo[[#This Row],[Units YTD]]+SUMIFS(H:H,D:D,dataset_shampoo[[#This Row],[Brand]],E:E,dataset_shampoo[[#This Row],[Region]],F:F,dataset_shampoo[[#This Row],[Year]]-1,G:G,"&gt;"&amp;dataset_shampoo[[#This Row],[Month]])</f>
        <v>9884</v>
      </c>
      <c r="M1814" s="1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s="9">
        <v>329</v>
      </c>
      <c r="I1815" s="11">
        <v>1967</v>
      </c>
      <c r="J1815" s="9">
        <f>SUMIFS(H:H,D:D,dataset_shampoo[[#This Row],[Brand]],E:E,dataset_shampoo[[#This Row],[Region]],F:F,dataset_shampoo[[#This Row],[Year]],G:G,"&lt;="&amp;dataset_shampoo[[#This Row],[Month]])</f>
        <v>4893</v>
      </c>
      <c r="K1815" s="27">
        <f>SUMIFS(I:I,D:D,dataset_shampoo[[#This Row],[Brand]],E:E,dataset_shampoo[[#This Row],[Region]],F:F,dataset_shampoo[[#This Row],[Year]],G:G,"&lt;="&amp;dataset_shampoo[[#This Row],[Month]])</f>
        <v>30016</v>
      </c>
      <c r="L1815" s="9">
        <f>dataset_shampoo[[#This Row],[Units YTD]]+SUMIFS(H:H,D:D,dataset_shampoo[[#This Row],[Brand]],E:E,dataset_shampoo[[#This Row],[Region]],F:F,dataset_shampoo[[#This Row],[Year]]-1,G:G,"&gt;"&amp;dataset_shampoo[[#This Row],[Month]])</f>
        <v>8988</v>
      </c>
      <c r="M1815" s="1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s="9">
        <v>560</v>
      </c>
      <c r="I1816" s="11">
        <v>3444</v>
      </c>
      <c r="J1816" s="9">
        <f>SUMIFS(H:H,D:D,dataset_shampoo[[#This Row],[Brand]],E:E,dataset_shampoo[[#This Row],[Region]],F:F,dataset_shampoo[[#This Row],[Year]],G:G,"&lt;="&amp;dataset_shampoo[[#This Row],[Month]])</f>
        <v>5453</v>
      </c>
      <c r="K1816" s="27">
        <f>SUMIFS(I:I,D:D,dataset_shampoo[[#This Row],[Brand]],E:E,dataset_shampoo[[#This Row],[Region]],F:F,dataset_shampoo[[#This Row],[Year]],G:G,"&lt;="&amp;dataset_shampoo[[#This Row],[Month]])</f>
        <v>33460</v>
      </c>
      <c r="L1816" s="9">
        <f>dataset_shampoo[[#This Row],[Units YTD]]+SUMIFS(H:H,D:D,dataset_shampoo[[#This Row],[Brand]],E:E,dataset_shampoo[[#This Row],[Region]],F:F,dataset_shampoo[[#This Row],[Year]]-1,G:G,"&gt;"&amp;dataset_shampoo[[#This Row],[Month]])</f>
        <v>8687</v>
      </c>
      <c r="M1816" s="1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s="9">
        <v>721</v>
      </c>
      <c r="I1817" s="11">
        <v>4410</v>
      </c>
      <c r="J1817" s="9">
        <f>SUMIFS(H:H,D:D,dataset_shampoo[[#This Row],[Brand]],E:E,dataset_shampoo[[#This Row],[Region]],F:F,dataset_shampoo[[#This Row],[Year]],G:G,"&lt;="&amp;dataset_shampoo[[#This Row],[Month]])</f>
        <v>6174</v>
      </c>
      <c r="K1817" s="27">
        <f>SUMIFS(I:I,D:D,dataset_shampoo[[#This Row],[Brand]],E:E,dataset_shampoo[[#This Row],[Region]],F:F,dataset_shampoo[[#This Row],[Year]],G:G,"&lt;="&amp;dataset_shampoo[[#This Row],[Month]])</f>
        <v>37870</v>
      </c>
      <c r="L1817" s="9">
        <f>dataset_shampoo[[#This Row],[Units YTD]]+SUMIFS(H:H,D:D,dataset_shampoo[[#This Row],[Brand]],E:E,dataset_shampoo[[#This Row],[Region]],F:F,dataset_shampoo[[#This Row],[Year]]-1,G:G,"&gt;"&amp;dataset_shampoo[[#This Row],[Month]])</f>
        <v>8169</v>
      </c>
      <c r="M1817" s="1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s="9">
        <v>623</v>
      </c>
      <c r="I1818" s="11">
        <v>3836</v>
      </c>
      <c r="J1818" s="9">
        <f>SUMIFS(H:H,D:D,dataset_shampoo[[#This Row],[Brand]],E:E,dataset_shampoo[[#This Row],[Region]],F:F,dataset_shampoo[[#This Row],[Year]],G:G,"&lt;="&amp;dataset_shampoo[[#This Row],[Month]])</f>
        <v>6797</v>
      </c>
      <c r="K1818" s="27">
        <f>SUMIFS(I:I,D:D,dataset_shampoo[[#This Row],[Brand]],E:E,dataset_shampoo[[#This Row],[Region]],F:F,dataset_shampoo[[#This Row],[Year]],G:G,"&lt;="&amp;dataset_shampoo[[#This Row],[Month]])</f>
        <v>41706</v>
      </c>
      <c r="L1818" s="9">
        <f>dataset_shampoo[[#This Row],[Units YTD]]+SUMIFS(H:H,D:D,dataset_shampoo[[#This Row],[Brand]],E:E,dataset_shampoo[[#This Row],[Region]],F:F,dataset_shampoo[[#This Row],[Year]]-1,G:G,"&gt;"&amp;dataset_shampoo[[#This Row],[Month]])</f>
        <v>7882</v>
      </c>
      <c r="M1818" s="1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s="9">
        <v>812</v>
      </c>
      <c r="I1819" s="11">
        <v>4998</v>
      </c>
      <c r="J1819" s="9">
        <f>SUMIFS(H:H,D:D,dataset_shampoo[[#This Row],[Brand]],E:E,dataset_shampoo[[#This Row],[Region]],F:F,dataset_shampoo[[#This Row],[Year]],G:G,"&lt;="&amp;dataset_shampoo[[#This Row],[Month]])</f>
        <v>7609</v>
      </c>
      <c r="K1819" s="27">
        <f>SUMIFS(I:I,D:D,dataset_shampoo[[#This Row],[Brand]],E:E,dataset_shampoo[[#This Row],[Region]],F:F,dataset_shampoo[[#This Row],[Year]],G:G,"&lt;="&amp;dataset_shampoo[[#This Row],[Month]])</f>
        <v>46704</v>
      </c>
      <c r="L1819" s="9">
        <f>dataset_shampoo[[#This Row],[Units YTD]]+SUMIFS(H:H,D:D,dataset_shampoo[[#This Row],[Brand]],E:E,dataset_shampoo[[#This Row],[Region]],F:F,dataset_shampoo[[#This Row],[Year]]-1,G:G,"&gt;"&amp;dataset_shampoo[[#This Row],[Month]])</f>
        <v>7609</v>
      </c>
      <c r="M1819" s="1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s="9">
        <v>924</v>
      </c>
      <c r="I1820" s="11">
        <v>5663</v>
      </c>
      <c r="J1820" s="9">
        <f>SUMIFS(H:H,D:D,dataset_shampoo[[#This Row],[Brand]],E:E,dataset_shampoo[[#This Row],[Region]],F:F,dataset_shampoo[[#This Row],[Year]],G:G,"&lt;="&amp;dataset_shampoo[[#This Row],[Month]])</f>
        <v>924</v>
      </c>
      <c r="K1820" s="27">
        <f>SUMIFS(I:I,D:D,dataset_shampoo[[#This Row],[Brand]],E:E,dataset_shampoo[[#This Row],[Region]],F:F,dataset_shampoo[[#This Row],[Year]],G:G,"&lt;="&amp;dataset_shampoo[[#This Row],[Month]])</f>
        <v>5663</v>
      </c>
      <c r="L1820" s="9">
        <f>dataset_shampoo[[#This Row],[Units YTD]]+SUMIFS(H:H,D:D,dataset_shampoo[[#This Row],[Brand]],E:E,dataset_shampoo[[#This Row],[Region]],F:F,dataset_shampoo[[#This Row],[Year]]-1,G:G,"&gt;"&amp;dataset_shampoo[[#This Row],[Month]])</f>
        <v>7658</v>
      </c>
      <c r="M1820" s="1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s="9">
        <v>770</v>
      </c>
      <c r="I1821" s="11">
        <v>4697</v>
      </c>
      <c r="J1821" s="9">
        <f>SUMIFS(H:H,D:D,dataset_shampoo[[#This Row],[Brand]],E:E,dataset_shampoo[[#This Row],[Region]],F:F,dataset_shampoo[[#This Row],[Year]],G:G,"&lt;="&amp;dataset_shampoo[[#This Row],[Month]])</f>
        <v>1694</v>
      </c>
      <c r="K1821" s="27">
        <f>SUMIFS(I:I,D:D,dataset_shampoo[[#This Row],[Brand]],E:E,dataset_shampoo[[#This Row],[Region]],F:F,dataset_shampoo[[#This Row],[Year]],G:G,"&lt;="&amp;dataset_shampoo[[#This Row],[Month]])</f>
        <v>10360</v>
      </c>
      <c r="L1821" s="9">
        <f>dataset_shampoo[[#This Row],[Units YTD]]+SUMIFS(H:H,D:D,dataset_shampoo[[#This Row],[Brand]],E:E,dataset_shampoo[[#This Row],[Region]],F:F,dataset_shampoo[[#This Row],[Year]]-1,G:G,"&gt;"&amp;dataset_shampoo[[#This Row],[Month]])</f>
        <v>7868</v>
      </c>
      <c r="M1821" s="1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s="9">
        <v>952</v>
      </c>
      <c r="I1822" s="11">
        <v>5817</v>
      </c>
      <c r="J1822" s="9">
        <f>SUMIFS(H:H,D:D,dataset_shampoo[[#This Row],[Brand]],E:E,dataset_shampoo[[#This Row],[Region]],F:F,dataset_shampoo[[#This Row],[Year]],G:G,"&lt;="&amp;dataset_shampoo[[#This Row],[Month]])</f>
        <v>2646</v>
      </c>
      <c r="K1822" s="27">
        <f>SUMIFS(I:I,D:D,dataset_shampoo[[#This Row],[Brand]],E:E,dataset_shampoo[[#This Row],[Region]],F:F,dataset_shampoo[[#This Row],[Year]],G:G,"&lt;="&amp;dataset_shampoo[[#This Row],[Month]])</f>
        <v>16177</v>
      </c>
      <c r="L1822" s="9">
        <f>dataset_shampoo[[#This Row],[Units YTD]]+SUMIFS(H:H,D:D,dataset_shampoo[[#This Row],[Brand]],E:E,dataset_shampoo[[#This Row],[Region]],F:F,dataset_shampoo[[#This Row],[Year]]-1,G:G,"&gt;"&amp;dataset_shampoo[[#This Row],[Month]])</f>
        <v>8078</v>
      </c>
      <c r="M1822" s="1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s="9">
        <v>1043</v>
      </c>
      <c r="I1823" s="11">
        <v>6391</v>
      </c>
      <c r="J1823" s="9">
        <f>SUMIFS(H:H,D:D,dataset_shampoo[[#This Row],[Brand]],E:E,dataset_shampoo[[#This Row],[Region]],F:F,dataset_shampoo[[#This Row],[Year]],G:G,"&lt;="&amp;dataset_shampoo[[#This Row],[Month]])</f>
        <v>3689</v>
      </c>
      <c r="K1823" s="27">
        <f>SUMIFS(I:I,D:D,dataset_shampoo[[#This Row],[Brand]],E:E,dataset_shampoo[[#This Row],[Region]],F:F,dataset_shampoo[[#This Row],[Year]],G:G,"&lt;="&amp;dataset_shampoo[[#This Row],[Month]])</f>
        <v>22568</v>
      </c>
      <c r="L1823" s="9">
        <f>dataset_shampoo[[#This Row],[Units YTD]]+SUMIFS(H:H,D:D,dataset_shampoo[[#This Row],[Brand]],E:E,dataset_shampoo[[#This Row],[Region]],F:F,dataset_shampoo[[#This Row],[Year]]-1,G:G,"&gt;"&amp;dataset_shampoo[[#This Row],[Month]])</f>
        <v>8743</v>
      </c>
      <c r="M1823" s="1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s="9">
        <v>875</v>
      </c>
      <c r="I1824" s="11">
        <v>5348</v>
      </c>
      <c r="J1824" s="9">
        <f>SUMIFS(H:H,D:D,dataset_shampoo[[#This Row],[Brand]],E:E,dataset_shampoo[[#This Row],[Region]],F:F,dataset_shampoo[[#This Row],[Year]],G:G,"&lt;="&amp;dataset_shampoo[[#This Row],[Month]])</f>
        <v>4564</v>
      </c>
      <c r="K1824" s="27">
        <f>SUMIFS(I:I,D:D,dataset_shampoo[[#This Row],[Brand]],E:E,dataset_shampoo[[#This Row],[Region]],F:F,dataset_shampoo[[#This Row],[Year]],G:G,"&lt;="&amp;dataset_shampoo[[#This Row],[Month]])</f>
        <v>27916</v>
      </c>
      <c r="L1824" s="9">
        <f>dataset_shampoo[[#This Row],[Units YTD]]+SUMIFS(H:H,D:D,dataset_shampoo[[#This Row],[Brand]],E:E,dataset_shampoo[[#This Row],[Region]],F:F,dataset_shampoo[[#This Row],[Year]]-1,G:G,"&gt;"&amp;dataset_shampoo[[#This Row],[Month]])</f>
        <v>9240</v>
      </c>
      <c r="M1824" s="1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s="9">
        <v>980</v>
      </c>
      <c r="I1825" s="11">
        <v>5992</v>
      </c>
      <c r="J1825" s="9">
        <f>SUMIFS(H:H,D:D,dataset_shampoo[[#This Row],[Brand]],E:E,dataset_shampoo[[#This Row],[Region]],F:F,dataset_shampoo[[#This Row],[Year]],G:G,"&lt;="&amp;dataset_shampoo[[#This Row],[Month]])</f>
        <v>5544</v>
      </c>
      <c r="K1825" s="27">
        <f>SUMIFS(I:I,D:D,dataset_shampoo[[#This Row],[Brand]],E:E,dataset_shampoo[[#This Row],[Region]],F:F,dataset_shampoo[[#This Row],[Year]],G:G,"&lt;="&amp;dataset_shampoo[[#This Row],[Month]])</f>
        <v>33908</v>
      </c>
      <c r="L1825" s="9">
        <f>dataset_shampoo[[#This Row],[Units YTD]]+SUMIFS(H:H,D:D,dataset_shampoo[[#This Row],[Brand]],E:E,dataset_shampoo[[#This Row],[Region]],F:F,dataset_shampoo[[#This Row],[Year]]-1,G:G,"&gt;"&amp;dataset_shampoo[[#This Row],[Month]])</f>
        <v>9317</v>
      </c>
      <c r="M1825" s="1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s="9">
        <v>742</v>
      </c>
      <c r="I1826" s="11">
        <v>4557</v>
      </c>
      <c r="J1826" s="9">
        <f>SUMIFS(H:H,D:D,dataset_shampoo[[#This Row],[Brand]],E:E,dataset_shampoo[[#This Row],[Region]],F:F,dataset_shampoo[[#This Row],[Year]],G:G,"&lt;="&amp;dataset_shampoo[[#This Row],[Month]])</f>
        <v>6286</v>
      </c>
      <c r="K1826" s="27">
        <f>SUMIFS(I:I,D:D,dataset_shampoo[[#This Row],[Brand]],E:E,dataset_shampoo[[#This Row],[Region]],F:F,dataset_shampoo[[#This Row],[Year]],G:G,"&lt;="&amp;dataset_shampoo[[#This Row],[Month]])</f>
        <v>38465</v>
      </c>
      <c r="L1826" s="9">
        <f>dataset_shampoo[[#This Row],[Units YTD]]+SUMIFS(H:H,D:D,dataset_shampoo[[#This Row],[Brand]],E:E,dataset_shampoo[[#This Row],[Region]],F:F,dataset_shampoo[[#This Row],[Year]]-1,G:G,"&gt;"&amp;dataset_shampoo[[#This Row],[Month]])</f>
        <v>9331</v>
      </c>
      <c r="M1826" s="1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s="9">
        <v>1736</v>
      </c>
      <c r="I1827" s="11">
        <v>10633</v>
      </c>
      <c r="J1827" s="9">
        <f>SUMIFS(H:H,D:D,dataset_shampoo[[#This Row],[Brand]],E:E,dataset_shampoo[[#This Row],[Region]],F:F,dataset_shampoo[[#This Row],[Year]],G:G,"&lt;="&amp;dataset_shampoo[[#This Row],[Month]])</f>
        <v>8022</v>
      </c>
      <c r="K1827" s="27">
        <f>SUMIFS(I:I,D:D,dataset_shampoo[[#This Row],[Brand]],E:E,dataset_shampoo[[#This Row],[Region]],F:F,dataset_shampoo[[#This Row],[Year]],G:G,"&lt;="&amp;dataset_shampoo[[#This Row],[Month]])</f>
        <v>49098</v>
      </c>
      <c r="L1827" s="9">
        <f>dataset_shampoo[[#This Row],[Units YTD]]+SUMIFS(H:H,D:D,dataset_shampoo[[#This Row],[Brand]],E:E,dataset_shampoo[[#This Row],[Region]],F:F,dataset_shampoo[[#This Row],[Year]]-1,G:G,"&gt;"&amp;dataset_shampoo[[#This Row],[Month]])</f>
        <v>10738</v>
      </c>
      <c r="M1827" s="1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s="9">
        <v>1330</v>
      </c>
      <c r="I1828" s="11">
        <v>8155</v>
      </c>
      <c r="J1828" s="9">
        <f>SUMIFS(H:H,D:D,dataset_shampoo[[#This Row],[Brand]],E:E,dataset_shampoo[[#This Row],[Region]],F:F,dataset_shampoo[[#This Row],[Year]],G:G,"&lt;="&amp;dataset_shampoo[[#This Row],[Month]])</f>
        <v>9352</v>
      </c>
      <c r="K1828" s="27">
        <f>SUMIFS(I:I,D:D,dataset_shampoo[[#This Row],[Brand]],E:E,dataset_shampoo[[#This Row],[Region]],F:F,dataset_shampoo[[#This Row],[Year]],G:G,"&lt;="&amp;dataset_shampoo[[#This Row],[Month]])</f>
        <v>57253</v>
      </c>
      <c r="L1828" s="9">
        <f>dataset_shampoo[[#This Row],[Units YTD]]+SUMIFS(H:H,D:D,dataset_shampoo[[#This Row],[Brand]],E:E,dataset_shampoo[[#This Row],[Region]],F:F,dataset_shampoo[[#This Row],[Year]]-1,G:G,"&gt;"&amp;dataset_shampoo[[#This Row],[Month]])</f>
        <v>11508</v>
      </c>
      <c r="M1828" s="1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s="9">
        <v>847</v>
      </c>
      <c r="I1829" s="11">
        <v>5208</v>
      </c>
      <c r="J1829" s="9">
        <f>SUMIFS(H:H,D:D,dataset_shampoo[[#This Row],[Brand]],E:E,dataset_shampoo[[#This Row],[Region]],F:F,dataset_shampoo[[#This Row],[Year]],G:G,"&lt;="&amp;dataset_shampoo[[#This Row],[Month]])</f>
        <v>10199</v>
      </c>
      <c r="K1829" s="27">
        <f>SUMIFS(I:I,D:D,dataset_shampoo[[#This Row],[Brand]],E:E,dataset_shampoo[[#This Row],[Region]],F:F,dataset_shampoo[[#This Row],[Year]],G:G,"&lt;="&amp;dataset_shampoo[[#This Row],[Month]])</f>
        <v>62461</v>
      </c>
      <c r="L1829" s="9">
        <f>dataset_shampoo[[#This Row],[Units YTD]]+SUMIFS(H:H,D:D,dataset_shampoo[[#This Row],[Brand]],E:E,dataset_shampoo[[#This Row],[Region]],F:F,dataset_shampoo[[#This Row],[Year]]-1,G:G,"&gt;"&amp;dataset_shampoo[[#This Row],[Month]])</f>
        <v>11634</v>
      </c>
      <c r="M1829" s="1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s="9">
        <v>728</v>
      </c>
      <c r="I1830" s="11">
        <v>4459</v>
      </c>
      <c r="J1830" s="9">
        <f>SUMIFS(H:H,D:D,dataset_shampoo[[#This Row],[Brand]],E:E,dataset_shampoo[[#This Row],[Region]],F:F,dataset_shampoo[[#This Row],[Year]],G:G,"&lt;="&amp;dataset_shampoo[[#This Row],[Month]])</f>
        <v>10927</v>
      </c>
      <c r="K1830" s="27">
        <f>SUMIFS(I:I,D:D,dataset_shampoo[[#This Row],[Brand]],E:E,dataset_shampoo[[#This Row],[Region]],F:F,dataset_shampoo[[#This Row],[Year]],G:G,"&lt;="&amp;dataset_shampoo[[#This Row],[Month]])</f>
        <v>66920</v>
      </c>
      <c r="L1830" s="9">
        <f>dataset_shampoo[[#This Row],[Units YTD]]+SUMIFS(H:H,D:D,dataset_shampoo[[#This Row],[Brand]],E:E,dataset_shampoo[[#This Row],[Region]],F:F,dataset_shampoo[[#This Row],[Year]]-1,G:G,"&gt;"&amp;dataset_shampoo[[#This Row],[Month]])</f>
        <v>11739</v>
      </c>
      <c r="M1830" s="1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s="9">
        <v>1449</v>
      </c>
      <c r="I1831" s="11">
        <v>9681</v>
      </c>
      <c r="J1831" s="9">
        <f>SUMIFS(H:H,D:D,dataset_shampoo[[#This Row],[Brand]],E:E,dataset_shampoo[[#This Row],[Region]],F:F,dataset_shampoo[[#This Row],[Year]],G:G,"&lt;="&amp;dataset_shampoo[[#This Row],[Month]])</f>
        <v>12376</v>
      </c>
      <c r="K1831" s="27">
        <f>SUMIFS(I:I,D:D,dataset_shampoo[[#This Row],[Brand]],E:E,dataset_shampoo[[#This Row],[Region]],F:F,dataset_shampoo[[#This Row],[Year]],G:G,"&lt;="&amp;dataset_shampoo[[#This Row],[Month]])</f>
        <v>76601</v>
      </c>
      <c r="L1831" s="9">
        <f>dataset_shampoo[[#This Row],[Units YTD]]+SUMIFS(H:H,D:D,dataset_shampoo[[#This Row],[Brand]],E:E,dataset_shampoo[[#This Row],[Region]],F:F,dataset_shampoo[[#This Row],[Year]]-1,G:G,"&gt;"&amp;dataset_shampoo[[#This Row],[Month]])</f>
        <v>12376</v>
      </c>
      <c r="M1831" s="1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s="9">
        <v>952</v>
      </c>
      <c r="I1832" s="11">
        <v>6769</v>
      </c>
      <c r="J1832" s="9">
        <f>SUMIFS(H:H,D:D,dataset_shampoo[[#This Row],[Brand]],E:E,dataset_shampoo[[#This Row],[Region]],F:F,dataset_shampoo[[#This Row],[Year]],G:G,"&lt;="&amp;dataset_shampoo[[#This Row],[Month]])</f>
        <v>952</v>
      </c>
      <c r="K1832" s="27">
        <f>SUMIFS(I:I,D:D,dataset_shampoo[[#This Row],[Brand]],E:E,dataset_shampoo[[#This Row],[Region]],F:F,dataset_shampoo[[#This Row],[Year]],G:G,"&lt;="&amp;dataset_shampoo[[#This Row],[Month]])</f>
        <v>6769</v>
      </c>
      <c r="L1832" s="9">
        <f>dataset_shampoo[[#This Row],[Units YTD]]+SUMIFS(H:H,D:D,dataset_shampoo[[#This Row],[Brand]],E:E,dataset_shampoo[[#This Row],[Region]],F:F,dataset_shampoo[[#This Row],[Year]]-1,G:G,"&gt;"&amp;dataset_shampoo[[#This Row],[Month]])</f>
        <v>12404</v>
      </c>
      <c r="M1832" s="1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s="9">
        <v>819</v>
      </c>
      <c r="I1833" s="11">
        <v>5873</v>
      </c>
      <c r="J1833" s="9">
        <f>SUMIFS(H:H,D:D,dataset_shampoo[[#This Row],[Brand]],E:E,dataset_shampoo[[#This Row],[Region]],F:F,dataset_shampoo[[#This Row],[Year]],G:G,"&lt;="&amp;dataset_shampoo[[#This Row],[Month]])</f>
        <v>1771</v>
      </c>
      <c r="K1833" s="27">
        <f>SUMIFS(I:I,D:D,dataset_shampoo[[#This Row],[Brand]],E:E,dataset_shampoo[[#This Row],[Region]],F:F,dataset_shampoo[[#This Row],[Year]],G:G,"&lt;="&amp;dataset_shampoo[[#This Row],[Month]])</f>
        <v>12642</v>
      </c>
      <c r="L1833" s="9">
        <f>dataset_shampoo[[#This Row],[Units YTD]]+SUMIFS(H:H,D:D,dataset_shampoo[[#This Row],[Brand]],E:E,dataset_shampoo[[#This Row],[Region]],F:F,dataset_shampoo[[#This Row],[Year]]-1,G:G,"&gt;"&amp;dataset_shampoo[[#This Row],[Month]])</f>
        <v>12453</v>
      </c>
      <c r="M1833" s="1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s="9">
        <v>938</v>
      </c>
      <c r="I1834" s="11">
        <v>6734</v>
      </c>
      <c r="J1834" s="9">
        <f>SUMIFS(H:H,D:D,dataset_shampoo[[#This Row],[Brand]],E:E,dataset_shampoo[[#This Row],[Region]],F:F,dataset_shampoo[[#This Row],[Year]],G:G,"&lt;="&amp;dataset_shampoo[[#This Row],[Month]])</f>
        <v>2709</v>
      </c>
      <c r="K1834" s="27">
        <f>SUMIFS(I:I,D:D,dataset_shampoo[[#This Row],[Brand]],E:E,dataset_shampoo[[#This Row],[Region]],F:F,dataset_shampoo[[#This Row],[Year]],G:G,"&lt;="&amp;dataset_shampoo[[#This Row],[Month]])</f>
        <v>19376</v>
      </c>
      <c r="L1834" s="9">
        <f>dataset_shampoo[[#This Row],[Units YTD]]+SUMIFS(H:H,D:D,dataset_shampoo[[#This Row],[Brand]],E:E,dataset_shampoo[[#This Row],[Region]],F:F,dataset_shampoo[[#This Row],[Year]]-1,G:G,"&gt;"&amp;dataset_shampoo[[#This Row],[Month]])</f>
        <v>12439</v>
      </c>
      <c r="M1834" s="1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s="9">
        <v>3374</v>
      </c>
      <c r="I1835" s="11">
        <v>16667</v>
      </c>
      <c r="J1835" s="9">
        <f>SUMIFS(H:H,D:D,dataset_shampoo[[#This Row],[Brand]],E:E,dataset_shampoo[[#This Row],[Region]],F:F,dataset_shampoo[[#This Row],[Year]],G:G,"&lt;="&amp;dataset_shampoo[[#This Row],[Month]])</f>
        <v>3374</v>
      </c>
      <c r="K1835" s="27">
        <f>SUMIFS(I:I,D:D,dataset_shampoo[[#This Row],[Brand]],E:E,dataset_shampoo[[#This Row],[Region]],F:F,dataset_shampoo[[#This Row],[Year]],G:G,"&lt;="&amp;dataset_shampoo[[#This Row],[Month]])</f>
        <v>16667</v>
      </c>
      <c r="L1835" s="9">
        <f>dataset_shampoo[[#This Row],[Units YTD]]+SUMIFS(H:H,D:D,dataset_shampoo[[#This Row],[Brand]],E:E,dataset_shampoo[[#This Row],[Region]],F:F,dataset_shampoo[[#This Row],[Year]]-1,G:G,"&gt;"&amp;dataset_shampoo[[#This Row],[Month]])</f>
        <v>3374</v>
      </c>
      <c r="M1835" s="1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s="9">
        <v>2527</v>
      </c>
      <c r="I1836" s="11">
        <v>12502</v>
      </c>
      <c r="J1836" s="9">
        <f>SUMIFS(H:H,D:D,dataset_shampoo[[#This Row],[Brand]],E:E,dataset_shampoo[[#This Row],[Region]],F:F,dataset_shampoo[[#This Row],[Year]],G:G,"&lt;="&amp;dataset_shampoo[[#This Row],[Month]])</f>
        <v>5901</v>
      </c>
      <c r="K1836" s="27">
        <f>SUMIFS(I:I,D:D,dataset_shampoo[[#This Row],[Brand]],E:E,dataset_shampoo[[#This Row],[Region]],F:F,dataset_shampoo[[#This Row],[Year]],G:G,"&lt;="&amp;dataset_shampoo[[#This Row],[Month]])</f>
        <v>29169</v>
      </c>
      <c r="L1836" s="9">
        <f>dataset_shampoo[[#This Row],[Units YTD]]+SUMIFS(H:H,D:D,dataset_shampoo[[#This Row],[Brand]],E:E,dataset_shampoo[[#This Row],[Region]],F:F,dataset_shampoo[[#This Row],[Year]]-1,G:G,"&gt;"&amp;dataset_shampoo[[#This Row],[Month]])</f>
        <v>5901</v>
      </c>
      <c r="M1836" s="1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s="9">
        <v>3325</v>
      </c>
      <c r="I1837" s="11">
        <v>16464</v>
      </c>
      <c r="J1837" s="9">
        <f>SUMIFS(H:H,D:D,dataset_shampoo[[#This Row],[Brand]],E:E,dataset_shampoo[[#This Row],[Region]],F:F,dataset_shampoo[[#This Row],[Year]],G:G,"&lt;="&amp;dataset_shampoo[[#This Row],[Month]])</f>
        <v>9226</v>
      </c>
      <c r="K1837" s="27">
        <f>SUMIFS(I:I,D:D,dataset_shampoo[[#This Row],[Brand]],E:E,dataset_shampoo[[#This Row],[Region]],F:F,dataset_shampoo[[#This Row],[Year]],G:G,"&lt;="&amp;dataset_shampoo[[#This Row],[Month]])</f>
        <v>45633</v>
      </c>
      <c r="L1837" s="9">
        <f>dataset_shampoo[[#This Row],[Units YTD]]+SUMIFS(H:H,D:D,dataset_shampoo[[#This Row],[Brand]],E:E,dataset_shampoo[[#This Row],[Region]],F:F,dataset_shampoo[[#This Row],[Year]]-1,G:G,"&gt;"&amp;dataset_shampoo[[#This Row],[Month]])</f>
        <v>9226</v>
      </c>
      <c r="M1837" s="1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s="9">
        <v>3031</v>
      </c>
      <c r="I1838" s="11">
        <v>15008</v>
      </c>
      <c r="J1838" s="9">
        <f>SUMIFS(H:H,D:D,dataset_shampoo[[#This Row],[Brand]],E:E,dataset_shampoo[[#This Row],[Region]],F:F,dataset_shampoo[[#This Row],[Year]],G:G,"&lt;="&amp;dataset_shampoo[[#This Row],[Month]])</f>
        <v>12257</v>
      </c>
      <c r="K1838" s="27">
        <f>SUMIFS(I:I,D:D,dataset_shampoo[[#This Row],[Brand]],E:E,dataset_shampoo[[#This Row],[Region]],F:F,dataset_shampoo[[#This Row],[Year]],G:G,"&lt;="&amp;dataset_shampoo[[#This Row],[Month]])</f>
        <v>60641</v>
      </c>
      <c r="L1838" s="9">
        <f>dataset_shampoo[[#This Row],[Units YTD]]+SUMIFS(H:H,D:D,dataset_shampoo[[#This Row],[Brand]],E:E,dataset_shampoo[[#This Row],[Region]],F:F,dataset_shampoo[[#This Row],[Year]]-1,G:G,"&gt;"&amp;dataset_shampoo[[#This Row],[Month]])</f>
        <v>12257</v>
      </c>
      <c r="M1838" s="1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s="9">
        <v>3444</v>
      </c>
      <c r="I1839" s="11">
        <v>17052</v>
      </c>
      <c r="J1839" s="9">
        <f>SUMIFS(H:H,D:D,dataset_shampoo[[#This Row],[Brand]],E:E,dataset_shampoo[[#This Row],[Region]],F:F,dataset_shampoo[[#This Row],[Year]],G:G,"&lt;="&amp;dataset_shampoo[[#This Row],[Month]])</f>
        <v>15701</v>
      </c>
      <c r="K1839" s="27">
        <f>SUMIFS(I:I,D:D,dataset_shampoo[[#This Row],[Brand]],E:E,dataset_shampoo[[#This Row],[Region]],F:F,dataset_shampoo[[#This Row],[Year]],G:G,"&lt;="&amp;dataset_shampoo[[#This Row],[Month]])</f>
        <v>77693</v>
      </c>
      <c r="L1839" s="9">
        <f>dataset_shampoo[[#This Row],[Units YTD]]+SUMIFS(H:H,D:D,dataset_shampoo[[#This Row],[Brand]],E:E,dataset_shampoo[[#This Row],[Region]],F:F,dataset_shampoo[[#This Row],[Year]]-1,G:G,"&gt;"&amp;dataset_shampoo[[#This Row],[Month]])</f>
        <v>15701</v>
      </c>
      <c r="M1839" s="1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s="9">
        <v>4221</v>
      </c>
      <c r="I1840" s="11">
        <v>20895</v>
      </c>
      <c r="J1840" s="9">
        <f>SUMIFS(H:H,D:D,dataset_shampoo[[#This Row],[Brand]],E:E,dataset_shampoo[[#This Row],[Region]],F:F,dataset_shampoo[[#This Row],[Year]],G:G,"&lt;="&amp;dataset_shampoo[[#This Row],[Month]])</f>
        <v>19922</v>
      </c>
      <c r="K1840" s="27">
        <f>SUMIFS(I:I,D:D,dataset_shampoo[[#This Row],[Brand]],E:E,dataset_shampoo[[#This Row],[Region]],F:F,dataset_shampoo[[#This Row],[Year]],G:G,"&lt;="&amp;dataset_shampoo[[#This Row],[Month]])</f>
        <v>98588</v>
      </c>
      <c r="L1840" s="9">
        <f>dataset_shampoo[[#This Row],[Units YTD]]+SUMIFS(H:H,D:D,dataset_shampoo[[#This Row],[Brand]],E:E,dataset_shampoo[[#This Row],[Region]],F:F,dataset_shampoo[[#This Row],[Year]]-1,G:G,"&gt;"&amp;dataset_shampoo[[#This Row],[Month]])</f>
        <v>19922</v>
      </c>
      <c r="M1840" s="1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s="9">
        <v>3318</v>
      </c>
      <c r="I1841" s="11">
        <v>16436</v>
      </c>
      <c r="J1841" s="9">
        <f>SUMIFS(H:H,D:D,dataset_shampoo[[#This Row],[Brand]],E:E,dataset_shampoo[[#This Row],[Region]],F:F,dataset_shampoo[[#This Row],[Year]],G:G,"&lt;="&amp;dataset_shampoo[[#This Row],[Month]])</f>
        <v>23240</v>
      </c>
      <c r="K1841" s="27">
        <f>SUMIFS(I:I,D:D,dataset_shampoo[[#This Row],[Brand]],E:E,dataset_shampoo[[#This Row],[Region]],F:F,dataset_shampoo[[#This Row],[Year]],G:G,"&lt;="&amp;dataset_shampoo[[#This Row],[Month]])</f>
        <v>115024</v>
      </c>
      <c r="L1841" s="9">
        <f>dataset_shampoo[[#This Row],[Units YTD]]+SUMIFS(H:H,D:D,dataset_shampoo[[#This Row],[Brand]],E:E,dataset_shampoo[[#This Row],[Region]],F:F,dataset_shampoo[[#This Row],[Year]]-1,G:G,"&gt;"&amp;dataset_shampoo[[#This Row],[Month]])</f>
        <v>23240</v>
      </c>
      <c r="M1841" s="1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s="9">
        <v>3108</v>
      </c>
      <c r="I1842" s="11">
        <v>15379</v>
      </c>
      <c r="J1842" s="9">
        <f>SUMIFS(H:H,D:D,dataset_shampoo[[#This Row],[Brand]],E:E,dataset_shampoo[[#This Row],[Region]],F:F,dataset_shampoo[[#This Row],[Year]],G:G,"&lt;="&amp;dataset_shampoo[[#This Row],[Month]])</f>
        <v>26348</v>
      </c>
      <c r="K1842" s="27">
        <f>SUMIFS(I:I,D:D,dataset_shampoo[[#This Row],[Brand]],E:E,dataset_shampoo[[#This Row],[Region]],F:F,dataset_shampoo[[#This Row],[Year]],G:G,"&lt;="&amp;dataset_shampoo[[#This Row],[Month]])</f>
        <v>130403</v>
      </c>
      <c r="L1842" s="9">
        <f>dataset_shampoo[[#This Row],[Units YTD]]+SUMIFS(H:H,D:D,dataset_shampoo[[#This Row],[Brand]],E:E,dataset_shampoo[[#This Row],[Region]],F:F,dataset_shampoo[[#This Row],[Year]]-1,G:G,"&gt;"&amp;dataset_shampoo[[#This Row],[Month]])</f>
        <v>26348</v>
      </c>
      <c r="M1842" s="1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s="9">
        <v>2821</v>
      </c>
      <c r="I1843" s="11">
        <v>13972</v>
      </c>
      <c r="J1843" s="9">
        <f>SUMIFS(H:H,D:D,dataset_shampoo[[#This Row],[Brand]],E:E,dataset_shampoo[[#This Row],[Region]],F:F,dataset_shampoo[[#This Row],[Year]],G:G,"&lt;="&amp;dataset_shampoo[[#This Row],[Month]])</f>
        <v>29169</v>
      </c>
      <c r="K1843" s="27">
        <f>SUMIFS(I:I,D:D,dataset_shampoo[[#This Row],[Brand]],E:E,dataset_shampoo[[#This Row],[Region]],F:F,dataset_shampoo[[#This Row],[Year]],G:G,"&lt;="&amp;dataset_shampoo[[#This Row],[Month]])</f>
        <v>144375</v>
      </c>
      <c r="L1843" s="9">
        <f>dataset_shampoo[[#This Row],[Units YTD]]+SUMIFS(H:H,D:D,dataset_shampoo[[#This Row],[Brand]],E:E,dataset_shampoo[[#This Row],[Region]],F:F,dataset_shampoo[[#This Row],[Year]]-1,G:G,"&gt;"&amp;dataset_shampoo[[#This Row],[Month]])</f>
        <v>29169</v>
      </c>
      <c r="M1843" s="1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s="9">
        <v>3696</v>
      </c>
      <c r="I1844" s="11">
        <v>18277</v>
      </c>
      <c r="J1844" s="9">
        <f>SUMIFS(H:H,D:D,dataset_shampoo[[#This Row],[Brand]],E:E,dataset_shampoo[[#This Row],[Region]],F:F,dataset_shampoo[[#This Row],[Year]],G:G,"&lt;="&amp;dataset_shampoo[[#This Row],[Month]])</f>
        <v>32865</v>
      </c>
      <c r="K1844" s="27">
        <f>SUMIFS(I:I,D:D,dataset_shampoo[[#This Row],[Brand]],E:E,dataset_shampoo[[#This Row],[Region]],F:F,dataset_shampoo[[#This Row],[Year]],G:G,"&lt;="&amp;dataset_shampoo[[#This Row],[Month]])</f>
        <v>162652</v>
      </c>
      <c r="L1844" s="9">
        <f>dataset_shampoo[[#This Row],[Units YTD]]+SUMIFS(H:H,D:D,dataset_shampoo[[#This Row],[Brand]],E:E,dataset_shampoo[[#This Row],[Region]],F:F,dataset_shampoo[[#This Row],[Year]]-1,G:G,"&gt;"&amp;dataset_shampoo[[#This Row],[Month]])</f>
        <v>32865</v>
      </c>
      <c r="M1844" s="1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s="9">
        <v>3395</v>
      </c>
      <c r="I1845" s="11">
        <v>16786</v>
      </c>
      <c r="J1845" s="9">
        <f>SUMIFS(H:H,D:D,dataset_shampoo[[#This Row],[Brand]],E:E,dataset_shampoo[[#This Row],[Region]],F:F,dataset_shampoo[[#This Row],[Year]],G:G,"&lt;="&amp;dataset_shampoo[[#This Row],[Month]])</f>
        <v>36260</v>
      </c>
      <c r="K1845" s="27">
        <f>SUMIFS(I:I,D:D,dataset_shampoo[[#This Row],[Brand]],E:E,dataset_shampoo[[#This Row],[Region]],F:F,dataset_shampoo[[#This Row],[Year]],G:G,"&lt;="&amp;dataset_shampoo[[#This Row],[Month]])</f>
        <v>179438</v>
      </c>
      <c r="L1845" s="9">
        <f>dataset_shampoo[[#This Row],[Units YTD]]+SUMIFS(H:H,D:D,dataset_shampoo[[#This Row],[Brand]],E:E,dataset_shampoo[[#This Row],[Region]],F:F,dataset_shampoo[[#This Row],[Year]]-1,G:G,"&gt;"&amp;dataset_shampoo[[#This Row],[Month]])</f>
        <v>36260</v>
      </c>
      <c r="M1845" s="1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s="9">
        <v>2870</v>
      </c>
      <c r="I1846" s="11">
        <v>14217</v>
      </c>
      <c r="J1846" s="9">
        <f>SUMIFS(H:H,D:D,dataset_shampoo[[#This Row],[Brand]],E:E,dataset_shampoo[[#This Row],[Region]],F:F,dataset_shampoo[[#This Row],[Year]],G:G,"&lt;="&amp;dataset_shampoo[[#This Row],[Month]])</f>
        <v>39130</v>
      </c>
      <c r="K1846" s="27">
        <f>SUMIFS(I:I,D:D,dataset_shampoo[[#This Row],[Brand]],E:E,dataset_shampoo[[#This Row],[Region]],F:F,dataset_shampoo[[#This Row],[Year]],G:G,"&lt;="&amp;dataset_shampoo[[#This Row],[Month]])</f>
        <v>193655</v>
      </c>
      <c r="L1846" s="9">
        <f>dataset_shampoo[[#This Row],[Units YTD]]+SUMIFS(H:H,D:D,dataset_shampoo[[#This Row],[Brand]],E:E,dataset_shampoo[[#This Row],[Region]],F:F,dataset_shampoo[[#This Row],[Year]]-1,G:G,"&gt;"&amp;dataset_shampoo[[#This Row],[Month]])</f>
        <v>39130</v>
      </c>
      <c r="M1846" s="1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s="9">
        <v>2632</v>
      </c>
      <c r="I1847" s="11">
        <v>13027</v>
      </c>
      <c r="J1847" s="9">
        <f>SUMIFS(H:H,D:D,dataset_shampoo[[#This Row],[Brand]],E:E,dataset_shampoo[[#This Row],[Region]],F:F,dataset_shampoo[[#This Row],[Year]],G:G,"&lt;="&amp;dataset_shampoo[[#This Row],[Month]])</f>
        <v>2632</v>
      </c>
      <c r="K1847" s="27">
        <f>SUMIFS(I:I,D:D,dataset_shampoo[[#This Row],[Brand]],E:E,dataset_shampoo[[#This Row],[Region]],F:F,dataset_shampoo[[#This Row],[Year]],G:G,"&lt;="&amp;dataset_shampoo[[#This Row],[Month]])</f>
        <v>13027</v>
      </c>
      <c r="L1847" s="9">
        <f>dataset_shampoo[[#This Row],[Units YTD]]+SUMIFS(H:H,D:D,dataset_shampoo[[#This Row],[Brand]],E:E,dataset_shampoo[[#This Row],[Region]],F:F,dataset_shampoo[[#This Row],[Year]]-1,G:G,"&gt;"&amp;dataset_shampoo[[#This Row],[Month]])</f>
        <v>38388</v>
      </c>
      <c r="M1847" s="1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s="9">
        <v>2926</v>
      </c>
      <c r="I1848" s="11">
        <v>14455</v>
      </c>
      <c r="J1848" s="9">
        <f>SUMIFS(H:H,D:D,dataset_shampoo[[#This Row],[Brand]],E:E,dataset_shampoo[[#This Row],[Region]],F:F,dataset_shampoo[[#This Row],[Year]],G:G,"&lt;="&amp;dataset_shampoo[[#This Row],[Month]])</f>
        <v>5558</v>
      </c>
      <c r="K1848" s="27">
        <f>SUMIFS(I:I,D:D,dataset_shampoo[[#This Row],[Brand]],E:E,dataset_shampoo[[#This Row],[Region]],F:F,dataset_shampoo[[#This Row],[Year]],G:G,"&lt;="&amp;dataset_shampoo[[#This Row],[Month]])</f>
        <v>27482</v>
      </c>
      <c r="L1848" s="9">
        <f>dataset_shampoo[[#This Row],[Units YTD]]+SUMIFS(H:H,D:D,dataset_shampoo[[#This Row],[Brand]],E:E,dataset_shampoo[[#This Row],[Region]],F:F,dataset_shampoo[[#This Row],[Year]]-1,G:G,"&gt;"&amp;dataset_shampoo[[#This Row],[Month]])</f>
        <v>38787</v>
      </c>
      <c r="M1848" s="1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s="9">
        <v>3654</v>
      </c>
      <c r="I1849" s="11">
        <v>18095</v>
      </c>
      <c r="J1849" s="9">
        <f>SUMIFS(H:H,D:D,dataset_shampoo[[#This Row],[Brand]],E:E,dataset_shampoo[[#This Row],[Region]],F:F,dataset_shampoo[[#This Row],[Year]],G:G,"&lt;="&amp;dataset_shampoo[[#This Row],[Month]])</f>
        <v>9212</v>
      </c>
      <c r="K1849" s="27">
        <f>SUMIFS(I:I,D:D,dataset_shampoo[[#This Row],[Brand]],E:E,dataset_shampoo[[#This Row],[Region]],F:F,dataset_shampoo[[#This Row],[Year]],G:G,"&lt;="&amp;dataset_shampoo[[#This Row],[Month]])</f>
        <v>45577</v>
      </c>
      <c r="L1849" s="9">
        <f>dataset_shampoo[[#This Row],[Units YTD]]+SUMIFS(H:H,D:D,dataset_shampoo[[#This Row],[Brand]],E:E,dataset_shampoo[[#This Row],[Region]],F:F,dataset_shampoo[[#This Row],[Year]]-1,G:G,"&gt;"&amp;dataset_shampoo[[#This Row],[Month]])</f>
        <v>39116</v>
      </c>
      <c r="M1849" s="1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s="9">
        <v>2912</v>
      </c>
      <c r="I1850" s="11">
        <v>14406</v>
      </c>
      <c r="J1850" s="9">
        <f>SUMIFS(H:H,D:D,dataset_shampoo[[#This Row],[Brand]],E:E,dataset_shampoo[[#This Row],[Region]],F:F,dataset_shampoo[[#This Row],[Year]],G:G,"&lt;="&amp;dataset_shampoo[[#This Row],[Month]])</f>
        <v>12124</v>
      </c>
      <c r="K1850" s="27">
        <f>SUMIFS(I:I,D:D,dataset_shampoo[[#This Row],[Brand]],E:E,dataset_shampoo[[#This Row],[Region]],F:F,dataset_shampoo[[#This Row],[Year]],G:G,"&lt;="&amp;dataset_shampoo[[#This Row],[Month]])</f>
        <v>59983</v>
      </c>
      <c r="L1850" s="9">
        <f>dataset_shampoo[[#This Row],[Units YTD]]+SUMIFS(H:H,D:D,dataset_shampoo[[#This Row],[Brand]],E:E,dataset_shampoo[[#This Row],[Region]],F:F,dataset_shampoo[[#This Row],[Year]]-1,G:G,"&gt;"&amp;dataset_shampoo[[#This Row],[Month]])</f>
        <v>38997</v>
      </c>
      <c r="M1850" s="1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s="9">
        <v>3374</v>
      </c>
      <c r="I1851" s="11">
        <v>16695</v>
      </c>
      <c r="J1851" s="9">
        <f>SUMIFS(H:H,D:D,dataset_shampoo[[#This Row],[Brand]],E:E,dataset_shampoo[[#This Row],[Region]],F:F,dataset_shampoo[[#This Row],[Year]],G:G,"&lt;="&amp;dataset_shampoo[[#This Row],[Month]])</f>
        <v>15498</v>
      </c>
      <c r="K1851" s="27">
        <f>SUMIFS(I:I,D:D,dataset_shampoo[[#This Row],[Brand]],E:E,dataset_shampoo[[#This Row],[Region]],F:F,dataset_shampoo[[#This Row],[Year]],G:G,"&lt;="&amp;dataset_shampoo[[#This Row],[Month]])</f>
        <v>76678</v>
      </c>
      <c r="L1851" s="9">
        <f>dataset_shampoo[[#This Row],[Units YTD]]+SUMIFS(H:H,D:D,dataset_shampoo[[#This Row],[Brand]],E:E,dataset_shampoo[[#This Row],[Region]],F:F,dataset_shampoo[[#This Row],[Year]]-1,G:G,"&gt;"&amp;dataset_shampoo[[#This Row],[Month]])</f>
        <v>38927</v>
      </c>
      <c r="M1851" s="1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s="9">
        <v>2226</v>
      </c>
      <c r="I1852" s="11">
        <v>11025</v>
      </c>
      <c r="J1852" s="9">
        <f>SUMIFS(H:H,D:D,dataset_shampoo[[#This Row],[Brand]],E:E,dataset_shampoo[[#This Row],[Region]],F:F,dataset_shampoo[[#This Row],[Year]],G:G,"&lt;="&amp;dataset_shampoo[[#This Row],[Month]])</f>
        <v>17724</v>
      </c>
      <c r="K1852" s="27">
        <f>SUMIFS(I:I,D:D,dataset_shampoo[[#This Row],[Brand]],E:E,dataset_shampoo[[#This Row],[Region]],F:F,dataset_shampoo[[#This Row],[Year]],G:G,"&lt;="&amp;dataset_shampoo[[#This Row],[Month]])</f>
        <v>87703</v>
      </c>
      <c r="L1852" s="9">
        <f>dataset_shampoo[[#This Row],[Units YTD]]+SUMIFS(H:H,D:D,dataset_shampoo[[#This Row],[Brand]],E:E,dataset_shampoo[[#This Row],[Region]],F:F,dataset_shampoo[[#This Row],[Year]]-1,G:G,"&gt;"&amp;dataset_shampoo[[#This Row],[Month]])</f>
        <v>36932</v>
      </c>
      <c r="M1852" s="1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s="9">
        <v>2807</v>
      </c>
      <c r="I1853" s="11">
        <v>13888</v>
      </c>
      <c r="J1853" s="9">
        <f>SUMIFS(H:H,D:D,dataset_shampoo[[#This Row],[Brand]],E:E,dataset_shampoo[[#This Row],[Region]],F:F,dataset_shampoo[[#This Row],[Year]],G:G,"&lt;="&amp;dataset_shampoo[[#This Row],[Month]])</f>
        <v>20531</v>
      </c>
      <c r="K1853" s="27">
        <f>SUMIFS(I:I,D:D,dataset_shampoo[[#This Row],[Brand]],E:E,dataset_shampoo[[#This Row],[Region]],F:F,dataset_shampoo[[#This Row],[Year]],G:G,"&lt;="&amp;dataset_shampoo[[#This Row],[Month]])</f>
        <v>101591</v>
      </c>
      <c r="L1853" s="9">
        <f>dataset_shampoo[[#This Row],[Units YTD]]+SUMIFS(H:H,D:D,dataset_shampoo[[#This Row],[Brand]],E:E,dataset_shampoo[[#This Row],[Region]],F:F,dataset_shampoo[[#This Row],[Year]]-1,G:G,"&gt;"&amp;dataset_shampoo[[#This Row],[Month]])</f>
        <v>36421</v>
      </c>
      <c r="M1853" s="1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s="9">
        <v>2723</v>
      </c>
      <c r="I1854" s="11">
        <v>13482</v>
      </c>
      <c r="J1854" s="9">
        <f>SUMIFS(H:H,D:D,dataset_shampoo[[#This Row],[Brand]],E:E,dataset_shampoo[[#This Row],[Region]],F:F,dataset_shampoo[[#This Row],[Year]],G:G,"&lt;="&amp;dataset_shampoo[[#This Row],[Month]])</f>
        <v>23254</v>
      </c>
      <c r="K1854" s="27">
        <f>SUMIFS(I:I,D:D,dataset_shampoo[[#This Row],[Brand]],E:E,dataset_shampoo[[#This Row],[Region]],F:F,dataset_shampoo[[#This Row],[Year]],G:G,"&lt;="&amp;dataset_shampoo[[#This Row],[Month]])</f>
        <v>115073</v>
      </c>
      <c r="L1854" s="9">
        <f>dataset_shampoo[[#This Row],[Units YTD]]+SUMIFS(H:H,D:D,dataset_shampoo[[#This Row],[Brand]],E:E,dataset_shampoo[[#This Row],[Region]],F:F,dataset_shampoo[[#This Row],[Year]]-1,G:G,"&gt;"&amp;dataset_shampoo[[#This Row],[Month]])</f>
        <v>36036</v>
      </c>
      <c r="M1854" s="1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s="9">
        <v>2856</v>
      </c>
      <c r="I1855" s="11">
        <v>14161</v>
      </c>
      <c r="J1855" s="9">
        <f>SUMIFS(H:H,D:D,dataset_shampoo[[#This Row],[Brand]],E:E,dataset_shampoo[[#This Row],[Region]],F:F,dataset_shampoo[[#This Row],[Year]],G:G,"&lt;="&amp;dataset_shampoo[[#This Row],[Month]])</f>
        <v>26110</v>
      </c>
      <c r="K1855" s="27">
        <f>SUMIFS(I:I,D:D,dataset_shampoo[[#This Row],[Brand]],E:E,dataset_shampoo[[#This Row],[Region]],F:F,dataset_shampoo[[#This Row],[Year]],G:G,"&lt;="&amp;dataset_shampoo[[#This Row],[Month]])</f>
        <v>129234</v>
      </c>
      <c r="L1855" s="9">
        <f>dataset_shampoo[[#This Row],[Units YTD]]+SUMIFS(H:H,D:D,dataset_shampoo[[#This Row],[Brand]],E:E,dataset_shampoo[[#This Row],[Region]],F:F,dataset_shampoo[[#This Row],[Year]]-1,G:G,"&gt;"&amp;dataset_shampoo[[#This Row],[Month]])</f>
        <v>36071</v>
      </c>
      <c r="M1855" s="1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s="9">
        <v>2289</v>
      </c>
      <c r="I1856" s="11">
        <v>11305</v>
      </c>
      <c r="J1856" s="9">
        <f>SUMIFS(H:H,D:D,dataset_shampoo[[#This Row],[Brand]],E:E,dataset_shampoo[[#This Row],[Region]],F:F,dataset_shampoo[[#This Row],[Year]],G:G,"&lt;="&amp;dataset_shampoo[[#This Row],[Month]])</f>
        <v>28399</v>
      </c>
      <c r="K1856" s="27">
        <f>SUMIFS(I:I,D:D,dataset_shampoo[[#This Row],[Brand]],E:E,dataset_shampoo[[#This Row],[Region]],F:F,dataset_shampoo[[#This Row],[Year]],G:G,"&lt;="&amp;dataset_shampoo[[#This Row],[Month]])</f>
        <v>140539</v>
      </c>
      <c r="L1856" s="9">
        <f>dataset_shampoo[[#This Row],[Units YTD]]+SUMIFS(H:H,D:D,dataset_shampoo[[#This Row],[Brand]],E:E,dataset_shampoo[[#This Row],[Region]],F:F,dataset_shampoo[[#This Row],[Year]]-1,G:G,"&gt;"&amp;dataset_shampoo[[#This Row],[Month]])</f>
        <v>34664</v>
      </c>
      <c r="M1856" s="1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s="9">
        <v>1498</v>
      </c>
      <c r="I1857" s="11">
        <v>7413</v>
      </c>
      <c r="J1857" s="9">
        <f>SUMIFS(H:H,D:D,dataset_shampoo[[#This Row],[Brand]],E:E,dataset_shampoo[[#This Row],[Region]],F:F,dataset_shampoo[[#This Row],[Year]],G:G,"&lt;="&amp;dataset_shampoo[[#This Row],[Month]])</f>
        <v>29897</v>
      </c>
      <c r="K1857" s="27">
        <f>SUMIFS(I:I,D:D,dataset_shampoo[[#This Row],[Brand]],E:E,dataset_shampoo[[#This Row],[Region]],F:F,dataset_shampoo[[#This Row],[Year]],G:G,"&lt;="&amp;dataset_shampoo[[#This Row],[Month]])</f>
        <v>147952</v>
      </c>
      <c r="L1857" s="9">
        <f>dataset_shampoo[[#This Row],[Units YTD]]+SUMIFS(H:H,D:D,dataset_shampoo[[#This Row],[Brand]],E:E,dataset_shampoo[[#This Row],[Region]],F:F,dataset_shampoo[[#This Row],[Year]]-1,G:G,"&gt;"&amp;dataset_shampoo[[#This Row],[Month]])</f>
        <v>32767</v>
      </c>
      <c r="M1857" s="1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s="9">
        <v>1862</v>
      </c>
      <c r="I1858" s="11">
        <v>9205</v>
      </c>
      <c r="J1858" s="9">
        <f>SUMIFS(H:H,D:D,dataset_shampoo[[#This Row],[Brand]],E:E,dataset_shampoo[[#This Row],[Region]],F:F,dataset_shampoo[[#This Row],[Year]],G:G,"&lt;="&amp;dataset_shampoo[[#This Row],[Month]])</f>
        <v>31759</v>
      </c>
      <c r="K1858" s="27">
        <f>SUMIFS(I:I,D:D,dataset_shampoo[[#This Row],[Brand]],E:E,dataset_shampoo[[#This Row],[Region]],F:F,dataset_shampoo[[#This Row],[Year]],G:G,"&lt;="&amp;dataset_shampoo[[#This Row],[Month]])</f>
        <v>157157</v>
      </c>
      <c r="L1858" s="9">
        <f>dataset_shampoo[[#This Row],[Units YTD]]+SUMIFS(H:H,D:D,dataset_shampoo[[#This Row],[Brand]],E:E,dataset_shampoo[[#This Row],[Region]],F:F,dataset_shampoo[[#This Row],[Year]]-1,G:G,"&gt;"&amp;dataset_shampoo[[#This Row],[Month]])</f>
        <v>31759</v>
      </c>
      <c r="M1858" s="1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s="9">
        <v>1470</v>
      </c>
      <c r="I1859" s="11">
        <v>7301</v>
      </c>
      <c r="J1859" s="9">
        <f>SUMIFS(H:H,D:D,dataset_shampoo[[#This Row],[Brand]],E:E,dataset_shampoo[[#This Row],[Region]],F:F,dataset_shampoo[[#This Row],[Year]],G:G,"&lt;="&amp;dataset_shampoo[[#This Row],[Month]])</f>
        <v>1470</v>
      </c>
      <c r="K1859" s="27">
        <f>SUMIFS(I:I,D:D,dataset_shampoo[[#This Row],[Brand]],E:E,dataset_shampoo[[#This Row],[Region]],F:F,dataset_shampoo[[#This Row],[Year]],G:G,"&lt;="&amp;dataset_shampoo[[#This Row],[Month]])</f>
        <v>7301</v>
      </c>
      <c r="L1859" s="9">
        <f>dataset_shampoo[[#This Row],[Units YTD]]+SUMIFS(H:H,D:D,dataset_shampoo[[#This Row],[Brand]],E:E,dataset_shampoo[[#This Row],[Region]],F:F,dataset_shampoo[[#This Row],[Year]]-1,G:G,"&gt;"&amp;dataset_shampoo[[#This Row],[Month]])</f>
        <v>30597</v>
      </c>
      <c r="M1859" s="1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s="9">
        <v>1666</v>
      </c>
      <c r="I1860" s="11">
        <v>8253</v>
      </c>
      <c r="J1860" s="9">
        <f>SUMIFS(H:H,D:D,dataset_shampoo[[#This Row],[Brand]],E:E,dataset_shampoo[[#This Row],[Region]],F:F,dataset_shampoo[[#This Row],[Year]],G:G,"&lt;="&amp;dataset_shampoo[[#This Row],[Month]])</f>
        <v>3136</v>
      </c>
      <c r="K1860" s="27">
        <f>SUMIFS(I:I,D:D,dataset_shampoo[[#This Row],[Brand]],E:E,dataset_shampoo[[#This Row],[Region]],F:F,dataset_shampoo[[#This Row],[Year]],G:G,"&lt;="&amp;dataset_shampoo[[#This Row],[Month]])</f>
        <v>15554</v>
      </c>
      <c r="L1860" s="9">
        <f>dataset_shampoo[[#This Row],[Units YTD]]+SUMIFS(H:H,D:D,dataset_shampoo[[#This Row],[Brand]],E:E,dataset_shampoo[[#This Row],[Region]],F:F,dataset_shampoo[[#This Row],[Year]]-1,G:G,"&gt;"&amp;dataset_shampoo[[#This Row],[Month]])</f>
        <v>29337</v>
      </c>
      <c r="M1860" s="1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s="9">
        <v>2002</v>
      </c>
      <c r="I1861" s="11">
        <v>9891</v>
      </c>
      <c r="J1861" s="9">
        <f>SUMIFS(H:H,D:D,dataset_shampoo[[#This Row],[Brand]],E:E,dataset_shampoo[[#This Row],[Region]],F:F,dataset_shampoo[[#This Row],[Year]],G:G,"&lt;="&amp;dataset_shampoo[[#This Row],[Month]])</f>
        <v>5138</v>
      </c>
      <c r="K1861" s="27">
        <f>SUMIFS(I:I,D:D,dataset_shampoo[[#This Row],[Brand]],E:E,dataset_shampoo[[#This Row],[Region]],F:F,dataset_shampoo[[#This Row],[Year]],G:G,"&lt;="&amp;dataset_shampoo[[#This Row],[Month]])</f>
        <v>25445</v>
      </c>
      <c r="L1861" s="9">
        <f>dataset_shampoo[[#This Row],[Units YTD]]+SUMIFS(H:H,D:D,dataset_shampoo[[#This Row],[Brand]],E:E,dataset_shampoo[[#This Row],[Region]],F:F,dataset_shampoo[[#This Row],[Year]]-1,G:G,"&gt;"&amp;dataset_shampoo[[#This Row],[Month]])</f>
        <v>27685</v>
      </c>
      <c r="M1861" s="1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s="9">
        <v>1232</v>
      </c>
      <c r="I1862" s="11">
        <v>6104</v>
      </c>
      <c r="J1862" s="9">
        <f>SUMIFS(H:H,D:D,dataset_shampoo[[#This Row],[Brand]],E:E,dataset_shampoo[[#This Row],[Region]],F:F,dataset_shampoo[[#This Row],[Year]],G:G,"&lt;="&amp;dataset_shampoo[[#This Row],[Month]])</f>
        <v>6370</v>
      </c>
      <c r="K1862" s="27">
        <f>SUMIFS(I:I,D:D,dataset_shampoo[[#This Row],[Brand]],E:E,dataset_shampoo[[#This Row],[Region]],F:F,dataset_shampoo[[#This Row],[Year]],G:G,"&lt;="&amp;dataset_shampoo[[#This Row],[Month]])</f>
        <v>31549</v>
      </c>
      <c r="L1862" s="9">
        <f>dataset_shampoo[[#This Row],[Units YTD]]+SUMIFS(H:H,D:D,dataset_shampoo[[#This Row],[Brand]],E:E,dataset_shampoo[[#This Row],[Region]],F:F,dataset_shampoo[[#This Row],[Year]]-1,G:G,"&gt;"&amp;dataset_shampoo[[#This Row],[Month]])</f>
        <v>26005</v>
      </c>
      <c r="M1862" s="1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s="9">
        <v>1232</v>
      </c>
      <c r="I1863" s="11">
        <v>6076</v>
      </c>
      <c r="J1863" s="9">
        <f>SUMIFS(H:H,D:D,dataset_shampoo[[#This Row],[Brand]],E:E,dataset_shampoo[[#This Row],[Region]],F:F,dataset_shampoo[[#This Row],[Year]],G:G,"&lt;="&amp;dataset_shampoo[[#This Row],[Month]])</f>
        <v>7602</v>
      </c>
      <c r="K1863" s="27">
        <f>SUMIFS(I:I,D:D,dataset_shampoo[[#This Row],[Brand]],E:E,dataset_shampoo[[#This Row],[Region]],F:F,dataset_shampoo[[#This Row],[Year]],G:G,"&lt;="&amp;dataset_shampoo[[#This Row],[Month]])</f>
        <v>37625</v>
      </c>
      <c r="L1863" s="9">
        <f>dataset_shampoo[[#This Row],[Units YTD]]+SUMIFS(H:H,D:D,dataset_shampoo[[#This Row],[Brand]],E:E,dataset_shampoo[[#This Row],[Region]],F:F,dataset_shampoo[[#This Row],[Year]]-1,G:G,"&gt;"&amp;dataset_shampoo[[#This Row],[Month]])</f>
        <v>23863</v>
      </c>
      <c r="M1863" s="1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s="9">
        <v>854</v>
      </c>
      <c r="I1864" s="11">
        <v>4256</v>
      </c>
      <c r="J1864" s="9">
        <f>SUMIFS(H:H,D:D,dataset_shampoo[[#This Row],[Brand]],E:E,dataset_shampoo[[#This Row],[Region]],F:F,dataset_shampoo[[#This Row],[Year]],G:G,"&lt;="&amp;dataset_shampoo[[#This Row],[Month]])</f>
        <v>8456</v>
      </c>
      <c r="K1864" s="27">
        <f>SUMIFS(I:I,D:D,dataset_shampoo[[#This Row],[Brand]],E:E,dataset_shampoo[[#This Row],[Region]],F:F,dataset_shampoo[[#This Row],[Year]],G:G,"&lt;="&amp;dataset_shampoo[[#This Row],[Month]])</f>
        <v>41881</v>
      </c>
      <c r="L1864" s="9">
        <f>dataset_shampoo[[#This Row],[Units YTD]]+SUMIFS(H:H,D:D,dataset_shampoo[[#This Row],[Brand]],E:E,dataset_shampoo[[#This Row],[Region]],F:F,dataset_shampoo[[#This Row],[Year]]-1,G:G,"&gt;"&amp;dataset_shampoo[[#This Row],[Month]])</f>
        <v>22491</v>
      </c>
      <c r="M1864" s="1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s="9">
        <v>917</v>
      </c>
      <c r="I1865" s="11">
        <v>4550</v>
      </c>
      <c r="J1865" s="9">
        <f>SUMIFS(H:H,D:D,dataset_shampoo[[#This Row],[Brand]],E:E,dataset_shampoo[[#This Row],[Region]],F:F,dataset_shampoo[[#This Row],[Year]],G:G,"&lt;="&amp;dataset_shampoo[[#This Row],[Month]])</f>
        <v>9373</v>
      </c>
      <c r="K1865" s="27">
        <f>SUMIFS(I:I,D:D,dataset_shampoo[[#This Row],[Brand]],E:E,dataset_shampoo[[#This Row],[Region]],F:F,dataset_shampoo[[#This Row],[Year]],G:G,"&lt;="&amp;dataset_shampoo[[#This Row],[Month]])</f>
        <v>46431</v>
      </c>
      <c r="L1865" s="9">
        <f>dataset_shampoo[[#This Row],[Units YTD]]+SUMIFS(H:H,D:D,dataset_shampoo[[#This Row],[Brand]],E:E,dataset_shampoo[[#This Row],[Region]],F:F,dataset_shampoo[[#This Row],[Year]]-1,G:G,"&gt;"&amp;dataset_shampoo[[#This Row],[Month]])</f>
        <v>20601</v>
      </c>
      <c r="M1865" s="1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s="9">
        <v>231</v>
      </c>
      <c r="I1866" s="11">
        <v>1169</v>
      </c>
      <c r="J1866" s="9">
        <f>SUMIFS(H:H,D:D,dataset_shampoo[[#This Row],[Brand]],E:E,dataset_shampoo[[#This Row],[Region]],F:F,dataset_shampoo[[#This Row],[Year]],G:G,"&lt;="&amp;dataset_shampoo[[#This Row],[Month]])</f>
        <v>9604</v>
      </c>
      <c r="K1866" s="27">
        <f>SUMIFS(I:I,D:D,dataset_shampoo[[#This Row],[Brand]],E:E,dataset_shampoo[[#This Row],[Region]],F:F,dataset_shampoo[[#This Row],[Year]],G:G,"&lt;="&amp;dataset_shampoo[[#This Row],[Month]])</f>
        <v>47600</v>
      </c>
      <c r="L1866" s="9">
        <f>dataset_shampoo[[#This Row],[Units YTD]]+SUMIFS(H:H,D:D,dataset_shampoo[[#This Row],[Brand]],E:E,dataset_shampoo[[#This Row],[Region]],F:F,dataset_shampoo[[#This Row],[Year]]-1,G:G,"&gt;"&amp;dataset_shampoo[[#This Row],[Month]])</f>
        <v>18109</v>
      </c>
      <c r="M1866" s="1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s="9">
        <v>364</v>
      </c>
      <c r="I1867" s="11">
        <v>1827</v>
      </c>
      <c r="J1867" s="9">
        <f>SUMIFS(H:H,D:D,dataset_shampoo[[#This Row],[Brand]],E:E,dataset_shampoo[[#This Row],[Region]],F:F,dataset_shampoo[[#This Row],[Year]],G:G,"&lt;="&amp;dataset_shampoo[[#This Row],[Month]])</f>
        <v>9968</v>
      </c>
      <c r="K1867" s="27">
        <f>SUMIFS(I:I,D:D,dataset_shampoo[[#This Row],[Brand]],E:E,dataset_shampoo[[#This Row],[Region]],F:F,dataset_shampoo[[#This Row],[Year]],G:G,"&lt;="&amp;dataset_shampoo[[#This Row],[Month]])</f>
        <v>49427</v>
      </c>
      <c r="L1867" s="9">
        <f>dataset_shampoo[[#This Row],[Units YTD]]+SUMIFS(H:H,D:D,dataset_shampoo[[#This Row],[Brand]],E:E,dataset_shampoo[[#This Row],[Region]],F:F,dataset_shampoo[[#This Row],[Year]]-1,G:G,"&gt;"&amp;dataset_shampoo[[#This Row],[Month]])</f>
        <v>15617</v>
      </c>
      <c r="M1867" s="1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s="9">
        <v>434</v>
      </c>
      <c r="I1868" s="11">
        <v>2142</v>
      </c>
      <c r="J1868" s="9">
        <f>SUMIFS(H:H,D:D,dataset_shampoo[[#This Row],[Brand]],E:E,dataset_shampoo[[#This Row],[Region]],F:F,dataset_shampoo[[#This Row],[Year]],G:G,"&lt;="&amp;dataset_shampoo[[#This Row],[Month]])</f>
        <v>10402</v>
      </c>
      <c r="K1868" s="27">
        <f>SUMIFS(I:I,D:D,dataset_shampoo[[#This Row],[Brand]],E:E,dataset_shampoo[[#This Row],[Region]],F:F,dataset_shampoo[[#This Row],[Year]],G:G,"&lt;="&amp;dataset_shampoo[[#This Row],[Month]])</f>
        <v>51569</v>
      </c>
      <c r="L1868" s="9">
        <f>dataset_shampoo[[#This Row],[Units YTD]]+SUMIFS(H:H,D:D,dataset_shampoo[[#This Row],[Brand]],E:E,dataset_shampoo[[#This Row],[Region]],F:F,dataset_shampoo[[#This Row],[Year]]-1,G:G,"&gt;"&amp;dataset_shampoo[[#This Row],[Month]])</f>
        <v>13762</v>
      </c>
      <c r="M1868" s="1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s="9">
        <v>266</v>
      </c>
      <c r="I1869" s="11">
        <v>1302</v>
      </c>
      <c r="J1869" s="9">
        <f>SUMIFS(H:H,D:D,dataset_shampoo[[#This Row],[Brand]],E:E,dataset_shampoo[[#This Row],[Region]],F:F,dataset_shampoo[[#This Row],[Year]],G:G,"&lt;="&amp;dataset_shampoo[[#This Row],[Month]])</f>
        <v>10668</v>
      </c>
      <c r="K1869" s="27">
        <f>SUMIFS(I:I,D:D,dataset_shampoo[[#This Row],[Brand]],E:E,dataset_shampoo[[#This Row],[Region]],F:F,dataset_shampoo[[#This Row],[Year]],G:G,"&lt;="&amp;dataset_shampoo[[#This Row],[Month]])</f>
        <v>52871</v>
      </c>
      <c r="L1869" s="9">
        <f>dataset_shampoo[[#This Row],[Units YTD]]+SUMIFS(H:H,D:D,dataset_shampoo[[#This Row],[Brand]],E:E,dataset_shampoo[[#This Row],[Region]],F:F,dataset_shampoo[[#This Row],[Year]]-1,G:G,"&gt;"&amp;dataset_shampoo[[#This Row],[Month]])</f>
        <v>12530</v>
      </c>
      <c r="M1869" s="1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s="9">
        <v>273</v>
      </c>
      <c r="I1870" s="11">
        <v>1351</v>
      </c>
      <c r="J1870" s="9">
        <f>SUMIFS(H:H,D:D,dataset_shampoo[[#This Row],[Brand]],E:E,dataset_shampoo[[#This Row],[Region]],F:F,dataset_shampoo[[#This Row],[Year]],G:G,"&lt;="&amp;dataset_shampoo[[#This Row],[Month]])</f>
        <v>10941</v>
      </c>
      <c r="K1870" s="27">
        <f>SUMIFS(I:I,D:D,dataset_shampoo[[#This Row],[Brand]],E:E,dataset_shampoo[[#This Row],[Region]],F:F,dataset_shampoo[[#This Row],[Year]],G:G,"&lt;="&amp;dataset_shampoo[[#This Row],[Month]])</f>
        <v>54222</v>
      </c>
      <c r="L1870" s="9">
        <f>dataset_shampoo[[#This Row],[Units YTD]]+SUMIFS(H:H,D:D,dataset_shampoo[[#This Row],[Brand]],E:E,dataset_shampoo[[#This Row],[Region]],F:F,dataset_shampoo[[#This Row],[Year]]-1,G:G,"&gt;"&amp;dataset_shampoo[[#This Row],[Month]])</f>
        <v>10941</v>
      </c>
      <c r="M1870" s="1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s="9">
        <v>273</v>
      </c>
      <c r="I1871" s="11">
        <v>1351</v>
      </c>
      <c r="J1871" s="9">
        <f>SUMIFS(H:H,D:D,dataset_shampoo[[#This Row],[Brand]],E:E,dataset_shampoo[[#This Row],[Region]],F:F,dataset_shampoo[[#This Row],[Year]],G:G,"&lt;="&amp;dataset_shampoo[[#This Row],[Month]])</f>
        <v>273</v>
      </c>
      <c r="K1871" s="27">
        <f>SUMIFS(I:I,D:D,dataset_shampoo[[#This Row],[Brand]],E:E,dataset_shampoo[[#This Row],[Region]],F:F,dataset_shampoo[[#This Row],[Year]],G:G,"&lt;="&amp;dataset_shampoo[[#This Row],[Month]])</f>
        <v>1351</v>
      </c>
      <c r="L1871" s="9">
        <f>dataset_shampoo[[#This Row],[Units YTD]]+SUMIFS(H:H,D:D,dataset_shampoo[[#This Row],[Brand]],E:E,dataset_shampoo[[#This Row],[Region]],F:F,dataset_shampoo[[#This Row],[Year]]-1,G:G,"&gt;"&amp;dataset_shampoo[[#This Row],[Month]])</f>
        <v>9744</v>
      </c>
      <c r="M1871" s="1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s="9">
        <v>168</v>
      </c>
      <c r="I1872" s="11">
        <v>847</v>
      </c>
      <c r="J1872" s="9">
        <f>SUMIFS(H:H,D:D,dataset_shampoo[[#This Row],[Brand]],E:E,dataset_shampoo[[#This Row],[Region]],F:F,dataset_shampoo[[#This Row],[Year]],G:G,"&lt;="&amp;dataset_shampoo[[#This Row],[Month]])</f>
        <v>441</v>
      </c>
      <c r="K1872" s="27">
        <f>SUMIFS(I:I,D:D,dataset_shampoo[[#This Row],[Brand]],E:E,dataset_shampoo[[#This Row],[Region]],F:F,dataset_shampoo[[#This Row],[Year]],G:G,"&lt;="&amp;dataset_shampoo[[#This Row],[Month]])</f>
        <v>2198</v>
      </c>
      <c r="L1872" s="9">
        <f>dataset_shampoo[[#This Row],[Units YTD]]+SUMIFS(H:H,D:D,dataset_shampoo[[#This Row],[Brand]],E:E,dataset_shampoo[[#This Row],[Region]],F:F,dataset_shampoo[[#This Row],[Year]]-1,G:G,"&gt;"&amp;dataset_shampoo[[#This Row],[Month]])</f>
        <v>8246</v>
      </c>
      <c r="M1872" s="1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s="9">
        <v>245</v>
      </c>
      <c r="I1873" s="11">
        <v>1183</v>
      </c>
      <c r="J1873" s="9">
        <f>SUMIFS(H:H,D:D,dataset_shampoo[[#This Row],[Brand]],E:E,dataset_shampoo[[#This Row],[Region]],F:F,dataset_shampoo[[#This Row],[Year]],G:G,"&lt;="&amp;dataset_shampoo[[#This Row],[Month]])</f>
        <v>686</v>
      </c>
      <c r="K1873" s="27">
        <f>SUMIFS(I:I,D:D,dataset_shampoo[[#This Row],[Brand]],E:E,dataset_shampoo[[#This Row],[Region]],F:F,dataset_shampoo[[#This Row],[Year]],G:G,"&lt;="&amp;dataset_shampoo[[#This Row],[Month]])</f>
        <v>3381</v>
      </c>
      <c r="L1873" s="9">
        <f>dataset_shampoo[[#This Row],[Units YTD]]+SUMIFS(H:H,D:D,dataset_shampoo[[#This Row],[Brand]],E:E,dataset_shampoo[[#This Row],[Region]],F:F,dataset_shampoo[[#This Row],[Year]]-1,G:G,"&gt;"&amp;dataset_shampoo[[#This Row],[Month]])</f>
        <v>6489</v>
      </c>
      <c r="M1873" s="1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s="9">
        <v>189</v>
      </c>
      <c r="I1874" s="11">
        <v>959</v>
      </c>
      <c r="J1874" s="9">
        <f>SUMIFS(H:H,D:D,dataset_shampoo[[#This Row],[Brand]],E:E,dataset_shampoo[[#This Row],[Region]],F:F,dataset_shampoo[[#This Row],[Year]],G:G,"&lt;="&amp;dataset_shampoo[[#This Row],[Month]])</f>
        <v>875</v>
      </c>
      <c r="K1874" s="27">
        <f>SUMIFS(I:I,D:D,dataset_shampoo[[#This Row],[Brand]],E:E,dataset_shampoo[[#This Row],[Region]],F:F,dataset_shampoo[[#This Row],[Year]],G:G,"&lt;="&amp;dataset_shampoo[[#This Row],[Month]])</f>
        <v>4340</v>
      </c>
      <c r="L1874" s="9">
        <f>dataset_shampoo[[#This Row],[Units YTD]]+SUMIFS(H:H,D:D,dataset_shampoo[[#This Row],[Brand]],E:E,dataset_shampoo[[#This Row],[Region]],F:F,dataset_shampoo[[#This Row],[Year]]-1,G:G,"&gt;"&amp;dataset_shampoo[[#This Row],[Month]])</f>
        <v>5446</v>
      </c>
      <c r="M1874" s="1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s="9">
        <v>63</v>
      </c>
      <c r="I1875" s="11">
        <v>336</v>
      </c>
      <c r="J1875" s="9">
        <f>SUMIFS(H:H,D:D,dataset_shampoo[[#This Row],[Brand]],E:E,dataset_shampoo[[#This Row],[Region]],F:F,dataset_shampoo[[#This Row],[Year]],G:G,"&lt;="&amp;dataset_shampoo[[#This Row],[Month]])</f>
        <v>938</v>
      </c>
      <c r="K1875" s="27">
        <f>SUMIFS(I:I,D:D,dataset_shampoo[[#This Row],[Brand]],E:E,dataset_shampoo[[#This Row],[Region]],F:F,dataset_shampoo[[#This Row],[Year]],G:G,"&lt;="&amp;dataset_shampoo[[#This Row],[Month]])</f>
        <v>4676</v>
      </c>
      <c r="L1875" s="9">
        <f>dataset_shampoo[[#This Row],[Units YTD]]+SUMIFS(H:H,D:D,dataset_shampoo[[#This Row],[Brand]],E:E,dataset_shampoo[[#This Row],[Region]],F:F,dataset_shampoo[[#This Row],[Year]]-1,G:G,"&gt;"&amp;dataset_shampoo[[#This Row],[Month]])</f>
        <v>4277</v>
      </c>
      <c r="M1875" s="1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s="9">
        <v>119</v>
      </c>
      <c r="I1876" s="11">
        <v>588</v>
      </c>
      <c r="J1876" s="9">
        <f>SUMIFS(H:H,D:D,dataset_shampoo[[#This Row],[Brand]],E:E,dataset_shampoo[[#This Row],[Region]],F:F,dataset_shampoo[[#This Row],[Year]],G:G,"&lt;="&amp;dataset_shampoo[[#This Row],[Month]])</f>
        <v>1057</v>
      </c>
      <c r="K1876" s="27">
        <f>SUMIFS(I:I,D:D,dataset_shampoo[[#This Row],[Brand]],E:E,dataset_shampoo[[#This Row],[Region]],F:F,dataset_shampoo[[#This Row],[Year]],G:G,"&lt;="&amp;dataset_shampoo[[#This Row],[Month]])</f>
        <v>5264</v>
      </c>
      <c r="L1876" s="9">
        <f>dataset_shampoo[[#This Row],[Units YTD]]+SUMIFS(H:H,D:D,dataset_shampoo[[#This Row],[Brand]],E:E,dataset_shampoo[[#This Row],[Region]],F:F,dataset_shampoo[[#This Row],[Year]]-1,G:G,"&gt;"&amp;dataset_shampoo[[#This Row],[Month]])</f>
        <v>3542</v>
      </c>
      <c r="M1876" s="1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s="9">
        <v>168</v>
      </c>
      <c r="I1877" s="11">
        <v>826</v>
      </c>
      <c r="J1877" s="9">
        <f>SUMIFS(H:H,D:D,dataset_shampoo[[#This Row],[Brand]],E:E,dataset_shampoo[[#This Row],[Region]],F:F,dataset_shampoo[[#This Row],[Year]],G:G,"&lt;="&amp;dataset_shampoo[[#This Row],[Month]])</f>
        <v>1225</v>
      </c>
      <c r="K1877" s="27">
        <f>SUMIFS(I:I,D:D,dataset_shampoo[[#This Row],[Brand]],E:E,dataset_shampoo[[#This Row],[Region]],F:F,dataset_shampoo[[#This Row],[Year]],G:G,"&lt;="&amp;dataset_shampoo[[#This Row],[Month]])</f>
        <v>6090</v>
      </c>
      <c r="L1877" s="9">
        <f>dataset_shampoo[[#This Row],[Units YTD]]+SUMIFS(H:H,D:D,dataset_shampoo[[#This Row],[Brand]],E:E,dataset_shampoo[[#This Row],[Region]],F:F,dataset_shampoo[[#This Row],[Year]]-1,G:G,"&gt;"&amp;dataset_shampoo[[#This Row],[Month]])</f>
        <v>2793</v>
      </c>
      <c r="M1877" s="1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s="9">
        <v>98</v>
      </c>
      <c r="I1878" s="11">
        <v>462</v>
      </c>
      <c r="J1878" s="9">
        <f>SUMIFS(H:H,D:D,dataset_shampoo[[#This Row],[Brand]],E:E,dataset_shampoo[[#This Row],[Region]],F:F,dataset_shampoo[[#This Row],[Year]],G:G,"&lt;="&amp;dataset_shampoo[[#This Row],[Month]])</f>
        <v>1323</v>
      </c>
      <c r="K1878" s="27">
        <f>SUMIFS(I:I,D:D,dataset_shampoo[[#This Row],[Brand]],E:E,dataset_shampoo[[#This Row],[Region]],F:F,dataset_shampoo[[#This Row],[Year]],G:G,"&lt;="&amp;dataset_shampoo[[#This Row],[Month]])</f>
        <v>6552</v>
      </c>
      <c r="L1878" s="9">
        <f>dataset_shampoo[[#This Row],[Units YTD]]+SUMIFS(H:H,D:D,dataset_shampoo[[#This Row],[Brand]],E:E,dataset_shampoo[[#This Row],[Region]],F:F,dataset_shampoo[[#This Row],[Year]]-1,G:G,"&gt;"&amp;dataset_shampoo[[#This Row],[Month]])</f>
        <v>2660</v>
      </c>
      <c r="M1878" s="1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s="9">
        <v>126</v>
      </c>
      <c r="I1879" s="11">
        <v>616</v>
      </c>
      <c r="J1879" s="9">
        <f>SUMIFS(H:H,D:D,dataset_shampoo[[#This Row],[Brand]],E:E,dataset_shampoo[[#This Row],[Region]],F:F,dataset_shampoo[[#This Row],[Year]],G:G,"&lt;="&amp;dataset_shampoo[[#This Row],[Month]])</f>
        <v>1449</v>
      </c>
      <c r="K1879" s="27">
        <f>SUMIFS(I:I,D:D,dataset_shampoo[[#This Row],[Brand]],E:E,dataset_shampoo[[#This Row],[Region]],F:F,dataset_shampoo[[#This Row],[Year]],G:G,"&lt;="&amp;dataset_shampoo[[#This Row],[Month]])</f>
        <v>7168</v>
      </c>
      <c r="L1879" s="9">
        <f>dataset_shampoo[[#This Row],[Units YTD]]+SUMIFS(H:H,D:D,dataset_shampoo[[#This Row],[Brand]],E:E,dataset_shampoo[[#This Row],[Region]],F:F,dataset_shampoo[[#This Row],[Year]]-1,G:G,"&gt;"&amp;dataset_shampoo[[#This Row],[Month]])</f>
        <v>2422</v>
      </c>
      <c r="M1879" s="1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s="9">
        <v>112</v>
      </c>
      <c r="I1880" s="11">
        <v>532</v>
      </c>
      <c r="J1880" s="9">
        <f>SUMIFS(H:H,D:D,dataset_shampoo[[#This Row],[Brand]],E:E,dataset_shampoo[[#This Row],[Region]],F:F,dataset_shampoo[[#This Row],[Year]],G:G,"&lt;="&amp;dataset_shampoo[[#This Row],[Month]])</f>
        <v>1561</v>
      </c>
      <c r="K1880" s="27">
        <f>SUMIFS(I:I,D:D,dataset_shampoo[[#This Row],[Brand]],E:E,dataset_shampoo[[#This Row],[Region]],F:F,dataset_shampoo[[#This Row],[Year]],G:G,"&lt;="&amp;dataset_shampoo[[#This Row],[Month]])</f>
        <v>7700</v>
      </c>
      <c r="L1880" s="9">
        <f>dataset_shampoo[[#This Row],[Units YTD]]+SUMIFS(H:H,D:D,dataset_shampoo[[#This Row],[Brand]],E:E,dataset_shampoo[[#This Row],[Region]],F:F,dataset_shampoo[[#This Row],[Year]]-1,G:G,"&gt;"&amp;dataset_shampoo[[#This Row],[Month]])</f>
        <v>2100</v>
      </c>
      <c r="M1880" s="1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s="9">
        <v>35</v>
      </c>
      <c r="I1881" s="11">
        <v>189</v>
      </c>
      <c r="J1881" s="9">
        <f>SUMIFS(H:H,D:D,dataset_shampoo[[#This Row],[Brand]],E:E,dataset_shampoo[[#This Row],[Region]],F:F,dataset_shampoo[[#This Row],[Year]],G:G,"&lt;="&amp;dataset_shampoo[[#This Row],[Month]])</f>
        <v>1596</v>
      </c>
      <c r="K1881" s="27">
        <f>SUMIFS(I:I,D:D,dataset_shampoo[[#This Row],[Brand]],E:E,dataset_shampoo[[#This Row],[Region]],F:F,dataset_shampoo[[#This Row],[Year]],G:G,"&lt;="&amp;dataset_shampoo[[#This Row],[Month]])</f>
        <v>7889</v>
      </c>
      <c r="L1881" s="9">
        <f>dataset_shampoo[[#This Row],[Units YTD]]+SUMIFS(H:H,D:D,dataset_shampoo[[#This Row],[Brand]],E:E,dataset_shampoo[[#This Row],[Region]],F:F,dataset_shampoo[[#This Row],[Year]]-1,G:G,"&gt;"&amp;dataset_shampoo[[#This Row],[Month]])</f>
        <v>1869</v>
      </c>
      <c r="M1881" s="1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s="9">
        <v>175</v>
      </c>
      <c r="I1882" s="11">
        <v>854</v>
      </c>
      <c r="J1882" s="9">
        <f>SUMIFS(H:H,D:D,dataset_shampoo[[#This Row],[Brand]],E:E,dataset_shampoo[[#This Row],[Region]],F:F,dataset_shampoo[[#This Row],[Year]],G:G,"&lt;="&amp;dataset_shampoo[[#This Row],[Month]])</f>
        <v>1771</v>
      </c>
      <c r="K1882" s="27">
        <f>SUMIFS(I:I,D:D,dataset_shampoo[[#This Row],[Brand]],E:E,dataset_shampoo[[#This Row],[Region]],F:F,dataset_shampoo[[#This Row],[Year]],G:G,"&lt;="&amp;dataset_shampoo[[#This Row],[Month]])</f>
        <v>8743</v>
      </c>
      <c r="L1882" s="9">
        <f>dataset_shampoo[[#This Row],[Units YTD]]+SUMIFS(H:H,D:D,dataset_shampoo[[#This Row],[Brand]],E:E,dataset_shampoo[[#This Row],[Region]],F:F,dataset_shampoo[[#This Row],[Year]]-1,G:G,"&gt;"&amp;dataset_shampoo[[#This Row],[Month]])</f>
        <v>1771</v>
      </c>
      <c r="M1882" s="1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s="9">
        <v>35</v>
      </c>
      <c r="I1883" s="11">
        <v>196</v>
      </c>
      <c r="J1883" s="9">
        <f>SUMIFS(H:H,D:D,dataset_shampoo[[#This Row],[Brand]],E:E,dataset_shampoo[[#This Row],[Region]],F:F,dataset_shampoo[[#This Row],[Year]],G:G,"&lt;="&amp;dataset_shampoo[[#This Row],[Month]])</f>
        <v>35</v>
      </c>
      <c r="K1883" s="27">
        <f>SUMIFS(I:I,D:D,dataset_shampoo[[#This Row],[Brand]],E:E,dataset_shampoo[[#This Row],[Region]],F:F,dataset_shampoo[[#This Row],[Year]],G:G,"&lt;="&amp;dataset_shampoo[[#This Row],[Month]])</f>
        <v>196</v>
      </c>
      <c r="L1883" s="9">
        <f>dataset_shampoo[[#This Row],[Units YTD]]+SUMIFS(H:H,D:D,dataset_shampoo[[#This Row],[Brand]],E:E,dataset_shampoo[[#This Row],[Region]],F:F,dataset_shampoo[[#This Row],[Year]]-1,G:G,"&gt;"&amp;dataset_shampoo[[#This Row],[Month]])</f>
        <v>1533</v>
      </c>
      <c r="M1883" s="1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s="9">
        <v>14</v>
      </c>
      <c r="I1884" s="11">
        <v>91</v>
      </c>
      <c r="J1884" s="9">
        <f>SUMIFS(H:H,D:D,dataset_shampoo[[#This Row],[Brand]],E:E,dataset_shampoo[[#This Row],[Region]],F:F,dataset_shampoo[[#This Row],[Year]],G:G,"&lt;="&amp;dataset_shampoo[[#This Row],[Month]])</f>
        <v>49</v>
      </c>
      <c r="K1884" s="27">
        <f>SUMIFS(I:I,D:D,dataset_shampoo[[#This Row],[Brand]],E:E,dataset_shampoo[[#This Row],[Region]],F:F,dataset_shampoo[[#This Row],[Year]],G:G,"&lt;="&amp;dataset_shampoo[[#This Row],[Month]])</f>
        <v>287</v>
      </c>
      <c r="L1884" s="9">
        <f>dataset_shampoo[[#This Row],[Units YTD]]+SUMIFS(H:H,D:D,dataset_shampoo[[#This Row],[Brand]],E:E,dataset_shampoo[[#This Row],[Region]],F:F,dataset_shampoo[[#This Row],[Year]]-1,G:G,"&gt;"&amp;dataset_shampoo[[#This Row],[Month]])</f>
        <v>1379</v>
      </c>
      <c r="M1884" s="1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s="9">
        <v>14</v>
      </c>
      <c r="I1885" s="11">
        <v>84</v>
      </c>
      <c r="J1885" s="9">
        <f>SUMIFS(H:H,D:D,dataset_shampoo[[#This Row],[Brand]],E:E,dataset_shampoo[[#This Row],[Region]],F:F,dataset_shampoo[[#This Row],[Year]],G:G,"&lt;="&amp;dataset_shampoo[[#This Row],[Month]])</f>
        <v>63</v>
      </c>
      <c r="K1885" s="27">
        <f>SUMIFS(I:I,D:D,dataset_shampoo[[#This Row],[Brand]],E:E,dataset_shampoo[[#This Row],[Region]],F:F,dataset_shampoo[[#This Row],[Year]],G:G,"&lt;="&amp;dataset_shampoo[[#This Row],[Month]])</f>
        <v>371</v>
      </c>
      <c r="L1885" s="9">
        <f>dataset_shampoo[[#This Row],[Units YTD]]+SUMIFS(H:H,D:D,dataset_shampoo[[#This Row],[Brand]],E:E,dataset_shampoo[[#This Row],[Region]],F:F,dataset_shampoo[[#This Row],[Year]]-1,G:G,"&gt;"&amp;dataset_shampoo[[#This Row],[Month]])</f>
        <v>1148</v>
      </c>
      <c r="M1885" s="1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s="9">
        <v>42</v>
      </c>
      <c r="I1886" s="11">
        <v>203</v>
      </c>
      <c r="J1886" s="9">
        <f>SUMIFS(H:H,D:D,dataset_shampoo[[#This Row],[Brand]],E:E,dataset_shampoo[[#This Row],[Region]],F:F,dataset_shampoo[[#This Row],[Year]],G:G,"&lt;="&amp;dataset_shampoo[[#This Row],[Month]])</f>
        <v>105</v>
      </c>
      <c r="K1886" s="27">
        <f>SUMIFS(I:I,D:D,dataset_shampoo[[#This Row],[Brand]],E:E,dataset_shampoo[[#This Row],[Region]],F:F,dataset_shampoo[[#This Row],[Year]],G:G,"&lt;="&amp;dataset_shampoo[[#This Row],[Month]])</f>
        <v>574</v>
      </c>
      <c r="L1886" s="9">
        <f>dataset_shampoo[[#This Row],[Units YTD]]+SUMIFS(H:H,D:D,dataset_shampoo[[#This Row],[Brand]],E:E,dataset_shampoo[[#This Row],[Region]],F:F,dataset_shampoo[[#This Row],[Year]]-1,G:G,"&gt;"&amp;dataset_shampoo[[#This Row],[Month]])</f>
        <v>1001</v>
      </c>
      <c r="M1886" s="1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s="9">
        <v>105</v>
      </c>
      <c r="I1887" s="11">
        <v>511</v>
      </c>
      <c r="J1887" s="9">
        <f>SUMIFS(H:H,D:D,dataset_shampoo[[#This Row],[Brand]],E:E,dataset_shampoo[[#This Row],[Region]],F:F,dataset_shampoo[[#This Row],[Year]],G:G,"&lt;="&amp;dataset_shampoo[[#This Row],[Month]])</f>
        <v>210</v>
      </c>
      <c r="K1887" s="27">
        <f>SUMIFS(I:I,D:D,dataset_shampoo[[#This Row],[Brand]],E:E,dataset_shampoo[[#This Row],[Region]],F:F,dataset_shampoo[[#This Row],[Year]],G:G,"&lt;="&amp;dataset_shampoo[[#This Row],[Month]])</f>
        <v>1085</v>
      </c>
      <c r="L1887" s="9">
        <f>dataset_shampoo[[#This Row],[Units YTD]]+SUMIFS(H:H,D:D,dataset_shampoo[[#This Row],[Brand]],E:E,dataset_shampoo[[#This Row],[Region]],F:F,dataset_shampoo[[#This Row],[Year]]-1,G:G,"&gt;"&amp;dataset_shampoo[[#This Row],[Month]])</f>
        <v>1043</v>
      </c>
      <c r="M1887" s="1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s="9">
        <v>63</v>
      </c>
      <c r="I1888" s="11">
        <v>322</v>
      </c>
      <c r="J1888" s="9">
        <f>SUMIFS(H:H,D:D,dataset_shampoo[[#This Row],[Brand]],E:E,dataset_shampoo[[#This Row],[Region]],F:F,dataset_shampoo[[#This Row],[Year]],G:G,"&lt;="&amp;dataset_shampoo[[#This Row],[Month]])</f>
        <v>273</v>
      </c>
      <c r="K1888" s="27">
        <f>SUMIFS(I:I,D:D,dataset_shampoo[[#This Row],[Brand]],E:E,dataset_shampoo[[#This Row],[Region]],F:F,dataset_shampoo[[#This Row],[Year]],G:G,"&lt;="&amp;dataset_shampoo[[#This Row],[Month]])</f>
        <v>1407</v>
      </c>
      <c r="L1888" s="9">
        <f>dataset_shampoo[[#This Row],[Units YTD]]+SUMIFS(H:H,D:D,dataset_shampoo[[#This Row],[Brand]],E:E,dataset_shampoo[[#This Row],[Region]],F:F,dataset_shampoo[[#This Row],[Year]]-1,G:G,"&gt;"&amp;dataset_shampoo[[#This Row],[Month]])</f>
        <v>987</v>
      </c>
      <c r="M1888" s="1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s="9">
        <v>28</v>
      </c>
      <c r="I1889" s="11">
        <v>154</v>
      </c>
      <c r="J1889" s="9">
        <f>SUMIFS(H:H,D:D,dataset_shampoo[[#This Row],[Brand]],E:E,dataset_shampoo[[#This Row],[Region]],F:F,dataset_shampoo[[#This Row],[Year]],G:G,"&lt;="&amp;dataset_shampoo[[#This Row],[Month]])</f>
        <v>301</v>
      </c>
      <c r="K1889" s="27">
        <f>SUMIFS(I:I,D:D,dataset_shampoo[[#This Row],[Brand]],E:E,dataset_shampoo[[#This Row],[Region]],F:F,dataset_shampoo[[#This Row],[Year]],G:G,"&lt;="&amp;dataset_shampoo[[#This Row],[Month]])</f>
        <v>1561</v>
      </c>
      <c r="L1889" s="9">
        <f>dataset_shampoo[[#This Row],[Units YTD]]+SUMIFS(H:H,D:D,dataset_shampoo[[#This Row],[Brand]],E:E,dataset_shampoo[[#This Row],[Region]],F:F,dataset_shampoo[[#This Row],[Year]]-1,G:G,"&gt;"&amp;dataset_shampoo[[#This Row],[Month]])</f>
        <v>847</v>
      </c>
      <c r="M1889" s="1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s="9">
        <v>42</v>
      </c>
      <c r="I1890" s="11">
        <v>203</v>
      </c>
      <c r="J1890" s="9">
        <f>SUMIFS(H:H,D:D,dataset_shampoo[[#This Row],[Brand]],E:E,dataset_shampoo[[#This Row],[Region]],F:F,dataset_shampoo[[#This Row],[Year]],G:G,"&lt;="&amp;dataset_shampoo[[#This Row],[Month]])</f>
        <v>343</v>
      </c>
      <c r="K1890" s="27">
        <f>SUMIFS(I:I,D:D,dataset_shampoo[[#This Row],[Brand]],E:E,dataset_shampoo[[#This Row],[Region]],F:F,dataset_shampoo[[#This Row],[Year]],G:G,"&lt;="&amp;dataset_shampoo[[#This Row],[Month]])</f>
        <v>1764</v>
      </c>
      <c r="L1890" s="9">
        <f>dataset_shampoo[[#This Row],[Units YTD]]+SUMIFS(H:H,D:D,dataset_shampoo[[#This Row],[Brand]],E:E,dataset_shampoo[[#This Row],[Region]],F:F,dataset_shampoo[[#This Row],[Year]]-1,G:G,"&gt;"&amp;dataset_shampoo[[#This Row],[Month]])</f>
        <v>791</v>
      </c>
      <c r="M1890" s="1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s="9">
        <v>49</v>
      </c>
      <c r="I1891" s="11">
        <v>245</v>
      </c>
      <c r="J1891" s="9">
        <f>SUMIFS(H:H,D:D,dataset_shampoo[[#This Row],[Brand]],E:E,dataset_shampoo[[#This Row],[Region]],F:F,dataset_shampoo[[#This Row],[Year]],G:G,"&lt;="&amp;dataset_shampoo[[#This Row],[Month]])</f>
        <v>392</v>
      </c>
      <c r="K1891" s="27">
        <f>SUMIFS(I:I,D:D,dataset_shampoo[[#This Row],[Brand]],E:E,dataset_shampoo[[#This Row],[Region]],F:F,dataset_shampoo[[#This Row],[Year]],G:G,"&lt;="&amp;dataset_shampoo[[#This Row],[Month]])</f>
        <v>2009</v>
      </c>
      <c r="L1891" s="9">
        <f>dataset_shampoo[[#This Row],[Units YTD]]+SUMIFS(H:H,D:D,dataset_shampoo[[#This Row],[Brand]],E:E,dataset_shampoo[[#This Row],[Region]],F:F,dataset_shampoo[[#This Row],[Year]]-1,G:G,"&gt;"&amp;dataset_shampoo[[#This Row],[Month]])</f>
        <v>714</v>
      </c>
      <c r="M1891" s="1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s="9">
        <v>56</v>
      </c>
      <c r="I1892" s="11">
        <v>308</v>
      </c>
      <c r="J1892" s="9">
        <f>SUMIFS(H:H,D:D,dataset_shampoo[[#This Row],[Brand]],E:E,dataset_shampoo[[#This Row],[Region]],F:F,dataset_shampoo[[#This Row],[Year]],G:G,"&lt;="&amp;dataset_shampoo[[#This Row],[Month]])</f>
        <v>448</v>
      </c>
      <c r="K1892" s="27">
        <f>SUMIFS(I:I,D:D,dataset_shampoo[[#This Row],[Brand]],E:E,dataset_shampoo[[#This Row],[Region]],F:F,dataset_shampoo[[#This Row],[Year]],G:G,"&lt;="&amp;dataset_shampoo[[#This Row],[Month]])</f>
        <v>2317</v>
      </c>
      <c r="L1892" s="9">
        <f>dataset_shampoo[[#This Row],[Units YTD]]+SUMIFS(H:H,D:D,dataset_shampoo[[#This Row],[Brand]],E:E,dataset_shampoo[[#This Row],[Region]],F:F,dataset_shampoo[[#This Row],[Year]]-1,G:G,"&gt;"&amp;dataset_shampoo[[#This Row],[Month]])</f>
        <v>658</v>
      </c>
      <c r="M1892" s="1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s="9">
        <v>28</v>
      </c>
      <c r="I1893" s="11">
        <v>140</v>
      </c>
      <c r="J1893" s="9">
        <f>SUMIFS(H:H,D:D,dataset_shampoo[[#This Row],[Brand]],E:E,dataset_shampoo[[#This Row],[Region]],F:F,dataset_shampoo[[#This Row],[Year]],G:G,"&lt;="&amp;dataset_shampoo[[#This Row],[Month]])</f>
        <v>476</v>
      </c>
      <c r="K1893" s="27">
        <f>SUMIFS(I:I,D:D,dataset_shampoo[[#This Row],[Brand]],E:E,dataset_shampoo[[#This Row],[Region]],F:F,dataset_shampoo[[#This Row],[Year]],G:G,"&lt;="&amp;dataset_shampoo[[#This Row],[Month]])</f>
        <v>2457</v>
      </c>
      <c r="L1893" s="9">
        <f>dataset_shampoo[[#This Row],[Units YTD]]+SUMIFS(H:H,D:D,dataset_shampoo[[#This Row],[Brand]],E:E,dataset_shampoo[[#This Row],[Region]],F:F,dataset_shampoo[[#This Row],[Year]]-1,G:G,"&gt;"&amp;dataset_shampoo[[#This Row],[Month]])</f>
        <v>651</v>
      </c>
      <c r="M1893" s="1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s="9">
        <v>70</v>
      </c>
      <c r="I1894" s="11">
        <v>371</v>
      </c>
      <c r="J1894" s="9">
        <f>SUMIFS(H:H,D:D,dataset_shampoo[[#This Row],[Brand]],E:E,dataset_shampoo[[#This Row],[Region]],F:F,dataset_shampoo[[#This Row],[Year]],G:G,"&lt;="&amp;dataset_shampoo[[#This Row],[Month]])</f>
        <v>70</v>
      </c>
      <c r="K1894" s="27">
        <f>SUMIFS(I:I,D:D,dataset_shampoo[[#This Row],[Brand]],E:E,dataset_shampoo[[#This Row],[Region]],F:F,dataset_shampoo[[#This Row],[Year]],G:G,"&lt;="&amp;dataset_shampoo[[#This Row],[Month]])</f>
        <v>371</v>
      </c>
      <c r="L1894" s="9">
        <f>dataset_shampoo[[#This Row],[Units YTD]]+SUMIFS(H:H,D:D,dataset_shampoo[[#This Row],[Brand]],E:E,dataset_shampoo[[#This Row],[Region]],F:F,dataset_shampoo[[#This Row],[Year]]-1,G:G,"&gt;"&amp;dataset_shampoo[[#This Row],[Month]])</f>
        <v>511</v>
      </c>
      <c r="M1894" s="1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s="9">
        <v>21</v>
      </c>
      <c r="I1895" s="11">
        <v>98</v>
      </c>
      <c r="J1895" s="9">
        <f>SUMIFS(H:H,D:D,dataset_shampoo[[#This Row],[Brand]],E:E,dataset_shampoo[[#This Row],[Region]],F:F,dataset_shampoo[[#This Row],[Year]],G:G,"&lt;="&amp;dataset_shampoo[[#This Row],[Month]])</f>
        <v>91</v>
      </c>
      <c r="K1895" s="27">
        <f>SUMIFS(I:I,D:D,dataset_shampoo[[#This Row],[Brand]],E:E,dataset_shampoo[[#This Row],[Region]],F:F,dataset_shampoo[[#This Row],[Year]],G:G,"&lt;="&amp;dataset_shampoo[[#This Row],[Month]])</f>
        <v>469</v>
      </c>
      <c r="L1895" s="9">
        <f>dataset_shampoo[[#This Row],[Units YTD]]+SUMIFS(H:H,D:D,dataset_shampoo[[#This Row],[Brand]],E:E,dataset_shampoo[[#This Row],[Region]],F:F,dataset_shampoo[[#This Row],[Year]]-1,G:G,"&gt;"&amp;dataset_shampoo[[#This Row],[Month]])</f>
        <v>518</v>
      </c>
      <c r="M1895" s="1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s="9">
        <v>84</v>
      </c>
      <c r="I1896" s="11">
        <v>385</v>
      </c>
      <c r="J1896" s="9">
        <f>SUMIFS(H:H,D:D,dataset_shampoo[[#This Row],[Brand]],E:E,dataset_shampoo[[#This Row],[Region]],F:F,dataset_shampoo[[#This Row],[Year]],G:G,"&lt;="&amp;dataset_shampoo[[#This Row],[Month]])</f>
        <v>175</v>
      </c>
      <c r="K1896" s="27">
        <f>SUMIFS(I:I,D:D,dataset_shampoo[[#This Row],[Brand]],E:E,dataset_shampoo[[#This Row],[Region]],F:F,dataset_shampoo[[#This Row],[Year]],G:G,"&lt;="&amp;dataset_shampoo[[#This Row],[Month]])</f>
        <v>854</v>
      </c>
      <c r="L1896" s="9">
        <f>dataset_shampoo[[#This Row],[Units YTD]]+SUMIFS(H:H,D:D,dataset_shampoo[[#This Row],[Brand]],E:E,dataset_shampoo[[#This Row],[Region]],F:F,dataset_shampoo[[#This Row],[Year]]-1,G:G,"&gt;"&amp;dataset_shampoo[[#This Row],[Month]])</f>
        <v>588</v>
      </c>
      <c r="M1896" s="1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s="9">
        <v>2667</v>
      </c>
      <c r="I1897" s="11">
        <v>13202</v>
      </c>
      <c r="J1897" s="9">
        <f>SUMIFS(H:H,D:D,dataset_shampoo[[#This Row],[Brand]],E:E,dataset_shampoo[[#This Row],[Region]],F:F,dataset_shampoo[[#This Row],[Year]],G:G,"&lt;="&amp;dataset_shampoo[[#This Row],[Month]])</f>
        <v>2667</v>
      </c>
      <c r="K1897" s="27">
        <f>SUMIFS(I:I,D:D,dataset_shampoo[[#This Row],[Brand]],E:E,dataset_shampoo[[#This Row],[Region]],F:F,dataset_shampoo[[#This Row],[Year]],G:G,"&lt;="&amp;dataset_shampoo[[#This Row],[Month]])</f>
        <v>13202</v>
      </c>
      <c r="L1897" s="9">
        <f>dataset_shampoo[[#This Row],[Units YTD]]+SUMIFS(H:H,D:D,dataset_shampoo[[#This Row],[Brand]],E:E,dataset_shampoo[[#This Row],[Region]],F:F,dataset_shampoo[[#This Row],[Year]]-1,G:G,"&gt;"&amp;dataset_shampoo[[#This Row],[Month]])</f>
        <v>2667</v>
      </c>
      <c r="M1897" s="1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s="9">
        <v>2107</v>
      </c>
      <c r="I1898" s="11">
        <v>10444</v>
      </c>
      <c r="J1898" s="9">
        <f>SUMIFS(H:H,D:D,dataset_shampoo[[#This Row],[Brand]],E:E,dataset_shampoo[[#This Row],[Region]],F:F,dataset_shampoo[[#This Row],[Year]],G:G,"&lt;="&amp;dataset_shampoo[[#This Row],[Month]])</f>
        <v>4774</v>
      </c>
      <c r="K1898" s="27">
        <f>SUMIFS(I:I,D:D,dataset_shampoo[[#This Row],[Brand]],E:E,dataset_shampoo[[#This Row],[Region]],F:F,dataset_shampoo[[#This Row],[Year]],G:G,"&lt;="&amp;dataset_shampoo[[#This Row],[Month]])</f>
        <v>23646</v>
      </c>
      <c r="L1898" s="9">
        <f>dataset_shampoo[[#This Row],[Units YTD]]+SUMIFS(H:H,D:D,dataset_shampoo[[#This Row],[Brand]],E:E,dataset_shampoo[[#This Row],[Region]],F:F,dataset_shampoo[[#This Row],[Year]]-1,G:G,"&gt;"&amp;dataset_shampoo[[#This Row],[Month]])</f>
        <v>4774</v>
      </c>
      <c r="M1898" s="1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s="9">
        <v>2793</v>
      </c>
      <c r="I1899" s="11">
        <v>13818</v>
      </c>
      <c r="J1899" s="9">
        <f>SUMIFS(H:H,D:D,dataset_shampoo[[#This Row],[Brand]],E:E,dataset_shampoo[[#This Row],[Region]],F:F,dataset_shampoo[[#This Row],[Year]],G:G,"&lt;="&amp;dataset_shampoo[[#This Row],[Month]])</f>
        <v>7567</v>
      </c>
      <c r="K1899" s="27">
        <f>SUMIFS(I:I,D:D,dataset_shampoo[[#This Row],[Brand]],E:E,dataset_shampoo[[#This Row],[Region]],F:F,dataset_shampoo[[#This Row],[Year]],G:G,"&lt;="&amp;dataset_shampoo[[#This Row],[Month]])</f>
        <v>37464</v>
      </c>
      <c r="L1899" s="9">
        <f>dataset_shampoo[[#This Row],[Units YTD]]+SUMIFS(H:H,D:D,dataset_shampoo[[#This Row],[Brand]],E:E,dataset_shampoo[[#This Row],[Region]],F:F,dataset_shampoo[[#This Row],[Year]]-1,G:G,"&gt;"&amp;dataset_shampoo[[#This Row],[Month]])</f>
        <v>7567</v>
      </c>
      <c r="M1899" s="1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s="9">
        <v>1764</v>
      </c>
      <c r="I1900" s="11">
        <v>8736</v>
      </c>
      <c r="J1900" s="9">
        <f>SUMIFS(H:H,D:D,dataset_shampoo[[#This Row],[Brand]],E:E,dataset_shampoo[[#This Row],[Region]],F:F,dataset_shampoo[[#This Row],[Year]],G:G,"&lt;="&amp;dataset_shampoo[[#This Row],[Month]])</f>
        <v>9331</v>
      </c>
      <c r="K1900" s="27">
        <f>SUMIFS(I:I,D:D,dataset_shampoo[[#This Row],[Brand]],E:E,dataset_shampoo[[#This Row],[Region]],F:F,dataset_shampoo[[#This Row],[Year]],G:G,"&lt;="&amp;dataset_shampoo[[#This Row],[Month]])</f>
        <v>46200</v>
      </c>
      <c r="L1900" s="9">
        <f>dataset_shampoo[[#This Row],[Units YTD]]+SUMIFS(H:H,D:D,dataset_shampoo[[#This Row],[Brand]],E:E,dataset_shampoo[[#This Row],[Region]],F:F,dataset_shampoo[[#This Row],[Year]]-1,G:G,"&gt;"&amp;dataset_shampoo[[#This Row],[Month]])</f>
        <v>9331</v>
      </c>
      <c r="M1900" s="1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s="9">
        <v>2366</v>
      </c>
      <c r="I1901" s="11">
        <v>11711</v>
      </c>
      <c r="J1901" s="9">
        <f>SUMIFS(H:H,D:D,dataset_shampoo[[#This Row],[Brand]],E:E,dataset_shampoo[[#This Row],[Region]],F:F,dataset_shampoo[[#This Row],[Year]],G:G,"&lt;="&amp;dataset_shampoo[[#This Row],[Month]])</f>
        <v>11697</v>
      </c>
      <c r="K1901" s="27">
        <f>SUMIFS(I:I,D:D,dataset_shampoo[[#This Row],[Brand]],E:E,dataset_shampoo[[#This Row],[Region]],F:F,dataset_shampoo[[#This Row],[Year]],G:G,"&lt;="&amp;dataset_shampoo[[#This Row],[Month]])</f>
        <v>57911</v>
      </c>
      <c r="L1901" s="9">
        <f>dataset_shampoo[[#This Row],[Units YTD]]+SUMIFS(H:H,D:D,dataset_shampoo[[#This Row],[Brand]],E:E,dataset_shampoo[[#This Row],[Region]],F:F,dataset_shampoo[[#This Row],[Year]]-1,G:G,"&gt;"&amp;dataset_shampoo[[#This Row],[Month]])</f>
        <v>11697</v>
      </c>
      <c r="M1901" s="1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s="9">
        <v>2387</v>
      </c>
      <c r="I1902" s="11">
        <v>11837</v>
      </c>
      <c r="J1902" s="9">
        <f>SUMIFS(H:H,D:D,dataset_shampoo[[#This Row],[Brand]],E:E,dataset_shampoo[[#This Row],[Region]],F:F,dataset_shampoo[[#This Row],[Year]],G:G,"&lt;="&amp;dataset_shampoo[[#This Row],[Month]])</f>
        <v>14084</v>
      </c>
      <c r="K1902" s="27">
        <f>SUMIFS(I:I,D:D,dataset_shampoo[[#This Row],[Brand]],E:E,dataset_shampoo[[#This Row],[Region]],F:F,dataset_shampoo[[#This Row],[Year]],G:G,"&lt;="&amp;dataset_shampoo[[#This Row],[Month]])</f>
        <v>69748</v>
      </c>
      <c r="L1902" s="9">
        <f>dataset_shampoo[[#This Row],[Units YTD]]+SUMIFS(H:H,D:D,dataset_shampoo[[#This Row],[Brand]],E:E,dataset_shampoo[[#This Row],[Region]],F:F,dataset_shampoo[[#This Row],[Year]]-1,G:G,"&gt;"&amp;dataset_shampoo[[#This Row],[Month]])</f>
        <v>14084</v>
      </c>
      <c r="M1902" s="1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s="9">
        <v>2100</v>
      </c>
      <c r="I1903" s="11">
        <v>10430</v>
      </c>
      <c r="J1903" s="9">
        <f>SUMIFS(H:H,D:D,dataset_shampoo[[#This Row],[Brand]],E:E,dataset_shampoo[[#This Row],[Region]],F:F,dataset_shampoo[[#This Row],[Year]],G:G,"&lt;="&amp;dataset_shampoo[[#This Row],[Month]])</f>
        <v>16184</v>
      </c>
      <c r="K1903" s="27">
        <f>SUMIFS(I:I,D:D,dataset_shampoo[[#This Row],[Brand]],E:E,dataset_shampoo[[#This Row],[Region]],F:F,dataset_shampoo[[#This Row],[Year]],G:G,"&lt;="&amp;dataset_shampoo[[#This Row],[Month]])</f>
        <v>80178</v>
      </c>
      <c r="L1903" s="9">
        <f>dataset_shampoo[[#This Row],[Units YTD]]+SUMIFS(H:H,D:D,dataset_shampoo[[#This Row],[Brand]],E:E,dataset_shampoo[[#This Row],[Region]],F:F,dataset_shampoo[[#This Row],[Year]]-1,G:G,"&gt;"&amp;dataset_shampoo[[#This Row],[Month]])</f>
        <v>16184</v>
      </c>
      <c r="M1903" s="1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s="9">
        <v>2226</v>
      </c>
      <c r="I1904" s="11">
        <v>11025</v>
      </c>
      <c r="J1904" s="9">
        <f>SUMIFS(H:H,D:D,dataset_shampoo[[#This Row],[Brand]],E:E,dataset_shampoo[[#This Row],[Region]],F:F,dataset_shampoo[[#This Row],[Year]],G:G,"&lt;="&amp;dataset_shampoo[[#This Row],[Month]])</f>
        <v>18410</v>
      </c>
      <c r="K1904" s="27">
        <f>SUMIFS(I:I,D:D,dataset_shampoo[[#This Row],[Brand]],E:E,dataset_shampoo[[#This Row],[Region]],F:F,dataset_shampoo[[#This Row],[Year]],G:G,"&lt;="&amp;dataset_shampoo[[#This Row],[Month]])</f>
        <v>91203</v>
      </c>
      <c r="L1904" s="9">
        <f>dataset_shampoo[[#This Row],[Units YTD]]+SUMIFS(H:H,D:D,dataset_shampoo[[#This Row],[Brand]],E:E,dataset_shampoo[[#This Row],[Region]],F:F,dataset_shampoo[[#This Row],[Year]]-1,G:G,"&gt;"&amp;dataset_shampoo[[#This Row],[Month]])</f>
        <v>18410</v>
      </c>
      <c r="M1904" s="1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s="9">
        <v>1848</v>
      </c>
      <c r="I1905" s="11">
        <v>9135</v>
      </c>
      <c r="J1905" s="9">
        <f>SUMIFS(H:H,D:D,dataset_shampoo[[#This Row],[Brand]],E:E,dataset_shampoo[[#This Row],[Region]],F:F,dataset_shampoo[[#This Row],[Year]],G:G,"&lt;="&amp;dataset_shampoo[[#This Row],[Month]])</f>
        <v>20258</v>
      </c>
      <c r="K1905" s="27">
        <f>SUMIFS(I:I,D:D,dataset_shampoo[[#This Row],[Brand]],E:E,dataset_shampoo[[#This Row],[Region]],F:F,dataset_shampoo[[#This Row],[Year]],G:G,"&lt;="&amp;dataset_shampoo[[#This Row],[Month]])</f>
        <v>100338</v>
      </c>
      <c r="L1905" s="9">
        <f>dataset_shampoo[[#This Row],[Units YTD]]+SUMIFS(H:H,D:D,dataset_shampoo[[#This Row],[Brand]],E:E,dataset_shampoo[[#This Row],[Region]],F:F,dataset_shampoo[[#This Row],[Year]]-1,G:G,"&gt;"&amp;dataset_shampoo[[#This Row],[Month]])</f>
        <v>20258</v>
      </c>
      <c r="M1905" s="1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s="9">
        <v>1666</v>
      </c>
      <c r="I1906" s="11">
        <v>8225</v>
      </c>
      <c r="J1906" s="9">
        <f>SUMIFS(H:H,D:D,dataset_shampoo[[#This Row],[Brand]],E:E,dataset_shampoo[[#This Row],[Region]],F:F,dataset_shampoo[[#This Row],[Year]],G:G,"&lt;="&amp;dataset_shampoo[[#This Row],[Month]])</f>
        <v>21924</v>
      </c>
      <c r="K1906" s="27">
        <f>SUMIFS(I:I,D:D,dataset_shampoo[[#This Row],[Brand]],E:E,dataset_shampoo[[#This Row],[Region]],F:F,dataset_shampoo[[#This Row],[Year]],G:G,"&lt;="&amp;dataset_shampoo[[#This Row],[Month]])</f>
        <v>108563</v>
      </c>
      <c r="L1906" s="9">
        <f>dataset_shampoo[[#This Row],[Units YTD]]+SUMIFS(H:H,D:D,dataset_shampoo[[#This Row],[Brand]],E:E,dataset_shampoo[[#This Row],[Region]],F:F,dataset_shampoo[[#This Row],[Year]]-1,G:G,"&gt;"&amp;dataset_shampoo[[#This Row],[Month]])</f>
        <v>21924</v>
      </c>
      <c r="M1906" s="1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s="9">
        <v>1911</v>
      </c>
      <c r="I1907" s="11">
        <v>9450</v>
      </c>
      <c r="J1907" s="9">
        <f>SUMIFS(H:H,D:D,dataset_shampoo[[#This Row],[Brand]],E:E,dataset_shampoo[[#This Row],[Region]],F:F,dataset_shampoo[[#This Row],[Year]],G:G,"&lt;="&amp;dataset_shampoo[[#This Row],[Month]])</f>
        <v>23835</v>
      </c>
      <c r="K1907" s="27">
        <f>SUMIFS(I:I,D:D,dataset_shampoo[[#This Row],[Brand]],E:E,dataset_shampoo[[#This Row],[Region]],F:F,dataset_shampoo[[#This Row],[Year]],G:G,"&lt;="&amp;dataset_shampoo[[#This Row],[Month]])</f>
        <v>118013</v>
      </c>
      <c r="L1907" s="9">
        <f>dataset_shampoo[[#This Row],[Units YTD]]+SUMIFS(H:H,D:D,dataset_shampoo[[#This Row],[Brand]],E:E,dataset_shampoo[[#This Row],[Region]],F:F,dataset_shampoo[[#This Row],[Year]]-1,G:G,"&gt;"&amp;dataset_shampoo[[#This Row],[Month]])</f>
        <v>23835</v>
      </c>
      <c r="M1907" s="1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s="9">
        <v>2212</v>
      </c>
      <c r="I1908" s="11">
        <v>10955</v>
      </c>
      <c r="J1908" s="9">
        <f>SUMIFS(H:H,D:D,dataset_shampoo[[#This Row],[Brand]],E:E,dataset_shampoo[[#This Row],[Region]],F:F,dataset_shampoo[[#This Row],[Year]],G:G,"&lt;="&amp;dataset_shampoo[[#This Row],[Month]])</f>
        <v>26047</v>
      </c>
      <c r="K1908" s="27">
        <f>SUMIFS(I:I,D:D,dataset_shampoo[[#This Row],[Brand]],E:E,dataset_shampoo[[#This Row],[Region]],F:F,dataset_shampoo[[#This Row],[Year]],G:G,"&lt;="&amp;dataset_shampoo[[#This Row],[Month]])</f>
        <v>128968</v>
      </c>
      <c r="L1908" s="9">
        <f>dataset_shampoo[[#This Row],[Units YTD]]+SUMIFS(H:H,D:D,dataset_shampoo[[#This Row],[Brand]],E:E,dataset_shampoo[[#This Row],[Region]],F:F,dataset_shampoo[[#This Row],[Year]]-1,G:G,"&gt;"&amp;dataset_shampoo[[#This Row],[Month]])</f>
        <v>26047</v>
      </c>
      <c r="M1908" s="1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s="9">
        <v>1659</v>
      </c>
      <c r="I1909" s="11">
        <v>8211</v>
      </c>
      <c r="J1909" s="9">
        <f>SUMIFS(H:H,D:D,dataset_shampoo[[#This Row],[Brand]],E:E,dataset_shampoo[[#This Row],[Region]],F:F,dataset_shampoo[[#This Row],[Year]],G:G,"&lt;="&amp;dataset_shampoo[[#This Row],[Month]])</f>
        <v>1659</v>
      </c>
      <c r="K1909" s="27">
        <f>SUMIFS(I:I,D:D,dataset_shampoo[[#This Row],[Brand]],E:E,dataset_shampoo[[#This Row],[Region]],F:F,dataset_shampoo[[#This Row],[Year]],G:G,"&lt;="&amp;dataset_shampoo[[#This Row],[Month]])</f>
        <v>8211</v>
      </c>
      <c r="L1909" s="9">
        <f>dataset_shampoo[[#This Row],[Units YTD]]+SUMIFS(H:H,D:D,dataset_shampoo[[#This Row],[Brand]],E:E,dataset_shampoo[[#This Row],[Region]],F:F,dataset_shampoo[[#This Row],[Year]]-1,G:G,"&gt;"&amp;dataset_shampoo[[#This Row],[Month]])</f>
        <v>25039</v>
      </c>
      <c r="M1909" s="1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s="9">
        <v>2051</v>
      </c>
      <c r="I1910" s="11">
        <v>10171</v>
      </c>
      <c r="J1910" s="9">
        <f>SUMIFS(H:H,D:D,dataset_shampoo[[#This Row],[Brand]],E:E,dataset_shampoo[[#This Row],[Region]],F:F,dataset_shampoo[[#This Row],[Year]],G:G,"&lt;="&amp;dataset_shampoo[[#This Row],[Month]])</f>
        <v>3710</v>
      </c>
      <c r="K1910" s="27">
        <f>SUMIFS(I:I,D:D,dataset_shampoo[[#This Row],[Brand]],E:E,dataset_shampoo[[#This Row],[Region]],F:F,dataset_shampoo[[#This Row],[Year]],G:G,"&lt;="&amp;dataset_shampoo[[#This Row],[Month]])</f>
        <v>18382</v>
      </c>
      <c r="L1910" s="9">
        <f>dataset_shampoo[[#This Row],[Units YTD]]+SUMIFS(H:H,D:D,dataset_shampoo[[#This Row],[Brand]],E:E,dataset_shampoo[[#This Row],[Region]],F:F,dataset_shampoo[[#This Row],[Year]]-1,G:G,"&gt;"&amp;dataset_shampoo[[#This Row],[Month]])</f>
        <v>24983</v>
      </c>
      <c r="M1910" s="1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s="9">
        <v>1309</v>
      </c>
      <c r="I1911" s="11">
        <v>6489</v>
      </c>
      <c r="J1911" s="9">
        <f>SUMIFS(H:H,D:D,dataset_shampoo[[#This Row],[Brand]],E:E,dataset_shampoo[[#This Row],[Region]],F:F,dataset_shampoo[[#This Row],[Year]],G:G,"&lt;="&amp;dataset_shampoo[[#This Row],[Month]])</f>
        <v>5019</v>
      </c>
      <c r="K1911" s="27">
        <f>SUMIFS(I:I,D:D,dataset_shampoo[[#This Row],[Brand]],E:E,dataset_shampoo[[#This Row],[Region]],F:F,dataset_shampoo[[#This Row],[Year]],G:G,"&lt;="&amp;dataset_shampoo[[#This Row],[Month]])</f>
        <v>24871</v>
      </c>
      <c r="L1911" s="9">
        <f>dataset_shampoo[[#This Row],[Units YTD]]+SUMIFS(H:H,D:D,dataset_shampoo[[#This Row],[Brand]],E:E,dataset_shampoo[[#This Row],[Region]],F:F,dataset_shampoo[[#This Row],[Year]]-1,G:G,"&gt;"&amp;dataset_shampoo[[#This Row],[Month]])</f>
        <v>23499</v>
      </c>
      <c r="M1911" s="1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s="9">
        <v>1631</v>
      </c>
      <c r="I1912" s="11">
        <v>8099</v>
      </c>
      <c r="J1912" s="9">
        <f>SUMIFS(H:H,D:D,dataset_shampoo[[#This Row],[Brand]],E:E,dataset_shampoo[[#This Row],[Region]],F:F,dataset_shampoo[[#This Row],[Year]],G:G,"&lt;="&amp;dataset_shampoo[[#This Row],[Month]])</f>
        <v>6650</v>
      </c>
      <c r="K1912" s="27">
        <f>SUMIFS(I:I,D:D,dataset_shampoo[[#This Row],[Brand]],E:E,dataset_shampoo[[#This Row],[Region]],F:F,dataset_shampoo[[#This Row],[Year]],G:G,"&lt;="&amp;dataset_shampoo[[#This Row],[Month]])</f>
        <v>32970</v>
      </c>
      <c r="L1912" s="9">
        <f>dataset_shampoo[[#This Row],[Units YTD]]+SUMIFS(H:H,D:D,dataset_shampoo[[#This Row],[Brand]],E:E,dataset_shampoo[[#This Row],[Region]],F:F,dataset_shampoo[[#This Row],[Year]]-1,G:G,"&gt;"&amp;dataset_shampoo[[#This Row],[Month]])</f>
        <v>23366</v>
      </c>
      <c r="M1912" s="1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s="9">
        <v>2457</v>
      </c>
      <c r="I1913" s="11">
        <v>12138</v>
      </c>
      <c r="J1913" s="9">
        <f>SUMIFS(H:H,D:D,dataset_shampoo[[#This Row],[Brand]],E:E,dataset_shampoo[[#This Row],[Region]],F:F,dataset_shampoo[[#This Row],[Year]],G:G,"&lt;="&amp;dataset_shampoo[[#This Row],[Month]])</f>
        <v>9107</v>
      </c>
      <c r="K1913" s="27">
        <f>SUMIFS(I:I,D:D,dataset_shampoo[[#This Row],[Brand]],E:E,dataset_shampoo[[#This Row],[Region]],F:F,dataset_shampoo[[#This Row],[Year]],G:G,"&lt;="&amp;dataset_shampoo[[#This Row],[Month]])</f>
        <v>45108</v>
      </c>
      <c r="L1913" s="9">
        <f>dataset_shampoo[[#This Row],[Units YTD]]+SUMIFS(H:H,D:D,dataset_shampoo[[#This Row],[Brand]],E:E,dataset_shampoo[[#This Row],[Region]],F:F,dataset_shampoo[[#This Row],[Year]]-1,G:G,"&gt;"&amp;dataset_shampoo[[#This Row],[Month]])</f>
        <v>23457</v>
      </c>
      <c r="M1913" s="1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s="9">
        <v>1925</v>
      </c>
      <c r="I1914" s="11">
        <v>9527</v>
      </c>
      <c r="J1914" s="9">
        <f>SUMIFS(H:H,D:D,dataset_shampoo[[#This Row],[Brand]],E:E,dataset_shampoo[[#This Row],[Region]],F:F,dataset_shampoo[[#This Row],[Year]],G:G,"&lt;="&amp;dataset_shampoo[[#This Row],[Month]])</f>
        <v>11032</v>
      </c>
      <c r="K1914" s="27">
        <f>SUMIFS(I:I,D:D,dataset_shampoo[[#This Row],[Brand]],E:E,dataset_shampoo[[#This Row],[Region]],F:F,dataset_shampoo[[#This Row],[Year]],G:G,"&lt;="&amp;dataset_shampoo[[#This Row],[Month]])</f>
        <v>54635</v>
      </c>
      <c r="L1914" s="9">
        <f>dataset_shampoo[[#This Row],[Units YTD]]+SUMIFS(H:H,D:D,dataset_shampoo[[#This Row],[Brand]],E:E,dataset_shampoo[[#This Row],[Region]],F:F,dataset_shampoo[[#This Row],[Year]]-1,G:G,"&gt;"&amp;dataset_shampoo[[#This Row],[Month]])</f>
        <v>22995</v>
      </c>
      <c r="M1914" s="1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s="9">
        <v>2002</v>
      </c>
      <c r="I1915" s="11">
        <v>9884</v>
      </c>
      <c r="J1915" s="9">
        <f>SUMIFS(H:H,D:D,dataset_shampoo[[#This Row],[Brand]],E:E,dataset_shampoo[[#This Row],[Region]],F:F,dataset_shampoo[[#This Row],[Year]],G:G,"&lt;="&amp;dataset_shampoo[[#This Row],[Month]])</f>
        <v>13034</v>
      </c>
      <c r="K1915" s="27">
        <f>SUMIFS(I:I,D:D,dataset_shampoo[[#This Row],[Brand]],E:E,dataset_shampoo[[#This Row],[Region]],F:F,dataset_shampoo[[#This Row],[Year]],G:G,"&lt;="&amp;dataset_shampoo[[#This Row],[Month]])</f>
        <v>64519</v>
      </c>
      <c r="L1915" s="9">
        <f>dataset_shampoo[[#This Row],[Units YTD]]+SUMIFS(H:H,D:D,dataset_shampoo[[#This Row],[Brand]],E:E,dataset_shampoo[[#This Row],[Region]],F:F,dataset_shampoo[[#This Row],[Year]]-1,G:G,"&gt;"&amp;dataset_shampoo[[#This Row],[Month]])</f>
        <v>22897</v>
      </c>
      <c r="M1915" s="1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s="9">
        <v>2023</v>
      </c>
      <c r="I1916" s="11">
        <v>10003</v>
      </c>
      <c r="J1916" s="9">
        <f>SUMIFS(H:H,D:D,dataset_shampoo[[#This Row],[Brand]],E:E,dataset_shampoo[[#This Row],[Region]],F:F,dataset_shampoo[[#This Row],[Year]],G:G,"&lt;="&amp;dataset_shampoo[[#This Row],[Month]])</f>
        <v>15057</v>
      </c>
      <c r="K1916" s="27">
        <f>SUMIFS(I:I,D:D,dataset_shampoo[[#This Row],[Brand]],E:E,dataset_shampoo[[#This Row],[Region]],F:F,dataset_shampoo[[#This Row],[Year]],G:G,"&lt;="&amp;dataset_shampoo[[#This Row],[Month]])</f>
        <v>74522</v>
      </c>
      <c r="L1916" s="9">
        <f>dataset_shampoo[[#This Row],[Units YTD]]+SUMIFS(H:H,D:D,dataset_shampoo[[#This Row],[Brand]],E:E,dataset_shampoo[[#This Row],[Region]],F:F,dataset_shampoo[[#This Row],[Year]]-1,G:G,"&gt;"&amp;dataset_shampoo[[#This Row],[Month]])</f>
        <v>22694</v>
      </c>
      <c r="M1916" s="1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s="9">
        <v>1470</v>
      </c>
      <c r="I1917" s="11">
        <v>7301</v>
      </c>
      <c r="J1917" s="9">
        <f>SUMIFS(H:H,D:D,dataset_shampoo[[#This Row],[Brand]],E:E,dataset_shampoo[[#This Row],[Region]],F:F,dataset_shampoo[[#This Row],[Year]],G:G,"&lt;="&amp;dataset_shampoo[[#This Row],[Month]])</f>
        <v>16527</v>
      </c>
      <c r="K1917" s="27">
        <f>SUMIFS(I:I,D:D,dataset_shampoo[[#This Row],[Brand]],E:E,dataset_shampoo[[#This Row],[Region]],F:F,dataset_shampoo[[#This Row],[Year]],G:G,"&lt;="&amp;dataset_shampoo[[#This Row],[Month]])</f>
        <v>81823</v>
      </c>
      <c r="L1917" s="9">
        <f>dataset_shampoo[[#This Row],[Units YTD]]+SUMIFS(H:H,D:D,dataset_shampoo[[#This Row],[Brand]],E:E,dataset_shampoo[[#This Row],[Region]],F:F,dataset_shampoo[[#This Row],[Year]]-1,G:G,"&gt;"&amp;dataset_shampoo[[#This Row],[Month]])</f>
        <v>22316</v>
      </c>
      <c r="M1917" s="1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s="9">
        <v>1876</v>
      </c>
      <c r="I1918" s="11">
        <v>9296</v>
      </c>
      <c r="J1918" s="9">
        <f>SUMIFS(H:H,D:D,dataset_shampoo[[#This Row],[Brand]],E:E,dataset_shampoo[[#This Row],[Region]],F:F,dataset_shampoo[[#This Row],[Year]],G:G,"&lt;="&amp;dataset_shampoo[[#This Row],[Month]])</f>
        <v>18403</v>
      </c>
      <c r="K1918" s="27">
        <f>SUMIFS(I:I,D:D,dataset_shampoo[[#This Row],[Brand]],E:E,dataset_shampoo[[#This Row],[Region]],F:F,dataset_shampoo[[#This Row],[Year]],G:G,"&lt;="&amp;dataset_shampoo[[#This Row],[Month]])</f>
        <v>91119</v>
      </c>
      <c r="L1918" s="9">
        <f>dataset_shampoo[[#This Row],[Units YTD]]+SUMIFS(H:H,D:D,dataset_shampoo[[#This Row],[Brand]],E:E,dataset_shampoo[[#This Row],[Region]],F:F,dataset_shampoo[[#This Row],[Year]]-1,G:G,"&gt;"&amp;dataset_shampoo[[#This Row],[Month]])</f>
        <v>22526</v>
      </c>
      <c r="M1918" s="1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s="9">
        <v>756</v>
      </c>
      <c r="I1919" s="11">
        <v>3738</v>
      </c>
      <c r="J1919" s="9">
        <f>SUMIFS(H:H,D:D,dataset_shampoo[[#This Row],[Brand]],E:E,dataset_shampoo[[#This Row],[Region]],F:F,dataset_shampoo[[#This Row],[Year]],G:G,"&lt;="&amp;dataset_shampoo[[#This Row],[Month]])</f>
        <v>19159</v>
      </c>
      <c r="K1919" s="27">
        <f>SUMIFS(I:I,D:D,dataset_shampoo[[#This Row],[Brand]],E:E,dataset_shampoo[[#This Row],[Region]],F:F,dataset_shampoo[[#This Row],[Year]],G:G,"&lt;="&amp;dataset_shampoo[[#This Row],[Month]])</f>
        <v>94857</v>
      </c>
      <c r="L1919" s="9">
        <f>dataset_shampoo[[#This Row],[Units YTD]]+SUMIFS(H:H,D:D,dataset_shampoo[[#This Row],[Brand]],E:E,dataset_shampoo[[#This Row],[Region]],F:F,dataset_shampoo[[#This Row],[Year]]-1,G:G,"&gt;"&amp;dataset_shampoo[[#This Row],[Month]])</f>
        <v>21371</v>
      </c>
      <c r="M1919" s="1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s="9">
        <v>728</v>
      </c>
      <c r="I1920" s="11">
        <v>3584</v>
      </c>
      <c r="J1920" s="9">
        <f>SUMIFS(H:H,D:D,dataset_shampoo[[#This Row],[Brand]],E:E,dataset_shampoo[[#This Row],[Region]],F:F,dataset_shampoo[[#This Row],[Year]],G:G,"&lt;="&amp;dataset_shampoo[[#This Row],[Month]])</f>
        <v>19887</v>
      </c>
      <c r="K1920" s="27">
        <f>SUMIFS(I:I,D:D,dataset_shampoo[[#This Row],[Brand]],E:E,dataset_shampoo[[#This Row],[Region]],F:F,dataset_shampoo[[#This Row],[Year]],G:G,"&lt;="&amp;dataset_shampoo[[#This Row],[Month]])</f>
        <v>98441</v>
      </c>
      <c r="L1920" s="9">
        <f>dataset_shampoo[[#This Row],[Units YTD]]+SUMIFS(H:H,D:D,dataset_shampoo[[#This Row],[Brand]],E:E,dataset_shampoo[[#This Row],[Region]],F:F,dataset_shampoo[[#This Row],[Year]]-1,G:G,"&gt;"&amp;dataset_shampoo[[#This Row],[Month]])</f>
        <v>19887</v>
      </c>
      <c r="M1920" s="1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s="9">
        <v>1043</v>
      </c>
      <c r="I1921" s="11">
        <v>5152</v>
      </c>
      <c r="J1921" s="9">
        <f>SUMIFS(H:H,D:D,dataset_shampoo[[#This Row],[Brand]],E:E,dataset_shampoo[[#This Row],[Region]],F:F,dataset_shampoo[[#This Row],[Year]],G:G,"&lt;="&amp;dataset_shampoo[[#This Row],[Month]])</f>
        <v>1043</v>
      </c>
      <c r="K1921" s="27">
        <f>SUMIFS(I:I,D:D,dataset_shampoo[[#This Row],[Brand]],E:E,dataset_shampoo[[#This Row],[Region]],F:F,dataset_shampoo[[#This Row],[Year]],G:G,"&lt;="&amp;dataset_shampoo[[#This Row],[Month]])</f>
        <v>5152</v>
      </c>
      <c r="L1921" s="9">
        <f>dataset_shampoo[[#This Row],[Units YTD]]+SUMIFS(H:H,D:D,dataset_shampoo[[#This Row],[Brand]],E:E,dataset_shampoo[[#This Row],[Region]],F:F,dataset_shampoo[[#This Row],[Year]]-1,G:G,"&gt;"&amp;dataset_shampoo[[#This Row],[Month]])</f>
        <v>19271</v>
      </c>
      <c r="M1921" s="1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s="9">
        <v>287</v>
      </c>
      <c r="I1922" s="11">
        <v>1414</v>
      </c>
      <c r="J1922" s="9">
        <f>SUMIFS(H:H,D:D,dataset_shampoo[[#This Row],[Brand]],E:E,dataset_shampoo[[#This Row],[Region]],F:F,dataset_shampoo[[#This Row],[Year]],G:G,"&lt;="&amp;dataset_shampoo[[#This Row],[Month]])</f>
        <v>1330</v>
      </c>
      <c r="K1922" s="27">
        <f>SUMIFS(I:I,D:D,dataset_shampoo[[#This Row],[Brand]],E:E,dataset_shampoo[[#This Row],[Region]],F:F,dataset_shampoo[[#This Row],[Year]],G:G,"&lt;="&amp;dataset_shampoo[[#This Row],[Month]])</f>
        <v>6566</v>
      </c>
      <c r="L1922" s="9">
        <f>dataset_shampoo[[#This Row],[Units YTD]]+SUMIFS(H:H,D:D,dataset_shampoo[[#This Row],[Brand]],E:E,dataset_shampoo[[#This Row],[Region]],F:F,dataset_shampoo[[#This Row],[Year]]-1,G:G,"&gt;"&amp;dataset_shampoo[[#This Row],[Month]])</f>
        <v>17507</v>
      </c>
      <c r="M1922" s="1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s="9">
        <v>196</v>
      </c>
      <c r="I1923" s="11">
        <v>973</v>
      </c>
      <c r="J1923" s="9">
        <f>SUMIFS(H:H,D:D,dataset_shampoo[[#This Row],[Brand]],E:E,dataset_shampoo[[#This Row],[Region]],F:F,dataset_shampoo[[#This Row],[Year]],G:G,"&lt;="&amp;dataset_shampoo[[#This Row],[Month]])</f>
        <v>1526</v>
      </c>
      <c r="K1923" s="27">
        <f>SUMIFS(I:I,D:D,dataset_shampoo[[#This Row],[Brand]],E:E,dataset_shampoo[[#This Row],[Region]],F:F,dataset_shampoo[[#This Row],[Year]],G:G,"&lt;="&amp;dataset_shampoo[[#This Row],[Month]])</f>
        <v>7539</v>
      </c>
      <c r="L1923" s="9">
        <f>dataset_shampoo[[#This Row],[Units YTD]]+SUMIFS(H:H,D:D,dataset_shampoo[[#This Row],[Brand]],E:E,dataset_shampoo[[#This Row],[Region]],F:F,dataset_shampoo[[#This Row],[Year]]-1,G:G,"&gt;"&amp;dataset_shampoo[[#This Row],[Month]])</f>
        <v>16394</v>
      </c>
      <c r="M1923" s="1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s="9">
        <v>189</v>
      </c>
      <c r="I1924" s="11">
        <v>952</v>
      </c>
      <c r="J1924" s="9">
        <f>SUMIFS(H:H,D:D,dataset_shampoo[[#This Row],[Brand]],E:E,dataset_shampoo[[#This Row],[Region]],F:F,dataset_shampoo[[#This Row],[Year]],G:G,"&lt;="&amp;dataset_shampoo[[#This Row],[Month]])</f>
        <v>1715</v>
      </c>
      <c r="K1924" s="27">
        <f>SUMIFS(I:I,D:D,dataset_shampoo[[#This Row],[Brand]],E:E,dataset_shampoo[[#This Row],[Region]],F:F,dataset_shampoo[[#This Row],[Year]],G:G,"&lt;="&amp;dataset_shampoo[[#This Row],[Month]])</f>
        <v>8491</v>
      </c>
      <c r="L1924" s="9">
        <f>dataset_shampoo[[#This Row],[Units YTD]]+SUMIFS(H:H,D:D,dataset_shampoo[[#This Row],[Brand]],E:E,dataset_shampoo[[#This Row],[Region]],F:F,dataset_shampoo[[#This Row],[Year]]-1,G:G,"&gt;"&amp;dataset_shampoo[[#This Row],[Month]])</f>
        <v>14952</v>
      </c>
      <c r="M1924" s="1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s="9">
        <v>203</v>
      </c>
      <c r="I1925" s="11">
        <v>1008</v>
      </c>
      <c r="J1925" s="9">
        <f>SUMIFS(H:H,D:D,dataset_shampoo[[#This Row],[Brand]],E:E,dataset_shampoo[[#This Row],[Region]],F:F,dataset_shampoo[[#This Row],[Year]],G:G,"&lt;="&amp;dataset_shampoo[[#This Row],[Month]])</f>
        <v>1918</v>
      </c>
      <c r="K1925" s="27">
        <f>SUMIFS(I:I,D:D,dataset_shampoo[[#This Row],[Brand]],E:E,dataset_shampoo[[#This Row],[Region]],F:F,dataset_shampoo[[#This Row],[Year]],G:G,"&lt;="&amp;dataset_shampoo[[#This Row],[Month]])</f>
        <v>9499</v>
      </c>
      <c r="L1925" s="9">
        <f>dataset_shampoo[[#This Row],[Units YTD]]+SUMIFS(H:H,D:D,dataset_shampoo[[#This Row],[Brand]],E:E,dataset_shampoo[[#This Row],[Region]],F:F,dataset_shampoo[[#This Row],[Year]]-1,G:G,"&gt;"&amp;dataset_shampoo[[#This Row],[Month]])</f>
        <v>12698</v>
      </c>
      <c r="M1925" s="1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s="9">
        <v>140</v>
      </c>
      <c r="I1926" s="11">
        <v>700</v>
      </c>
      <c r="J1926" s="9">
        <f>SUMIFS(H:H,D:D,dataset_shampoo[[#This Row],[Brand]],E:E,dataset_shampoo[[#This Row],[Region]],F:F,dataset_shampoo[[#This Row],[Year]],G:G,"&lt;="&amp;dataset_shampoo[[#This Row],[Month]])</f>
        <v>2058</v>
      </c>
      <c r="K1926" s="27">
        <f>SUMIFS(I:I,D:D,dataset_shampoo[[#This Row],[Brand]],E:E,dataset_shampoo[[#This Row],[Region]],F:F,dataset_shampoo[[#This Row],[Year]],G:G,"&lt;="&amp;dataset_shampoo[[#This Row],[Month]])</f>
        <v>10199</v>
      </c>
      <c r="L1926" s="9">
        <f>dataset_shampoo[[#This Row],[Units YTD]]+SUMIFS(H:H,D:D,dataset_shampoo[[#This Row],[Brand]],E:E,dataset_shampoo[[#This Row],[Region]],F:F,dataset_shampoo[[#This Row],[Year]]-1,G:G,"&gt;"&amp;dataset_shampoo[[#This Row],[Month]])</f>
        <v>10913</v>
      </c>
      <c r="M1926" s="1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s="9">
        <v>63</v>
      </c>
      <c r="I1927" s="11">
        <v>329</v>
      </c>
      <c r="J1927" s="9">
        <f>SUMIFS(H:H,D:D,dataset_shampoo[[#This Row],[Brand]],E:E,dataset_shampoo[[#This Row],[Region]],F:F,dataset_shampoo[[#This Row],[Year]],G:G,"&lt;="&amp;dataset_shampoo[[#This Row],[Month]])</f>
        <v>2121</v>
      </c>
      <c r="K1927" s="27">
        <f>SUMIFS(I:I,D:D,dataset_shampoo[[#This Row],[Brand]],E:E,dataset_shampoo[[#This Row],[Region]],F:F,dataset_shampoo[[#This Row],[Year]],G:G,"&lt;="&amp;dataset_shampoo[[#This Row],[Month]])</f>
        <v>10528</v>
      </c>
      <c r="L1927" s="9">
        <f>dataset_shampoo[[#This Row],[Units YTD]]+SUMIFS(H:H,D:D,dataset_shampoo[[#This Row],[Brand]],E:E,dataset_shampoo[[#This Row],[Region]],F:F,dataset_shampoo[[#This Row],[Year]]-1,G:G,"&gt;"&amp;dataset_shampoo[[#This Row],[Month]])</f>
        <v>8974</v>
      </c>
      <c r="M1927" s="1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s="9">
        <v>112</v>
      </c>
      <c r="I1928" s="11">
        <v>553</v>
      </c>
      <c r="J1928" s="9">
        <f>SUMIFS(H:H,D:D,dataset_shampoo[[#This Row],[Brand]],E:E,dataset_shampoo[[#This Row],[Region]],F:F,dataset_shampoo[[#This Row],[Year]],G:G,"&lt;="&amp;dataset_shampoo[[#This Row],[Month]])</f>
        <v>2233</v>
      </c>
      <c r="K1928" s="27">
        <f>SUMIFS(I:I,D:D,dataset_shampoo[[#This Row],[Brand]],E:E,dataset_shampoo[[#This Row],[Region]],F:F,dataset_shampoo[[#This Row],[Year]],G:G,"&lt;="&amp;dataset_shampoo[[#This Row],[Month]])</f>
        <v>11081</v>
      </c>
      <c r="L1928" s="9">
        <f>dataset_shampoo[[#This Row],[Units YTD]]+SUMIFS(H:H,D:D,dataset_shampoo[[#This Row],[Brand]],E:E,dataset_shampoo[[#This Row],[Region]],F:F,dataset_shampoo[[#This Row],[Year]]-1,G:G,"&gt;"&amp;dataset_shampoo[[#This Row],[Month]])</f>
        <v>7063</v>
      </c>
      <c r="M1928" s="1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s="9">
        <v>49</v>
      </c>
      <c r="I1929" s="11">
        <v>231</v>
      </c>
      <c r="J1929" s="9">
        <f>SUMIFS(H:H,D:D,dataset_shampoo[[#This Row],[Brand]],E:E,dataset_shampoo[[#This Row],[Region]],F:F,dataset_shampoo[[#This Row],[Year]],G:G,"&lt;="&amp;dataset_shampoo[[#This Row],[Month]])</f>
        <v>2282</v>
      </c>
      <c r="K1929" s="27">
        <f>SUMIFS(I:I,D:D,dataset_shampoo[[#This Row],[Brand]],E:E,dataset_shampoo[[#This Row],[Region]],F:F,dataset_shampoo[[#This Row],[Year]],G:G,"&lt;="&amp;dataset_shampoo[[#This Row],[Month]])</f>
        <v>11312</v>
      </c>
      <c r="L1929" s="9">
        <f>dataset_shampoo[[#This Row],[Units YTD]]+SUMIFS(H:H,D:D,dataset_shampoo[[#This Row],[Brand]],E:E,dataset_shampoo[[#This Row],[Region]],F:F,dataset_shampoo[[#This Row],[Year]]-1,G:G,"&gt;"&amp;dataset_shampoo[[#This Row],[Month]])</f>
        <v>5642</v>
      </c>
      <c r="M1929" s="1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s="9">
        <v>49</v>
      </c>
      <c r="I1930" s="11">
        <v>259</v>
      </c>
      <c r="J1930" s="9">
        <f>SUMIFS(H:H,D:D,dataset_shampoo[[#This Row],[Brand]],E:E,dataset_shampoo[[#This Row],[Region]],F:F,dataset_shampoo[[#This Row],[Year]],G:G,"&lt;="&amp;dataset_shampoo[[#This Row],[Month]])</f>
        <v>2331</v>
      </c>
      <c r="K1930" s="27">
        <f>SUMIFS(I:I,D:D,dataset_shampoo[[#This Row],[Brand]],E:E,dataset_shampoo[[#This Row],[Region]],F:F,dataset_shampoo[[#This Row],[Year]],G:G,"&lt;="&amp;dataset_shampoo[[#This Row],[Month]])</f>
        <v>11571</v>
      </c>
      <c r="L1930" s="9">
        <f>dataset_shampoo[[#This Row],[Units YTD]]+SUMIFS(H:H,D:D,dataset_shampoo[[#This Row],[Brand]],E:E,dataset_shampoo[[#This Row],[Region]],F:F,dataset_shampoo[[#This Row],[Year]]-1,G:G,"&gt;"&amp;dataset_shampoo[[#This Row],[Month]])</f>
        <v>3815</v>
      </c>
      <c r="M1930" s="1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s="9">
        <v>70</v>
      </c>
      <c r="I1931" s="11">
        <v>350</v>
      </c>
      <c r="J1931" s="9">
        <f>SUMIFS(H:H,D:D,dataset_shampoo[[#This Row],[Brand]],E:E,dataset_shampoo[[#This Row],[Region]],F:F,dataset_shampoo[[#This Row],[Year]],G:G,"&lt;="&amp;dataset_shampoo[[#This Row],[Month]])</f>
        <v>2401</v>
      </c>
      <c r="K1931" s="27">
        <f>SUMIFS(I:I,D:D,dataset_shampoo[[#This Row],[Brand]],E:E,dataset_shampoo[[#This Row],[Region]],F:F,dataset_shampoo[[#This Row],[Year]],G:G,"&lt;="&amp;dataset_shampoo[[#This Row],[Month]])</f>
        <v>11921</v>
      </c>
      <c r="L1931" s="9">
        <f>dataset_shampoo[[#This Row],[Units YTD]]+SUMIFS(H:H,D:D,dataset_shampoo[[#This Row],[Brand]],E:E,dataset_shampoo[[#This Row],[Region]],F:F,dataset_shampoo[[#This Row],[Year]]-1,G:G,"&gt;"&amp;dataset_shampoo[[#This Row],[Month]])</f>
        <v>3129</v>
      </c>
      <c r="M1931" s="1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s="9">
        <v>63</v>
      </c>
      <c r="I1932" s="11">
        <v>329</v>
      </c>
      <c r="J1932" s="9">
        <f>SUMIFS(H:H,D:D,dataset_shampoo[[#This Row],[Brand]],E:E,dataset_shampoo[[#This Row],[Region]],F:F,dataset_shampoo[[#This Row],[Year]],G:G,"&lt;="&amp;dataset_shampoo[[#This Row],[Month]])</f>
        <v>2464</v>
      </c>
      <c r="K1932" s="27">
        <f>SUMIFS(I:I,D:D,dataset_shampoo[[#This Row],[Brand]],E:E,dataset_shampoo[[#This Row],[Region]],F:F,dataset_shampoo[[#This Row],[Year]],G:G,"&lt;="&amp;dataset_shampoo[[#This Row],[Month]])</f>
        <v>12250</v>
      </c>
      <c r="L1932" s="9">
        <f>dataset_shampoo[[#This Row],[Units YTD]]+SUMIFS(H:H,D:D,dataset_shampoo[[#This Row],[Brand]],E:E,dataset_shampoo[[#This Row],[Region]],F:F,dataset_shampoo[[#This Row],[Year]]-1,G:G,"&gt;"&amp;dataset_shampoo[[#This Row],[Month]])</f>
        <v>2464</v>
      </c>
      <c r="M1932" s="1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s="9">
        <v>56</v>
      </c>
      <c r="I1933" s="11">
        <v>294</v>
      </c>
      <c r="J1933" s="9">
        <f>SUMIFS(H:H,D:D,dataset_shampoo[[#This Row],[Brand]],E:E,dataset_shampoo[[#This Row],[Region]],F:F,dataset_shampoo[[#This Row],[Year]],G:G,"&lt;="&amp;dataset_shampoo[[#This Row],[Month]])</f>
        <v>56</v>
      </c>
      <c r="K1933" s="27">
        <f>SUMIFS(I:I,D:D,dataset_shampoo[[#This Row],[Brand]],E:E,dataset_shampoo[[#This Row],[Region]],F:F,dataset_shampoo[[#This Row],[Year]],G:G,"&lt;="&amp;dataset_shampoo[[#This Row],[Month]])</f>
        <v>294</v>
      </c>
      <c r="L1933" s="9">
        <f>dataset_shampoo[[#This Row],[Units YTD]]+SUMIFS(H:H,D:D,dataset_shampoo[[#This Row],[Brand]],E:E,dataset_shampoo[[#This Row],[Region]],F:F,dataset_shampoo[[#This Row],[Year]]-1,G:G,"&gt;"&amp;dataset_shampoo[[#This Row],[Month]])</f>
        <v>1477</v>
      </c>
      <c r="M1933" s="1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s="9">
        <v>28</v>
      </c>
      <c r="I1934" s="11">
        <v>140</v>
      </c>
      <c r="J1934" s="9">
        <f>SUMIFS(H:H,D:D,dataset_shampoo[[#This Row],[Brand]],E:E,dataset_shampoo[[#This Row],[Region]],F:F,dataset_shampoo[[#This Row],[Year]],G:G,"&lt;="&amp;dataset_shampoo[[#This Row],[Month]])</f>
        <v>84</v>
      </c>
      <c r="K1934" s="27">
        <f>SUMIFS(I:I,D:D,dataset_shampoo[[#This Row],[Brand]],E:E,dataset_shampoo[[#This Row],[Region]],F:F,dataset_shampoo[[#This Row],[Year]],G:G,"&lt;="&amp;dataset_shampoo[[#This Row],[Month]])</f>
        <v>434</v>
      </c>
      <c r="L1934" s="9">
        <f>dataset_shampoo[[#This Row],[Units YTD]]+SUMIFS(H:H,D:D,dataset_shampoo[[#This Row],[Brand]],E:E,dataset_shampoo[[#This Row],[Region]],F:F,dataset_shampoo[[#This Row],[Year]]-1,G:G,"&gt;"&amp;dataset_shampoo[[#This Row],[Month]])</f>
        <v>1218</v>
      </c>
      <c r="M1934" s="1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s="9">
        <v>42</v>
      </c>
      <c r="I1935" s="11">
        <v>203</v>
      </c>
      <c r="J1935" s="9">
        <f>SUMIFS(H:H,D:D,dataset_shampoo[[#This Row],[Brand]],E:E,dataset_shampoo[[#This Row],[Region]],F:F,dataset_shampoo[[#This Row],[Year]],G:G,"&lt;="&amp;dataset_shampoo[[#This Row],[Month]])</f>
        <v>126</v>
      </c>
      <c r="K1935" s="27">
        <f>SUMIFS(I:I,D:D,dataset_shampoo[[#This Row],[Brand]],E:E,dataset_shampoo[[#This Row],[Region]],F:F,dataset_shampoo[[#This Row],[Year]],G:G,"&lt;="&amp;dataset_shampoo[[#This Row],[Month]])</f>
        <v>637</v>
      </c>
      <c r="L1935" s="9">
        <f>dataset_shampoo[[#This Row],[Units YTD]]+SUMIFS(H:H,D:D,dataset_shampoo[[#This Row],[Brand]],E:E,dataset_shampoo[[#This Row],[Region]],F:F,dataset_shampoo[[#This Row],[Year]]-1,G:G,"&gt;"&amp;dataset_shampoo[[#This Row],[Month]])</f>
        <v>1064</v>
      </c>
      <c r="M1935" s="1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s="9">
        <v>119</v>
      </c>
      <c r="I1936" s="11">
        <v>574</v>
      </c>
      <c r="J1936" s="9">
        <f>SUMIFS(H:H,D:D,dataset_shampoo[[#This Row],[Brand]],E:E,dataset_shampoo[[#This Row],[Region]],F:F,dataset_shampoo[[#This Row],[Year]],G:G,"&lt;="&amp;dataset_shampoo[[#This Row],[Month]])</f>
        <v>245</v>
      </c>
      <c r="K1936" s="27">
        <f>SUMIFS(I:I,D:D,dataset_shampoo[[#This Row],[Brand]],E:E,dataset_shampoo[[#This Row],[Region]],F:F,dataset_shampoo[[#This Row],[Year]],G:G,"&lt;="&amp;dataset_shampoo[[#This Row],[Month]])</f>
        <v>1211</v>
      </c>
      <c r="L1936" s="9">
        <f>dataset_shampoo[[#This Row],[Units YTD]]+SUMIFS(H:H,D:D,dataset_shampoo[[#This Row],[Brand]],E:E,dataset_shampoo[[#This Row],[Region]],F:F,dataset_shampoo[[#This Row],[Year]]-1,G:G,"&gt;"&amp;dataset_shampoo[[#This Row],[Month]])</f>
        <v>994</v>
      </c>
      <c r="M1936" s="1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s="9">
        <v>119</v>
      </c>
      <c r="I1937" s="11">
        <v>574</v>
      </c>
      <c r="J1937" s="9">
        <f>SUMIFS(H:H,D:D,dataset_shampoo[[#This Row],[Brand]],E:E,dataset_shampoo[[#This Row],[Region]],F:F,dataset_shampoo[[#This Row],[Year]],G:G,"&lt;="&amp;dataset_shampoo[[#This Row],[Month]])</f>
        <v>364</v>
      </c>
      <c r="K1937" s="27">
        <f>SUMIFS(I:I,D:D,dataset_shampoo[[#This Row],[Brand]],E:E,dataset_shampoo[[#This Row],[Region]],F:F,dataset_shampoo[[#This Row],[Year]],G:G,"&lt;="&amp;dataset_shampoo[[#This Row],[Month]])</f>
        <v>1785</v>
      </c>
      <c r="L1937" s="9">
        <f>dataset_shampoo[[#This Row],[Units YTD]]+SUMIFS(H:H,D:D,dataset_shampoo[[#This Row],[Brand]],E:E,dataset_shampoo[[#This Row],[Region]],F:F,dataset_shampoo[[#This Row],[Year]]-1,G:G,"&gt;"&amp;dataset_shampoo[[#This Row],[Month]])</f>
        <v>910</v>
      </c>
      <c r="M1937" s="1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s="9">
        <v>28</v>
      </c>
      <c r="I1938" s="11">
        <v>154</v>
      </c>
      <c r="J1938" s="9">
        <f>SUMIFS(H:H,D:D,dataset_shampoo[[#This Row],[Brand]],E:E,dataset_shampoo[[#This Row],[Region]],F:F,dataset_shampoo[[#This Row],[Year]],G:G,"&lt;="&amp;dataset_shampoo[[#This Row],[Month]])</f>
        <v>392</v>
      </c>
      <c r="K1938" s="27">
        <f>SUMIFS(I:I,D:D,dataset_shampoo[[#This Row],[Brand]],E:E,dataset_shampoo[[#This Row],[Region]],F:F,dataset_shampoo[[#This Row],[Year]],G:G,"&lt;="&amp;dataset_shampoo[[#This Row],[Month]])</f>
        <v>1939</v>
      </c>
      <c r="L1938" s="9">
        <f>dataset_shampoo[[#This Row],[Units YTD]]+SUMIFS(H:H,D:D,dataset_shampoo[[#This Row],[Brand]],E:E,dataset_shampoo[[#This Row],[Region]],F:F,dataset_shampoo[[#This Row],[Year]]-1,G:G,"&gt;"&amp;dataset_shampoo[[#This Row],[Month]])</f>
        <v>798</v>
      </c>
      <c r="M1938" s="1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s="9">
        <v>28</v>
      </c>
      <c r="I1939" s="11">
        <v>133</v>
      </c>
      <c r="J1939" s="9">
        <f>SUMIFS(H:H,D:D,dataset_shampoo[[#This Row],[Brand]],E:E,dataset_shampoo[[#This Row],[Region]],F:F,dataset_shampoo[[#This Row],[Year]],G:G,"&lt;="&amp;dataset_shampoo[[#This Row],[Month]])</f>
        <v>420</v>
      </c>
      <c r="K1939" s="27">
        <f>SUMIFS(I:I,D:D,dataset_shampoo[[#This Row],[Brand]],E:E,dataset_shampoo[[#This Row],[Region]],F:F,dataset_shampoo[[#This Row],[Year]],G:G,"&lt;="&amp;dataset_shampoo[[#This Row],[Month]])</f>
        <v>2072</v>
      </c>
      <c r="L1939" s="9">
        <f>dataset_shampoo[[#This Row],[Units YTD]]+SUMIFS(H:H,D:D,dataset_shampoo[[#This Row],[Brand]],E:E,dataset_shampoo[[#This Row],[Region]],F:F,dataset_shampoo[[#This Row],[Year]]-1,G:G,"&gt;"&amp;dataset_shampoo[[#This Row],[Month]])</f>
        <v>651</v>
      </c>
      <c r="M1939" s="1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s="9">
        <v>28</v>
      </c>
      <c r="I1940" s="11">
        <v>154</v>
      </c>
      <c r="J1940" s="9">
        <f>SUMIFS(H:H,D:D,dataset_shampoo[[#This Row],[Brand]],E:E,dataset_shampoo[[#This Row],[Region]],F:F,dataset_shampoo[[#This Row],[Year]],G:G,"&lt;="&amp;dataset_shampoo[[#This Row],[Month]])</f>
        <v>448</v>
      </c>
      <c r="K1940" s="27">
        <f>SUMIFS(I:I,D:D,dataset_shampoo[[#This Row],[Brand]],E:E,dataset_shampoo[[#This Row],[Region]],F:F,dataset_shampoo[[#This Row],[Year]],G:G,"&lt;="&amp;dataset_shampoo[[#This Row],[Month]])</f>
        <v>2226</v>
      </c>
      <c r="L1940" s="9">
        <f>dataset_shampoo[[#This Row],[Units YTD]]+SUMIFS(H:H,D:D,dataset_shampoo[[#This Row],[Brand]],E:E,dataset_shampoo[[#This Row],[Region]],F:F,dataset_shampoo[[#This Row],[Year]]-1,G:G,"&gt;"&amp;dataset_shampoo[[#This Row],[Month]])</f>
        <v>630</v>
      </c>
      <c r="M1940" s="1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s="9">
        <v>21</v>
      </c>
      <c r="I1941" s="11">
        <v>112</v>
      </c>
      <c r="J1941" s="9">
        <f>SUMIFS(H:H,D:D,dataset_shampoo[[#This Row],[Brand]],E:E,dataset_shampoo[[#This Row],[Region]],F:F,dataset_shampoo[[#This Row],[Year]],G:G,"&lt;="&amp;dataset_shampoo[[#This Row],[Month]])</f>
        <v>469</v>
      </c>
      <c r="K1941" s="27">
        <f>SUMIFS(I:I,D:D,dataset_shampoo[[#This Row],[Brand]],E:E,dataset_shampoo[[#This Row],[Region]],F:F,dataset_shampoo[[#This Row],[Year]],G:G,"&lt;="&amp;dataset_shampoo[[#This Row],[Month]])</f>
        <v>2338</v>
      </c>
      <c r="L1941" s="9">
        <f>dataset_shampoo[[#This Row],[Units YTD]]+SUMIFS(H:H,D:D,dataset_shampoo[[#This Row],[Brand]],E:E,dataset_shampoo[[#This Row],[Region]],F:F,dataset_shampoo[[#This Row],[Year]]-1,G:G,"&gt;"&amp;dataset_shampoo[[#This Row],[Month]])</f>
        <v>602</v>
      </c>
      <c r="M1941" s="1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s="9">
        <v>28</v>
      </c>
      <c r="I1942" s="11">
        <v>161</v>
      </c>
      <c r="J1942" s="9">
        <f>SUMIFS(H:H,D:D,dataset_shampoo[[#This Row],[Brand]],E:E,dataset_shampoo[[#This Row],[Region]],F:F,dataset_shampoo[[#This Row],[Year]],G:G,"&lt;="&amp;dataset_shampoo[[#This Row],[Month]])</f>
        <v>497</v>
      </c>
      <c r="K1942" s="27">
        <f>SUMIFS(I:I,D:D,dataset_shampoo[[#This Row],[Brand]],E:E,dataset_shampoo[[#This Row],[Region]],F:F,dataset_shampoo[[#This Row],[Year]],G:G,"&lt;="&amp;dataset_shampoo[[#This Row],[Month]])</f>
        <v>2499</v>
      </c>
      <c r="L1942" s="9">
        <f>dataset_shampoo[[#This Row],[Units YTD]]+SUMIFS(H:H,D:D,dataset_shampoo[[#This Row],[Brand]],E:E,dataset_shampoo[[#This Row],[Region]],F:F,dataset_shampoo[[#This Row],[Year]]-1,G:G,"&gt;"&amp;dataset_shampoo[[#This Row],[Month]])</f>
        <v>560</v>
      </c>
      <c r="M1942" s="1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s="9">
        <v>14</v>
      </c>
      <c r="I1943" s="11">
        <v>63</v>
      </c>
      <c r="J1943" s="9">
        <f>SUMIFS(H:H,D:D,dataset_shampoo[[#This Row],[Brand]],E:E,dataset_shampoo[[#This Row],[Region]],F:F,dataset_shampoo[[#This Row],[Year]],G:G,"&lt;="&amp;dataset_shampoo[[#This Row],[Month]])</f>
        <v>511</v>
      </c>
      <c r="K1943" s="27">
        <f>SUMIFS(I:I,D:D,dataset_shampoo[[#This Row],[Brand]],E:E,dataset_shampoo[[#This Row],[Region]],F:F,dataset_shampoo[[#This Row],[Year]],G:G,"&lt;="&amp;dataset_shampoo[[#This Row],[Month]])</f>
        <v>2562</v>
      </c>
      <c r="L1943" s="9">
        <f>dataset_shampoo[[#This Row],[Units YTD]]+SUMIFS(H:H,D:D,dataset_shampoo[[#This Row],[Brand]],E:E,dataset_shampoo[[#This Row],[Region]],F:F,dataset_shampoo[[#This Row],[Year]]-1,G:G,"&gt;"&amp;dataset_shampoo[[#This Row],[Month]])</f>
        <v>511</v>
      </c>
      <c r="M1943" s="1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s="9">
        <v>14</v>
      </c>
      <c r="I1944" s="11">
        <v>70</v>
      </c>
      <c r="J1944" s="9">
        <f>SUMIFS(H:H,D:D,dataset_shampoo[[#This Row],[Brand]],E:E,dataset_shampoo[[#This Row],[Region]],F:F,dataset_shampoo[[#This Row],[Year]],G:G,"&lt;="&amp;dataset_shampoo[[#This Row],[Month]])</f>
        <v>14</v>
      </c>
      <c r="K1944" s="27">
        <f>SUMIFS(I:I,D:D,dataset_shampoo[[#This Row],[Brand]],E:E,dataset_shampoo[[#This Row],[Region]],F:F,dataset_shampoo[[#This Row],[Year]],G:G,"&lt;="&amp;dataset_shampoo[[#This Row],[Month]])</f>
        <v>70</v>
      </c>
      <c r="L1944" s="9">
        <f>dataset_shampoo[[#This Row],[Units YTD]]+SUMIFS(H:H,D:D,dataset_shampoo[[#This Row],[Brand]],E:E,dataset_shampoo[[#This Row],[Region]],F:F,dataset_shampoo[[#This Row],[Year]]-1,G:G,"&gt;"&amp;dataset_shampoo[[#This Row],[Month]])</f>
        <v>469</v>
      </c>
      <c r="M1944" s="1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s="9">
        <v>14</v>
      </c>
      <c r="I1945" s="11">
        <v>70</v>
      </c>
      <c r="J1945" s="9">
        <f>SUMIFS(H:H,D:D,dataset_shampoo[[#This Row],[Brand]],E:E,dataset_shampoo[[#This Row],[Region]],F:F,dataset_shampoo[[#This Row],[Year]],G:G,"&lt;="&amp;dataset_shampoo[[#This Row],[Month]])</f>
        <v>28</v>
      </c>
      <c r="K1945" s="27">
        <f>SUMIFS(I:I,D:D,dataset_shampoo[[#This Row],[Brand]],E:E,dataset_shampoo[[#This Row],[Region]],F:F,dataset_shampoo[[#This Row],[Year]],G:G,"&lt;="&amp;dataset_shampoo[[#This Row],[Month]])</f>
        <v>140</v>
      </c>
      <c r="L1945" s="9">
        <f>dataset_shampoo[[#This Row],[Units YTD]]+SUMIFS(H:H,D:D,dataset_shampoo[[#This Row],[Brand]],E:E,dataset_shampoo[[#This Row],[Region]],F:F,dataset_shampoo[[#This Row],[Year]]-1,G:G,"&gt;"&amp;dataset_shampoo[[#This Row],[Month]])</f>
        <v>455</v>
      </c>
      <c r="M1945" s="1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s="9">
        <v>35</v>
      </c>
      <c r="I1946" s="11">
        <v>189</v>
      </c>
      <c r="J1946" s="9">
        <f>SUMIFS(H:H,D:D,dataset_shampoo[[#This Row],[Brand]],E:E,dataset_shampoo[[#This Row],[Region]],F:F,dataset_shampoo[[#This Row],[Year]],G:G,"&lt;="&amp;dataset_shampoo[[#This Row],[Month]])</f>
        <v>63</v>
      </c>
      <c r="K1946" s="27">
        <f>SUMIFS(I:I,D:D,dataset_shampoo[[#This Row],[Brand]],E:E,dataset_shampoo[[#This Row],[Region]],F:F,dataset_shampoo[[#This Row],[Year]],G:G,"&lt;="&amp;dataset_shampoo[[#This Row],[Month]])</f>
        <v>329</v>
      </c>
      <c r="L1946" s="9">
        <f>dataset_shampoo[[#This Row],[Units YTD]]+SUMIFS(H:H,D:D,dataset_shampoo[[#This Row],[Brand]],E:E,dataset_shampoo[[#This Row],[Region]],F:F,dataset_shampoo[[#This Row],[Year]]-1,G:G,"&gt;"&amp;dataset_shampoo[[#This Row],[Month]])</f>
        <v>329</v>
      </c>
      <c r="M1946" s="1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s="9">
        <v>14</v>
      </c>
      <c r="I1947" s="11">
        <v>56</v>
      </c>
      <c r="J1947" s="9">
        <f>SUMIFS(H:H,D:D,dataset_shampoo[[#This Row],[Brand]],E:E,dataset_shampoo[[#This Row],[Region]],F:F,dataset_shampoo[[#This Row],[Year]],G:G,"&lt;="&amp;dataset_shampoo[[#This Row],[Month]])</f>
        <v>77</v>
      </c>
      <c r="K1947" s="27">
        <f>SUMIFS(I:I,D:D,dataset_shampoo[[#This Row],[Brand]],E:E,dataset_shampoo[[#This Row],[Region]],F:F,dataset_shampoo[[#This Row],[Year]],G:G,"&lt;="&amp;dataset_shampoo[[#This Row],[Month]])</f>
        <v>385</v>
      </c>
      <c r="L1947" s="9">
        <f>dataset_shampoo[[#This Row],[Units YTD]]+SUMIFS(H:H,D:D,dataset_shampoo[[#This Row],[Brand]],E:E,dataset_shampoo[[#This Row],[Region]],F:F,dataset_shampoo[[#This Row],[Year]]-1,G:G,"&gt;"&amp;dataset_shampoo[[#This Row],[Month]])</f>
        <v>224</v>
      </c>
      <c r="M1947" s="1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s="9">
        <v>28</v>
      </c>
      <c r="I1948" s="11">
        <v>154</v>
      </c>
      <c r="J1948" s="9">
        <f>SUMIFS(H:H,D:D,dataset_shampoo[[#This Row],[Brand]],E:E,dataset_shampoo[[#This Row],[Region]],F:F,dataset_shampoo[[#This Row],[Year]],G:G,"&lt;="&amp;dataset_shampoo[[#This Row],[Month]])</f>
        <v>105</v>
      </c>
      <c r="K1948" s="27">
        <f>SUMIFS(I:I,D:D,dataset_shampoo[[#This Row],[Brand]],E:E,dataset_shampoo[[#This Row],[Region]],F:F,dataset_shampoo[[#This Row],[Year]],G:G,"&lt;="&amp;dataset_shampoo[[#This Row],[Month]])</f>
        <v>539</v>
      </c>
      <c r="L1948" s="9">
        <f>dataset_shampoo[[#This Row],[Units YTD]]+SUMIFS(H:H,D:D,dataset_shampoo[[#This Row],[Brand]],E:E,dataset_shampoo[[#This Row],[Region]],F:F,dataset_shampoo[[#This Row],[Year]]-1,G:G,"&gt;"&amp;dataset_shampoo[[#This Row],[Month]])</f>
        <v>196</v>
      </c>
      <c r="M1948" s="1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s="9">
        <v>14</v>
      </c>
      <c r="I1949" s="11">
        <v>84</v>
      </c>
      <c r="J1949" s="9">
        <f>SUMIFS(H:H,D:D,dataset_shampoo[[#This Row],[Brand]],E:E,dataset_shampoo[[#This Row],[Region]],F:F,dataset_shampoo[[#This Row],[Year]],G:G,"&lt;="&amp;dataset_shampoo[[#This Row],[Month]])</f>
        <v>119</v>
      </c>
      <c r="K1949" s="27">
        <f>SUMIFS(I:I,D:D,dataset_shampoo[[#This Row],[Brand]],E:E,dataset_shampoo[[#This Row],[Region]],F:F,dataset_shampoo[[#This Row],[Year]],G:G,"&lt;="&amp;dataset_shampoo[[#This Row],[Month]])</f>
        <v>623</v>
      </c>
      <c r="L1949" s="9">
        <f>dataset_shampoo[[#This Row],[Units YTD]]+SUMIFS(H:H,D:D,dataset_shampoo[[#This Row],[Brand]],E:E,dataset_shampoo[[#This Row],[Region]],F:F,dataset_shampoo[[#This Row],[Year]]-1,G:G,"&gt;"&amp;dataset_shampoo[[#This Row],[Month]])</f>
        <v>182</v>
      </c>
      <c r="M1949" s="1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s="9">
        <v>21</v>
      </c>
      <c r="I1950" s="11">
        <v>112</v>
      </c>
      <c r="J1950" s="9">
        <f>SUMIFS(H:H,D:D,dataset_shampoo[[#This Row],[Brand]],E:E,dataset_shampoo[[#This Row],[Region]],F:F,dataset_shampoo[[#This Row],[Year]],G:G,"&lt;="&amp;dataset_shampoo[[#This Row],[Month]])</f>
        <v>140</v>
      </c>
      <c r="K1950" s="27">
        <f>SUMIFS(I:I,D:D,dataset_shampoo[[#This Row],[Brand]],E:E,dataset_shampoo[[#This Row],[Region]],F:F,dataset_shampoo[[#This Row],[Year]],G:G,"&lt;="&amp;dataset_shampoo[[#This Row],[Month]])</f>
        <v>735</v>
      </c>
      <c r="L1950" s="9">
        <f>dataset_shampoo[[#This Row],[Units YTD]]+SUMIFS(H:H,D:D,dataset_shampoo[[#This Row],[Brand]],E:E,dataset_shampoo[[#This Row],[Region]],F:F,dataset_shampoo[[#This Row],[Year]]-1,G:G,"&gt;"&amp;dataset_shampoo[[#This Row],[Month]])</f>
        <v>182</v>
      </c>
      <c r="M1950" s="1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s="9">
        <v>14</v>
      </c>
      <c r="I1951" s="11">
        <v>56</v>
      </c>
      <c r="J1951" s="9">
        <f>SUMIFS(H:H,D:D,dataset_shampoo[[#This Row],[Brand]],E:E,dataset_shampoo[[#This Row],[Region]],F:F,dataset_shampoo[[#This Row],[Year]],G:G,"&lt;="&amp;dataset_shampoo[[#This Row],[Month]])</f>
        <v>154</v>
      </c>
      <c r="K1951" s="27">
        <f>SUMIFS(I:I,D:D,dataset_shampoo[[#This Row],[Brand]],E:E,dataset_shampoo[[#This Row],[Region]],F:F,dataset_shampoo[[#This Row],[Year]],G:G,"&lt;="&amp;dataset_shampoo[[#This Row],[Month]])</f>
        <v>791</v>
      </c>
      <c r="L1951" s="9">
        <f>dataset_shampoo[[#This Row],[Units YTD]]+SUMIFS(H:H,D:D,dataset_shampoo[[#This Row],[Brand]],E:E,dataset_shampoo[[#This Row],[Region]],F:F,dataset_shampoo[[#This Row],[Year]]-1,G:G,"&gt;"&amp;dataset_shampoo[[#This Row],[Month]])</f>
        <v>168</v>
      </c>
      <c r="M1951" s="1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s="9">
        <v>14</v>
      </c>
      <c r="I1952" s="11">
        <v>63</v>
      </c>
      <c r="J1952" s="9">
        <f>SUMIFS(H:H,D:D,dataset_shampoo[[#This Row],[Brand]],E:E,dataset_shampoo[[#This Row],[Region]],F:F,dataset_shampoo[[#This Row],[Year]],G:G,"&lt;="&amp;dataset_shampoo[[#This Row],[Month]])</f>
        <v>168</v>
      </c>
      <c r="K1952" s="27">
        <f>SUMIFS(I:I,D:D,dataset_shampoo[[#This Row],[Brand]],E:E,dataset_shampoo[[#This Row],[Region]],F:F,dataset_shampoo[[#This Row],[Year]],G:G,"&lt;="&amp;dataset_shampoo[[#This Row],[Month]])</f>
        <v>854</v>
      </c>
      <c r="L1952" s="9">
        <f>dataset_shampoo[[#This Row],[Units YTD]]+SUMIFS(H:H,D:D,dataset_shampoo[[#This Row],[Brand]],E:E,dataset_shampoo[[#This Row],[Region]],F:F,dataset_shampoo[[#This Row],[Year]]-1,G:G,"&gt;"&amp;dataset_shampoo[[#This Row],[Month]])</f>
        <v>168</v>
      </c>
      <c r="M1952" s="1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s="9">
        <v>42</v>
      </c>
      <c r="I1953" s="11">
        <v>203</v>
      </c>
      <c r="J1953" s="9">
        <f>SUMIFS(H:H,D:D,dataset_shampoo[[#This Row],[Brand]],E:E,dataset_shampoo[[#This Row],[Region]],F:F,dataset_shampoo[[#This Row],[Year]],G:G,"&lt;="&amp;dataset_shampoo[[#This Row],[Month]])</f>
        <v>42</v>
      </c>
      <c r="K1953" s="27">
        <f>SUMIFS(I:I,D:D,dataset_shampoo[[#This Row],[Brand]],E:E,dataset_shampoo[[#This Row],[Region]],F:F,dataset_shampoo[[#This Row],[Year]],G:G,"&lt;="&amp;dataset_shampoo[[#This Row],[Month]])</f>
        <v>203</v>
      </c>
      <c r="L1953" s="9">
        <f>dataset_shampoo[[#This Row],[Units YTD]]+SUMIFS(H:H,D:D,dataset_shampoo[[#This Row],[Brand]],E:E,dataset_shampoo[[#This Row],[Region]],F:F,dataset_shampoo[[#This Row],[Year]]-1,G:G,"&gt;"&amp;dataset_shampoo[[#This Row],[Month]])</f>
        <v>196</v>
      </c>
      <c r="M1953" s="1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s="9">
        <v>14</v>
      </c>
      <c r="I1954" s="11">
        <v>56</v>
      </c>
      <c r="J1954" s="9">
        <f>SUMIFS(H:H,D:D,dataset_shampoo[[#This Row],[Brand]],E:E,dataset_shampoo[[#This Row],[Region]],F:F,dataset_shampoo[[#This Row],[Year]],G:G,"&lt;="&amp;dataset_shampoo[[#This Row],[Month]])</f>
        <v>56</v>
      </c>
      <c r="K1954" s="27">
        <f>SUMIFS(I:I,D:D,dataset_shampoo[[#This Row],[Brand]],E:E,dataset_shampoo[[#This Row],[Region]],F:F,dataset_shampoo[[#This Row],[Year]],G:G,"&lt;="&amp;dataset_shampoo[[#This Row],[Month]])</f>
        <v>259</v>
      </c>
      <c r="L1954" s="9">
        <f>dataset_shampoo[[#This Row],[Units YTD]]+SUMIFS(H:H,D:D,dataset_shampoo[[#This Row],[Brand]],E:E,dataset_shampoo[[#This Row],[Region]],F:F,dataset_shampoo[[#This Row],[Year]]-1,G:G,"&gt;"&amp;dataset_shampoo[[#This Row],[Month]])</f>
        <v>196</v>
      </c>
      <c r="M1954" s="1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s="9">
        <v>21</v>
      </c>
      <c r="I1955" s="11">
        <v>112</v>
      </c>
      <c r="J1955" s="9">
        <f>SUMIFS(H:H,D:D,dataset_shampoo[[#This Row],[Brand]],E:E,dataset_shampoo[[#This Row],[Region]],F:F,dataset_shampoo[[#This Row],[Year]],G:G,"&lt;="&amp;dataset_shampoo[[#This Row],[Month]])</f>
        <v>77</v>
      </c>
      <c r="K1955" s="27">
        <f>SUMIFS(I:I,D:D,dataset_shampoo[[#This Row],[Brand]],E:E,dataset_shampoo[[#This Row],[Region]],F:F,dataset_shampoo[[#This Row],[Year]],G:G,"&lt;="&amp;dataset_shampoo[[#This Row],[Month]])</f>
        <v>371</v>
      </c>
      <c r="L1955" s="9">
        <f>dataset_shampoo[[#This Row],[Units YTD]]+SUMIFS(H:H,D:D,dataset_shampoo[[#This Row],[Brand]],E:E,dataset_shampoo[[#This Row],[Region]],F:F,dataset_shampoo[[#This Row],[Year]]-1,G:G,"&gt;"&amp;dataset_shampoo[[#This Row],[Month]])</f>
        <v>217</v>
      </c>
      <c r="M1955" s="1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s="9">
        <v>1155</v>
      </c>
      <c r="I1956" s="11">
        <v>5747</v>
      </c>
      <c r="J1956" s="9">
        <f>SUMIFS(H:H,D:D,dataset_shampoo[[#This Row],[Brand]],E:E,dataset_shampoo[[#This Row],[Region]],F:F,dataset_shampoo[[#This Row],[Year]],G:G,"&lt;="&amp;dataset_shampoo[[#This Row],[Month]])</f>
        <v>1155</v>
      </c>
      <c r="K1956" s="27">
        <f>SUMIFS(I:I,D:D,dataset_shampoo[[#This Row],[Brand]],E:E,dataset_shampoo[[#This Row],[Region]],F:F,dataset_shampoo[[#This Row],[Year]],G:G,"&lt;="&amp;dataset_shampoo[[#This Row],[Month]])</f>
        <v>5747</v>
      </c>
      <c r="L1956" s="9">
        <f>dataset_shampoo[[#This Row],[Units YTD]]+SUMIFS(H:H,D:D,dataset_shampoo[[#This Row],[Brand]],E:E,dataset_shampoo[[#This Row],[Region]],F:F,dataset_shampoo[[#This Row],[Year]]-1,G:G,"&gt;"&amp;dataset_shampoo[[#This Row],[Month]])</f>
        <v>1155</v>
      </c>
      <c r="M1956" s="1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s="9">
        <v>1316</v>
      </c>
      <c r="I1957" s="11">
        <v>6545</v>
      </c>
      <c r="J1957" s="9">
        <f>SUMIFS(H:H,D:D,dataset_shampoo[[#This Row],[Brand]],E:E,dataset_shampoo[[#This Row],[Region]],F:F,dataset_shampoo[[#This Row],[Year]],G:G,"&lt;="&amp;dataset_shampoo[[#This Row],[Month]])</f>
        <v>2471</v>
      </c>
      <c r="K1957" s="27">
        <f>SUMIFS(I:I,D:D,dataset_shampoo[[#This Row],[Brand]],E:E,dataset_shampoo[[#This Row],[Region]],F:F,dataset_shampoo[[#This Row],[Year]],G:G,"&lt;="&amp;dataset_shampoo[[#This Row],[Month]])</f>
        <v>12292</v>
      </c>
      <c r="L1957" s="9">
        <f>dataset_shampoo[[#This Row],[Units YTD]]+SUMIFS(H:H,D:D,dataset_shampoo[[#This Row],[Brand]],E:E,dataset_shampoo[[#This Row],[Region]],F:F,dataset_shampoo[[#This Row],[Year]]-1,G:G,"&gt;"&amp;dataset_shampoo[[#This Row],[Month]])</f>
        <v>2471</v>
      </c>
      <c r="M1957" s="1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s="9">
        <v>1694</v>
      </c>
      <c r="I1958" s="11">
        <v>8365</v>
      </c>
      <c r="J1958" s="9">
        <f>SUMIFS(H:H,D:D,dataset_shampoo[[#This Row],[Brand]],E:E,dataset_shampoo[[#This Row],[Region]],F:F,dataset_shampoo[[#This Row],[Year]],G:G,"&lt;="&amp;dataset_shampoo[[#This Row],[Month]])</f>
        <v>4165</v>
      </c>
      <c r="K1958" s="27">
        <f>SUMIFS(I:I,D:D,dataset_shampoo[[#This Row],[Brand]],E:E,dataset_shampoo[[#This Row],[Region]],F:F,dataset_shampoo[[#This Row],[Year]],G:G,"&lt;="&amp;dataset_shampoo[[#This Row],[Month]])</f>
        <v>20657</v>
      </c>
      <c r="L1958" s="9">
        <f>dataset_shampoo[[#This Row],[Units YTD]]+SUMIFS(H:H,D:D,dataset_shampoo[[#This Row],[Brand]],E:E,dataset_shampoo[[#This Row],[Region]],F:F,dataset_shampoo[[#This Row],[Year]]-1,G:G,"&gt;"&amp;dataset_shampoo[[#This Row],[Month]])</f>
        <v>4165</v>
      </c>
      <c r="M1958" s="1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s="9">
        <v>1820</v>
      </c>
      <c r="I1959" s="11">
        <v>8995</v>
      </c>
      <c r="J1959" s="9">
        <f>SUMIFS(H:H,D:D,dataset_shampoo[[#This Row],[Brand]],E:E,dataset_shampoo[[#This Row],[Region]],F:F,dataset_shampoo[[#This Row],[Year]],G:G,"&lt;="&amp;dataset_shampoo[[#This Row],[Month]])</f>
        <v>5985</v>
      </c>
      <c r="K1959" s="27">
        <f>SUMIFS(I:I,D:D,dataset_shampoo[[#This Row],[Brand]],E:E,dataset_shampoo[[#This Row],[Region]],F:F,dataset_shampoo[[#This Row],[Year]],G:G,"&lt;="&amp;dataset_shampoo[[#This Row],[Month]])</f>
        <v>29652</v>
      </c>
      <c r="L1959" s="9">
        <f>dataset_shampoo[[#This Row],[Units YTD]]+SUMIFS(H:H,D:D,dataset_shampoo[[#This Row],[Brand]],E:E,dataset_shampoo[[#This Row],[Region]],F:F,dataset_shampoo[[#This Row],[Year]]-1,G:G,"&gt;"&amp;dataset_shampoo[[#This Row],[Month]])</f>
        <v>5985</v>
      </c>
      <c r="M1959" s="1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s="9">
        <v>1029</v>
      </c>
      <c r="I1960" s="11">
        <v>5075</v>
      </c>
      <c r="J1960" s="9">
        <f>SUMIFS(H:H,D:D,dataset_shampoo[[#This Row],[Brand]],E:E,dataset_shampoo[[#This Row],[Region]],F:F,dataset_shampoo[[#This Row],[Year]],G:G,"&lt;="&amp;dataset_shampoo[[#This Row],[Month]])</f>
        <v>7014</v>
      </c>
      <c r="K1960" s="27">
        <f>SUMIFS(I:I,D:D,dataset_shampoo[[#This Row],[Brand]],E:E,dataset_shampoo[[#This Row],[Region]],F:F,dataset_shampoo[[#This Row],[Year]],G:G,"&lt;="&amp;dataset_shampoo[[#This Row],[Month]])</f>
        <v>34727</v>
      </c>
      <c r="L1960" s="9">
        <f>dataset_shampoo[[#This Row],[Units YTD]]+SUMIFS(H:H,D:D,dataset_shampoo[[#This Row],[Brand]],E:E,dataset_shampoo[[#This Row],[Region]],F:F,dataset_shampoo[[#This Row],[Year]]-1,G:G,"&gt;"&amp;dataset_shampoo[[#This Row],[Month]])</f>
        <v>7014</v>
      </c>
      <c r="M1960" s="1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s="9">
        <v>1834</v>
      </c>
      <c r="I1961" s="11">
        <v>9065</v>
      </c>
      <c r="J1961" s="9">
        <f>SUMIFS(H:H,D:D,dataset_shampoo[[#This Row],[Brand]],E:E,dataset_shampoo[[#This Row],[Region]],F:F,dataset_shampoo[[#This Row],[Year]],G:G,"&lt;="&amp;dataset_shampoo[[#This Row],[Month]])</f>
        <v>8848</v>
      </c>
      <c r="K1961" s="27">
        <f>SUMIFS(I:I,D:D,dataset_shampoo[[#This Row],[Brand]],E:E,dataset_shampoo[[#This Row],[Region]],F:F,dataset_shampoo[[#This Row],[Year]],G:G,"&lt;="&amp;dataset_shampoo[[#This Row],[Month]])</f>
        <v>43792</v>
      </c>
      <c r="L1961" s="9">
        <f>dataset_shampoo[[#This Row],[Units YTD]]+SUMIFS(H:H,D:D,dataset_shampoo[[#This Row],[Brand]],E:E,dataset_shampoo[[#This Row],[Region]],F:F,dataset_shampoo[[#This Row],[Year]]-1,G:G,"&gt;"&amp;dataset_shampoo[[#This Row],[Month]])</f>
        <v>8848</v>
      </c>
      <c r="M1961" s="1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s="9">
        <v>1316</v>
      </c>
      <c r="I1962" s="11">
        <v>6524</v>
      </c>
      <c r="J1962" s="9">
        <f>SUMIFS(H:H,D:D,dataset_shampoo[[#This Row],[Brand]],E:E,dataset_shampoo[[#This Row],[Region]],F:F,dataset_shampoo[[#This Row],[Year]],G:G,"&lt;="&amp;dataset_shampoo[[#This Row],[Month]])</f>
        <v>10164</v>
      </c>
      <c r="K1962" s="27">
        <f>SUMIFS(I:I,D:D,dataset_shampoo[[#This Row],[Brand]],E:E,dataset_shampoo[[#This Row],[Region]],F:F,dataset_shampoo[[#This Row],[Year]],G:G,"&lt;="&amp;dataset_shampoo[[#This Row],[Month]])</f>
        <v>50316</v>
      </c>
      <c r="L1962" s="9">
        <f>dataset_shampoo[[#This Row],[Units YTD]]+SUMIFS(H:H,D:D,dataset_shampoo[[#This Row],[Brand]],E:E,dataset_shampoo[[#This Row],[Region]],F:F,dataset_shampoo[[#This Row],[Year]]-1,G:G,"&gt;"&amp;dataset_shampoo[[#This Row],[Month]])</f>
        <v>10164</v>
      </c>
      <c r="M1962" s="1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s="9">
        <v>980</v>
      </c>
      <c r="I1963" s="11">
        <v>4858</v>
      </c>
      <c r="J1963" s="9">
        <f>SUMIFS(H:H,D:D,dataset_shampoo[[#This Row],[Brand]],E:E,dataset_shampoo[[#This Row],[Region]],F:F,dataset_shampoo[[#This Row],[Year]],G:G,"&lt;="&amp;dataset_shampoo[[#This Row],[Month]])</f>
        <v>11144</v>
      </c>
      <c r="K1963" s="27">
        <f>SUMIFS(I:I,D:D,dataset_shampoo[[#This Row],[Brand]],E:E,dataset_shampoo[[#This Row],[Region]],F:F,dataset_shampoo[[#This Row],[Year]],G:G,"&lt;="&amp;dataset_shampoo[[#This Row],[Month]])</f>
        <v>55174</v>
      </c>
      <c r="L1963" s="9">
        <f>dataset_shampoo[[#This Row],[Units YTD]]+SUMIFS(H:H,D:D,dataset_shampoo[[#This Row],[Brand]],E:E,dataset_shampoo[[#This Row],[Region]],F:F,dataset_shampoo[[#This Row],[Year]]-1,G:G,"&gt;"&amp;dataset_shampoo[[#This Row],[Month]])</f>
        <v>11144</v>
      </c>
      <c r="M1963" s="1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s="9">
        <v>1246</v>
      </c>
      <c r="I1964" s="11">
        <v>6160</v>
      </c>
      <c r="J1964" s="9">
        <f>SUMIFS(H:H,D:D,dataset_shampoo[[#This Row],[Brand]],E:E,dataset_shampoo[[#This Row],[Region]],F:F,dataset_shampoo[[#This Row],[Year]],G:G,"&lt;="&amp;dataset_shampoo[[#This Row],[Month]])</f>
        <v>12390</v>
      </c>
      <c r="K1964" s="27">
        <f>SUMIFS(I:I,D:D,dataset_shampoo[[#This Row],[Brand]],E:E,dataset_shampoo[[#This Row],[Region]],F:F,dataset_shampoo[[#This Row],[Year]],G:G,"&lt;="&amp;dataset_shampoo[[#This Row],[Month]])</f>
        <v>61334</v>
      </c>
      <c r="L1964" s="9">
        <f>dataset_shampoo[[#This Row],[Units YTD]]+SUMIFS(H:H,D:D,dataset_shampoo[[#This Row],[Brand]],E:E,dataset_shampoo[[#This Row],[Region]],F:F,dataset_shampoo[[#This Row],[Year]]-1,G:G,"&gt;"&amp;dataset_shampoo[[#This Row],[Month]])</f>
        <v>12390</v>
      </c>
      <c r="M1964" s="1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s="9">
        <v>1491</v>
      </c>
      <c r="I1965" s="11">
        <v>7350</v>
      </c>
      <c r="J1965" s="9">
        <f>SUMIFS(H:H,D:D,dataset_shampoo[[#This Row],[Brand]],E:E,dataset_shampoo[[#This Row],[Region]],F:F,dataset_shampoo[[#This Row],[Year]],G:G,"&lt;="&amp;dataset_shampoo[[#This Row],[Month]])</f>
        <v>13881</v>
      </c>
      <c r="K1965" s="27">
        <f>SUMIFS(I:I,D:D,dataset_shampoo[[#This Row],[Brand]],E:E,dataset_shampoo[[#This Row],[Region]],F:F,dataset_shampoo[[#This Row],[Year]],G:G,"&lt;="&amp;dataset_shampoo[[#This Row],[Month]])</f>
        <v>68684</v>
      </c>
      <c r="L1965" s="9">
        <f>dataset_shampoo[[#This Row],[Units YTD]]+SUMIFS(H:H,D:D,dataset_shampoo[[#This Row],[Brand]],E:E,dataset_shampoo[[#This Row],[Region]],F:F,dataset_shampoo[[#This Row],[Year]]-1,G:G,"&gt;"&amp;dataset_shampoo[[#This Row],[Month]])</f>
        <v>13881</v>
      </c>
      <c r="M1965" s="1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s="9">
        <v>1547</v>
      </c>
      <c r="I1966" s="11">
        <v>7644</v>
      </c>
      <c r="J1966" s="9">
        <f>SUMIFS(H:H,D:D,dataset_shampoo[[#This Row],[Brand]],E:E,dataset_shampoo[[#This Row],[Region]],F:F,dataset_shampoo[[#This Row],[Year]],G:G,"&lt;="&amp;dataset_shampoo[[#This Row],[Month]])</f>
        <v>15428</v>
      </c>
      <c r="K1966" s="27">
        <f>SUMIFS(I:I,D:D,dataset_shampoo[[#This Row],[Brand]],E:E,dataset_shampoo[[#This Row],[Region]],F:F,dataset_shampoo[[#This Row],[Year]],G:G,"&lt;="&amp;dataset_shampoo[[#This Row],[Month]])</f>
        <v>76328</v>
      </c>
      <c r="L1966" s="9">
        <f>dataset_shampoo[[#This Row],[Units YTD]]+SUMIFS(H:H,D:D,dataset_shampoo[[#This Row],[Brand]],E:E,dataset_shampoo[[#This Row],[Region]],F:F,dataset_shampoo[[#This Row],[Year]]-1,G:G,"&gt;"&amp;dataset_shampoo[[#This Row],[Month]])</f>
        <v>15428</v>
      </c>
      <c r="M1966" s="1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s="9">
        <v>973</v>
      </c>
      <c r="I1967" s="11">
        <v>4830</v>
      </c>
      <c r="J1967" s="9">
        <f>SUMIFS(H:H,D:D,dataset_shampoo[[#This Row],[Brand]],E:E,dataset_shampoo[[#This Row],[Region]],F:F,dataset_shampoo[[#This Row],[Year]],G:G,"&lt;="&amp;dataset_shampoo[[#This Row],[Month]])</f>
        <v>16401</v>
      </c>
      <c r="K1967" s="27">
        <f>SUMIFS(I:I,D:D,dataset_shampoo[[#This Row],[Brand]],E:E,dataset_shampoo[[#This Row],[Region]],F:F,dataset_shampoo[[#This Row],[Year]],G:G,"&lt;="&amp;dataset_shampoo[[#This Row],[Month]])</f>
        <v>81158</v>
      </c>
      <c r="L1967" s="9">
        <f>dataset_shampoo[[#This Row],[Units YTD]]+SUMIFS(H:H,D:D,dataset_shampoo[[#This Row],[Brand]],E:E,dataset_shampoo[[#This Row],[Region]],F:F,dataset_shampoo[[#This Row],[Year]]-1,G:G,"&gt;"&amp;dataset_shampoo[[#This Row],[Month]])</f>
        <v>16401</v>
      </c>
      <c r="M1967" s="1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s="9">
        <v>1197</v>
      </c>
      <c r="I1968" s="11">
        <v>5908</v>
      </c>
      <c r="J1968" s="9">
        <f>SUMIFS(H:H,D:D,dataset_shampoo[[#This Row],[Brand]],E:E,dataset_shampoo[[#This Row],[Region]],F:F,dataset_shampoo[[#This Row],[Year]],G:G,"&lt;="&amp;dataset_shampoo[[#This Row],[Month]])</f>
        <v>1197</v>
      </c>
      <c r="K1968" s="27">
        <f>SUMIFS(I:I,D:D,dataset_shampoo[[#This Row],[Brand]],E:E,dataset_shampoo[[#This Row],[Region]],F:F,dataset_shampoo[[#This Row],[Year]],G:G,"&lt;="&amp;dataset_shampoo[[#This Row],[Month]])</f>
        <v>5908</v>
      </c>
      <c r="L1968" s="9">
        <f>dataset_shampoo[[#This Row],[Units YTD]]+SUMIFS(H:H,D:D,dataset_shampoo[[#This Row],[Brand]],E:E,dataset_shampoo[[#This Row],[Region]],F:F,dataset_shampoo[[#This Row],[Year]]-1,G:G,"&gt;"&amp;dataset_shampoo[[#This Row],[Month]])</f>
        <v>16443</v>
      </c>
      <c r="M1968" s="1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s="9">
        <v>973</v>
      </c>
      <c r="I1969" s="11">
        <v>4830</v>
      </c>
      <c r="J1969" s="9">
        <f>SUMIFS(H:H,D:D,dataset_shampoo[[#This Row],[Brand]],E:E,dataset_shampoo[[#This Row],[Region]],F:F,dataset_shampoo[[#This Row],[Year]],G:G,"&lt;="&amp;dataset_shampoo[[#This Row],[Month]])</f>
        <v>2170</v>
      </c>
      <c r="K1969" s="27">
        <f>SUMIFS(I:I,D:D,dataset_shampoo[[#This Row],[Brand]],E:E,dataset_shampoo[[#This Row],[Region]],F:F,dataset_shampoo[[#This Row],[Year]],G:G,"&lt;="&amp;dataset_shampoo[[#This Row],[Month]])</f>
        <v>10738</v>
      </c>
      <c r="L1969" s="9">
        <f>dataset_shampoo[[#This Row],[Units YTD]]+SUMIFS(H:H,D:D,dataset_shampoo[[#This Row],[Brand]],E:E,dataset_shampoo[[#This Row],[Region]],F:F,dataset_shampoo[[#This Row],[Year]]-1,G:G,"&gt;"&amp;dataset_shampoo[[#This Row],[Month]])</f>
        <v>16100</v>
      </c>
      <c r="M1969" s="1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s="9">
        <v>812</v>
      </c>
      <c r="I1970" s="11">
        <v>4025</v>
      </c>
      <c r="J1970" s="9">
        <f>SUMIFS(H:H,D:D,dataset_shampoo[[#This Row],[Brand]],E:E,dataset_shampoo[[#This Row],[Region]],F:F,dataset_shampoo[[#This Row],[Year]],G:G,"&lt;="&amp;dataset_shampoo[[#This Row],[Month]])</f>
        <v>2982</v>
      </c>
      <c r="K1970" s="27">
        <f>SUMIFS(I:I,D:D,dataset_shampoo[[#This Row],[Brand]],E:E,dataset_shampoo[[#This Row],[Region]],F:F,dataset_shampoo[[#This Row],[Year]],G:G,"&lt;="&amp;dataset_shampoo[[#This Row],[Month]])</f>
        <v>14763</v>
      </c>
      <c r="L1970" s="9">
        <f>dataset_shampoo[[#This Row],[Units YTD]]+SUMIFS(H:H,D:D,dataset_shampoo[[#This Row],[Brand]],E:E,dataset_shampoo[[#This Row],[Region]],F:F,dataset_shampoo[[#This Row],[Year]]-1,G:G,"&gt;"&amp;dataset_shampoo[[#This Row],[Month]])</f>
        <v>15218</v>
      </c>
      <c r="M1970" s="1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s="9">
        <v>1162</v>
      </c>
      <c r="I1971" s="11">
        <v>5782</v>
      </c>
      <c r="J1971" s="9">
        <f>SUMIFS(H:H,D:D,dataset_shampoo[[#This Row],[Brand]],E:E,dataset_shampoo[[#This Row],[Region]],F:F,dataset_shampoo[[#This Row],[Year]],G:G,"&lt;="&amp;dataset_shampoo[[#This Row],[Month]])</f>
        <v>4144</v>
      </c>
      <c r="K1971" s="27">
        <f>SUMIFS(I:I,D:D,dataset_shampoo[[#This Row],[Brand]],E:E,dataset_shampoo[[#This Row],[Region]],F:F,dataset_shampoo[[#This Row],[Year]],G:G,"&lt;="&amp;dataset_shampoo[[#This Row],[Month]])</f>
        <v>20545</v>
      </c>
      <c r="L1971" s="9">
        <f>dataset_shampoo[[#This Row],[Units YTD]]+SUMIFS(H:H,D:D,dataset_shampoo[[#This Row],[Brand]],E:E,dataset_shampoo[[#This Row],[Region]],F:F,dataset_shampoo[[#This Row],[Year]]-1,G:G,"&gt;"&amp;dataset_shampoo[[#This Row],[Month]])</f>
        <v>14560</v>
      </c>
      <c r="M1971" s="1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s="9">
        <v>854</v>
      </c>
      <c r="I1972" s="11">
        <v>4256</v>
      </c>
      <c r="J1972" s="9">
        <f>SUMIFS(H:H,D:D,dataset_shampoo[[#This Row],[Brand]],E:E,dataset_shampoo[[#This Row],[Region]],F:F,dataset_shampoo[[#This Row],[Year]],G:G,"&lt;="&amp;dataset_shampoo[[#This Row],[Month]])</f>
        <v>4998</v>
      </c>
      <c r="K1972" s="27">
        <f>SUMIFS(I:I,D:D,dataset_shampoo[[#This Row],[Brand]],E:E,dataset_shampoo[[#This Row],[Region]],F:F,dataset_shampoo[[#This Row],[Year]],G:G,"&lt;="&amp;dataset_shampoo[[#This Row],[Month]])</f>
        <v>24801</v>
      </c>
      <c r="L1972" s="9">
        <f>dataset_shampoo[[#This Row],[Units YTD]]+SUMIFS(H:H,D:D,dataset_shampoo[[#This Row],[Brand]],E:E,dataset_shampoo[[#This Row],[Region]],F:F,dataset_shampoo[[#This Row],[Year]]-1,G:G,"&gt;"&amp;dataset_shampoo[[#This Row],[Month]])</f>
        <v>14385</v>
      </c>
      <c r="M1972" s="1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s="9">
        <v>1099</v>
      </c>
      <c r="I1973" s="11">
        <v>5432</v>
      </c>
      <c r="J1973" s="9">
        <f>SUMIFS(H:H,D:D,dataset_shampoo[[#This Row],[Brand]],E:E,dataset_shampoo[[#This Row],[Region]],F:F,dataset_shampoo[[#This Row],[Year]],G:G,"&lt;="&amp;dataset_shampoo[[#This Row],[Month]])</f>
        <v>6097</v>
      </c>
      <c r="K1973" s="27">
        <f>SUMIFS(I:I,D:D,dataset_shampoo[[#This Row],[Brand]],E:E,dataset_shampoo[[#This Row],[Region]],F:F,dataset_shampoo[[#This Row],[Year]],G:G,"&lt;="&amp;dataset_shampoo[[#This Row],[Month]])</f>
        <v>30233</v>
      </c>
      <c r="L1973" s="9">
        <f>dataset_shampoo[[#This Row],[Units YTD]]+SUMIFS(H:H,D:D,dataset_shampoo[[#This Row],[Brand]],E:E,dataset_shampoo[[#This Row],[Region]],F:F,dataset_shampoo[[#This Row],[Year]]-1,G:G,"&gt;"&amp;dataset_shampoo[[#This Row],[Month]])</f>
        <v>13650</v>
      </c>
      <c r="M1973" s="1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s="9">
        <v>728</v>
      </c>
      <c r="I1974" s="11">
        <v>3591</v>
      </c>
      <c r="J1974" s="9">
        <f>SUMIFS(H:H,D:D,dataset_shampoo[[#This Row],[Brand]],E:E,dataset_shampoo[[#This Row],[Region]],F:F,dataset_shampoo[[#This Row],[Year]],G:G,"&lt;="&amp;dataset_shampoo[[#This Row],[Month]])</f>
        <v>6825</v>
      </c>
      <c r="K1974" s="27">
        <f>SUMIFS(I:I,D:D,dataset_shampoo[[#This Row],[Brand]],E:E,dataset_shampoo[[#This Row],[Region]],F:F,dataset_shampoo[[#This Row],[Year]],G:G,"&lt;="&amp;dataset_shampoo[[#This Row],[Month]])</f>
        <v>33824</v>
      </c>
      <c r="L1974" s="9">
        <f>dataset_shampoo[[#This Row],[Units YTD]]+SUMIFS(H:H,D:D,dataset_shampoo[[#This Row],[Brand]],E:E,dataset_shampoo[[#This Row],[Region]],F:F,dataset_shampoo[[#This Row],[Year]]-1,G:G,"&gt;"&amp;dataset_shampoo[[#This Row],[Month]])</f>
        <v>13062</v>
      </c>
      <c r="M1974" s="1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s="9">
        <v>770</v>
      </c>
      <c r="I1975" s="11">
        <v>3822</v>
      </c>
      <c r="J1975" s="9">
        <f>SUMIFS(H:H,D:D,dataset_shampoo[[#This Row],[Brand]],E:E,dataset_shampoo[[#This Row],[Region]],F:F,dataset_shampoo[[#This Row],[Year]],G:G,"&lt;="&amp;dataset_shampoo[[#This Row],[Month]])</f>
        <v>7595</v>
      </c>
      <c r="K1975" s="27">
        <f>SUMIFS(I:I,D:D,dataset_shampoo[[#This Row],[Brand]],E:E,dataset_shampoo[[#This Row],[Region]],F:F,dataset_shampoo[[#This Row],[Year]],G:G,"&lt;="&amp;dataset_shampoo[[#This Row],[Month]])</f>
        <v>37646</v>
      </c>
      <c r="L1975" s="9">
        <f>dataset_shampoo[[#This Row],[Units YTD]]+SUMIFS(H:H,D:D,dataset_shampoo[[#This Row],[Brand]],E:E,dataset_shampoo[[#This Row],[Region]],F:F,dataset_shampoo[[#This Row],[Year]]-1,G:G,"&gt;"&amp;dataset_shampoo[[#This Row],[Month]])</f>
        <v>12852</v>
      </c>
      <c r="M1975" s="1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s="9">
        <v>1169</v>
      </c>
      <c r="I1976" s="11">
        <v>5803</v>
      </c>
      <c r="J1976" s="9">
        <f>SUMIFS(H:H,D:D,dataset_shampoo[[#This Row],[Brand]],E:E,dataset_shampoo[[#This Row],[Region]],F:F,dataset_shampoo[[#This Row],[Year]],G:G,"&lt;="&amp;dataset_shampoo[[#This Row],[Month]])</f>
        <v>8764</v>
      </c>
      <c r="K1976" s="27">
        <f>SUMIFS(I:I,D:D,dataset_shampoo[[#This Row],[Brand]],E:E,dataset_shampoo[[#This Row],[Region]],F:F,dataset_shampoo[[#This Row],[Year]],G:G,"&lt;="&amp;dataset_shampoo[[#This Row],[Month]])</f>
        <v>43449</v>
      </c>
      <c r="L1976" s="9">
        <f>dataset_shampoo[[#This Row],[Units YTD]]+SUMIFS(H:H,D:D,dataset_shampoo[[#This Row],[Brand]],E:E,dataset_shampoo[[#This Row],[Region]],F:F,dataset_shampoo[[#This Row],[Year]]-1,G:G,"&gt;"&amp;dataset_shampoo[[#This Row],[Month]])</f>
        <v>12775</v>
      </c>
      <c r="M1976" s="1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s="9">
        <v>644</v>
      </c>
      <c r="I1977" s="11">
        <v>3192</v>
      </c>
      <c r="J1977" s="9">
        <f>SUMIFS(H:H,D:D,dataset_shampoo[[#This Row],[Brand]],E:E,dataset_shampoo[[#This Row],[Region]],F:F,dataset_shampoo[[#This Row],[Year]],G:G,"&lt;="&amp;dataset_shampoo[[#This Row],[Month]])</f>
        <v>9408</v>
      </c>
      <c r="K1977" s="27">
        <f>SUMIFS(I:I,D:D,dataset_shampoo[[#This Row],[Brand]],E:E,dataset_shampoo[[#This Row],[Region]],F:F,dataset_shampoo[[#This Row],[Year]],G:G,"&lt;="&amp;dataset_shampoo[[#This Row],[Month]])</f>
        <v>46641</v>
      </c>
      <c r="L1977" s="9">
        <f>dataset_shampoo[[#This Row],[Units YTD]]+SUMIFS(H:H,D:D,dataset_shampoo[[#This Row],[Brand]],E:E,dataset_shampoo[[#This Row],[Region]],F:F,dataset_shampoo[[#This Row],[Year]]-1,G:G,"&gt;"&amp;dataset_shampoo[[#This Row],[Month]])</f>
        <v>11928</v>
      </c>
      <c r="M1977" s="1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s="9">
        <v>147</v>
      </c>
      <c r="I1978" s="11">
        <v>728</v>
      </c>
      <c r="J1978" s="9">
        <f>SUMIFS(H:H,D:D,dataset_shampoo[[#This Row],[Brand]],E:E,dataset_shampoo[[#This Row],[Region]],F:F,dataset_shampoo[[#This Row],[Year]],G:G,"&lt;="&amp;dataset_shampoo[[#This Row],[Month]])</f>
        <v>9555</v>
      </c>
      <c r="K1978" s="27">
        <f>SUMIFS(I:I,D:D,dataset_shampoo[[#This Row],[Brand]],E:E,dataset_shampoo[[#This Row],[Region]],F:F,dataset_shampoo[[#This Row],[Year]],G:G,"&lt;="&amp;dataset_shampoo[[#This Row],[Month]])</f>
        <v>47369</v>
      </c>
      <c r="L1978" s="9">
        <f>dataset_shampoo[[#This Row],[Units YTD]]+SUMIFS(H:H,D:D,dataset_shampoo[[#This Row],[Brand]],E:E,dataset_shampoo[[#This Row],[Region]],F:F,dataset_shampoo[[#This Row],[Year]]-1,G:G,"&gt;"&amp;dataset_shampoo[[#This Row],[Month]])</f>
        <v>10528</v>
      </c>
      <c r="M1978" s="1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s="9">
        <v>119</v>
      </c>
      <c r="I1979" s="11">
        <v>595</v>
      </c>
      <c r="J1979" s="9">
        <f>SUMIFS(H:H,D:D,dataset_shampoo[[#This Row],[Brand]],E:E,dataset_shampoo[[#This Row],[Region]],F:F,dataset_shampoo[[#This Row],[Year]],G:G,"&lt;="&amp;dataset_shampoo[[#This Row],[Month]])</f>
        <v>9674</v>
      </c>
      <c r="K1979" s="27">
        <f>SUMIFS(I:I,D:D,dataset_shampoo[[#This Row],[Brand]],E:E,dataset_shampoo[[#This Row],[Region]],F:F,dataset_shampoo[[#This Row],[Year]],G:G,"&lt;="&amp;dataset_shampoo[[#This Row],[Month]])</f>
        <v>47964</v>
      </c>
      <c r="L1979" s="9">
        <f>dataset_shampoo[[#This Row],[Units YTD]]+SUMIFS(H:H,D:D,dataset_shampoo[[#This Row],[Brand]],E:E,dataset_shampoo[[#This Row],[Region]],F:F,dataset_shampoo[[#This Row],[Year]]-1,G:G,"&gt;"&amp;dataset_shampoo[[#This Row],[Month]])</f>
        <v>9674</v>
      </c>
      <c r="M1979" s="1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s="9">
        <v>203</v>
      </c>
      <c r="I1980" s="11">
        <v>1022</v>
      </c>
      <c r="J1980" s="9">
        <f>SUMIFS(H:H,D:D,dataset_shampoo[[#This Row],[Brand]],E:E,dataset_shampoo[[#This Row],[Region]],F:F,dataset_shampoo[[#This Row],[Year]],G:G,"&lt;="&amp;dataset_shampoo[[#This Row],[Month]])</f>
        <v>203</v>
      </c>
      <c r="K1980" s="27">
        <f>SUMIFS(I:I,D:D,dataset_shampoo[[#This Row],[Brand]],E:E,dataset_shampoo[[#This Row],[Region]],F:F,dataset_shampoo[[#This Row],[Year]],G:G,"&lt;="&amp;dataset_shampoo[[#This Row],[Month]])</f>
        <v>1022</v>
      </c>
      <c r="L1980" s="9">
        <f>dataset_shampoo[[#This Row],[Units YTD]]+SUMIFS(H:H,D:D,dataset_shampoo[[#This Row],[Brand]],E:E,dataset_shampoo[[#This Row],[Region]],F:F,dataset_shampoo[[#This Row],[Year]]-1,G:G,"&gt;"&amp;dataset_shampoo[[#This Row],[Month]])</f>
        <v>8680</v>
      </c>
      <c r="M1980" s="1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s="9">
        <v>21</v>
      </c>
      <c r="I1981" s="11">
        <v>98</v>
      </c>
      <c r="J1981" s="9">
        <f>SUMIFS(H:H,D:D,dataset_shampoo[[#This Row],[Brand]],E:E,dataset_shampoo[[#This Row],[Region]],F:F,dataset_shampoo[[#This Row],[Year]],G:G,"&lt;="&amp;dataset_shampoo[[#This Row],[Month]])</f>
        <v>224</v>
      </c>
      <c r="K1981" s="27">
        <f>SUMIFS(I:I,D:D,dataset_shampoo[[#This Row],[Brand]],E:E,dataset_shampoo[[#This Row],[Region]],F:F,dataset_shampoo[[#This Row],[Year]],G:G,"&lt;="&amp;dataset_shampoo[[#This Row],[Month]])</f>
        <v>1120</v>
      </c>
      <c r="L1981" s="9">
        <f>dataset_shampoo[[#This Row],[Units YTD]]+SUMIFS(H:H,D:D,dataset_shampoo[[#This Row],[Brand]],E:E,dataset_shampoo[[#This Row],[Region]],F:F,dataset_shampoo[[#This Row],[Year]]-1,G:G,"&gt;"&amp;dataset_shampoo[[#This Row],[Month]])</f>
        <v>7728</v>
      </c>
      <c r="M1981" s="1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s="9">
        <v>301</v>
      </c>
      <c r="I1982" s="11">
        <v>1505</v>
      </c>
      <c r="J1982" s="9">
        <f>SUMIFS(H:H,D:D,dataset_shampoo[[#This Row],[Brand]],E:E,dataset_shampoo[[#This Row],[Region]],F:F,dataset_shampoo[[#This Row],[Year]],G:G,"&lt;="&amp;dataset_shampoo[[#This Row],[Month]])</f>
        <v>525</v>
      </c>
      <c r="K1982" s="27">
        <f>SUMIFS(I:I,D:D,dataset_shampoo[[#This Row],[Brand]],E:E,dataset_shampoo[[#This Row],[Region]],F:F,dataset_shampoo[[#This Row],[Year]],G:G,"&lt;="&amp;dataset_shampoo[[#This Row],[Month]])</f>
        <v>2625</v>
      </c>
      <c r="L1982" s="9">
        <f>dataset_shampoo[[#This Row],[Units YTD]]+SUMIFS(H:H,D:D,dataset_shampoo[[#This Row],[Brand]],E:E,dataset_shampoo[[#This Row],[Region]],F:F,dataset_shampoo[[#This Row],[Year]]-1,G:G,"&gt;"&amp;dataset_shampoo[[#This Row],[Month]])</f>
        <v>7217</v>
      </c>
      <c r="M1982" s="1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s="9">
        <v>182</v>
      </c>
      <c r="I1983" s="11">
        <v>910</v>
      </c>
      <c r="J1983" s="9">
        <f>SUMIFS(H:H,D:D,dataset_shampoo[[#This Row],[Brand]],E:E,dataset_shampoo[[#This Row],[Region]],F:F,dataset_shampoo[[#This Row],[Year]],G:G,"&lt;="&amp;dataset_shampoo[[#This Row],[Month]])</f>
        <v>707</v>
      </c>
      <c r="K1983" s="27">
        <f>SUMIFS(I:I,D:D,dataset_shampoo[[#This Row],[Brand]],E:E,dataset_shampoo[[#This Row],[Region]],F:F,dataset_shampoo[[#This Row],[Year]],G:G,"&lt;="&amp;dataset_shampoo[[#This Row],[Month]])</f>
        <v>3535</v>
      </c>
      <c r="L1983" s="9">
        <f>dataset_shampoo[[#This Row],[Units YTD]]+SUMIFS(H:H,D:D,dataset_shampoo[[#This Row],[Brand]],E:E,dataset_shampoo[[#This Row],[Region]],F:F,dataset_shampoo[[#This Row],[Year]]-1,G:G,"&gt;"&amp;dataset_shampoo[[#This Row],[Month]])</f>
        <v>6237</v>
      </c>
      <c r="M1983" s="1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s="9">
        <v>119</v>
      </c>
      <c r="I1984" s="11">
        <v>567</v>
      </c>
      <c r="J1984" s="9">
        <f>SUMIFS(H:H,D:D,dataset_shampoo[[#This Row],[Brand]],E:E,dataset_shampoo[[#This Row],[Region]],F:F,dataset_shampoo[[#This Row],[Year]],G:G,"&lt;="&amp;dataset_shampoo[[#This Row],[Month]])</f>
        <v>826</v>
      </c>
      <c r="K1984" s="27">
        <f>SUMIFS(I:I,D:D,dataset_shampoo[[#This Row],[Brand]],E:E,dataset_shampoo[[#This Row],[Region]],F:F,dataset_shampoo[[#This Row],[Year]],G:G,"&lt;="&amp;dataset_shampoo[[#This Row],[Month]])</f>
        <v>4102</v>
      </c>
      <c r="L1984" s="9">
        <f>dataset_shampoo[[#This Row],[Units YTD]]+SUMIFS(H:H,D:D,dataset_shampoo[[#This Row],[Brand]],E:E,dataset_shampoo[[#This Row],[Region]],F:F,dataset_shampoo[[#This Row],[Year]]-1,G:G,"&gt;"&amp;dataset_shampoo[[#This Row],[Month]])</f>
        <v>5502</v>
      </c>
      <c r="M1984" s="1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s="9">
        <v>56</v>
      </c>
      <c r="I1985" s="11">
        <v>280</v>
      </c>
      <c r="J1985" s="9">
        <f>SUMIFS(H:H,D:D,dataset_shampoo[[#This Row],[Brand]],E:E,dataset_shampoo[[#This Row],[Region]],F:F,dataset_shampoo[[#This Row],[Year]],G:G,"&lt;="&amp;dataset_shampoo[[#This Row],[Month]])</f>
        <v>882</v>
      </c>
      <c r="K1985" s="27">
        <f>SUMIFS(I:I,D:D,dataset_shampoo[[#This Row],[Brand]],E:E,dataset_shampoo[[#This Row],[Region]],F:F,dataset_shampoo[[#This Row],[Year]],G:G,"&lt;="&amp;dataset_shampoo[[#This Row],[Month]])</f>
        <v>4382</v>
      </c>
      <c r="L1985" s="9">
        <f>dataset_shampoo[[#This Row],[Units YTD]]+SUMIFS(H:H,D:D,dataset_shampoo[[#This Row],[Brand]],E:E,dataset_shampoo[[#This Row],[Region]],F:F,dataset_shampoo[[#This Row],[Year]]-1,G:G,"&gt;"&amp;dataset_shampoo[[#This Row],[Month]])</f>
        <v>4459</v>
      </c>
      <c r="M1985" s="1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s="9">
        <v>56</v>
      </c>
      <c r="I1986" s="11">
        <v>308</v>
      </c>
      <c r="J1986" s="9">
        <f>SUMIFS(H:H,D:D,dataset_shampoo[[#This Row],[Brand]],E:E,dataset_shampoo[[#This Row],[Region]],F:F,dataset_shampoo[[#This Row],[Year]],G:G,"&lt;="&amp;dataset_shampoo[[#This Row],[Month]])</f>
        <v>938</v>
      </c>
      <c r="K1986" s="27">
        <f>SUMIFS(I:I,D:D,dataset_shampoo[[#This Row],[Brand]],E:E,dataset_shampoo[[#This Row],[Region]],F:F,dataset_shampoo[[#This Row],[Year]],G:G,"&lt;="&amp;dataset_shampoo[[#This Row],[Month]])</f>
        <v>4690</v>
      </c>
      <c r="L1986" s="9">
        <f>dataset_shampoo[[#This Row],[Units YTD]]+SUMIFS(H:H,D:D,dataset_shampoo[[#This Row],[Brand]],E:E,dataset_shampoo[[#This Row],[Region]],F:F,dataset_shampoo[[#This Row],[Year]]-1,G:G,"&gt;"&amp;dataset_shampoo[[#This Row],[Month]])</f>
        <v>3787</v>
      </c>
      <c r="M1986" s="1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s="9">
        <v>63</v>
      </c>
      <c r="I1987" s="11">
        <v>343</v>
      </c>
      <c r="J1987" s="9">
        <f>SUMIFS(H:H,D:D,dataset_shampoo[[#This Row],[Brand]],E:E,dataset_shampoo[[#This Row],[Region]],F:F,dataset_shampoo[[#This Row],[Year]],G:G,"&lt;="&amp;dataset_shampoo[[#This Row],[Month]])</f>
        <v>1001</v>
      </c>
      <c r="K1987" s="27">
        <f>SUMIFS(I:I,D:D,dataset_shampoo[[#This Row],[Brand]],E:E,dataset_shampoo[[#This Row],[Region]],F:F,dataset_shampoo[[#This Row],[Year]],G:G,"&lt;="&amp;dataset_shampoo[[#This Row],[Month]])</f>
        <v>5033</v>
      </c>
      <c r="L1987" s="9">
        <f>dataset_shampoo[[#This Row],[Units YTD]]+SUMIFS(H:H,D:D,dataset_shampoo[[#This Row],[Brand]],E:E,dataset_shampoo[[#This Row],[Region]],F:F,dataset_shampoo[[#This Row],[Year]]-1,G:G,"&gt;"&amp;dataset_shampoo[[#This Row],[Month]])</f>
        <v>3080</v>
      </c>
      <c r="M1987" s="1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s="9">
        <v>35</v>
      </c>
      <c r="I1988" s="11">
        <v>168</v>
      </c>
      <c r="J1988" s="9">
        <f>SUMIFS(H:H,D:D,dataset_shampoo[[#This Row],[Brand]],E:E,dataset_shampoo[[#This Row],[Region]],F:F,dataset_shampoo[[#This Row],[Year]],G:G,"&lt;="&amp;dataset_shampoo[[#This Row],[Month]])</f>
        <v>1036</v>
      </c>
      <c r="K1988" s="27">
        <f>SUMIFS(I:I,D:D,dataset_shampoo[[#This Row],[Brand]],E:E,dataset_shampoo[[#This Row],[Region]],F:F,dataset_shampoo[[#This Row],[Year]],G:G,"&lt;="&amp;dataset_shampoo[[#This Row],[Month]])</f>
        <v>5201</v>
      </c>
      <c r="L1988" s="9">
        <f>dataset_shampoo[[#This Row],[Units YTD]]+SUMIFS(H:H,D:D,dataset_shampoo[[#This Row],[Brand]],E:E,dataset_shampoo[[#This Row],[Region]],F:F,dataset_shampoo[[#This Row],[Year]]-1,G:G,"&gt;"&amp;dataset_shampoo[[#This Row],[Month]])</f>
        <v>1302</v>
      </c>
      <c r="M1988" s="1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s="9">
        <v>28</v>
      </c>
      <c r="I1989" s="11">
        <v>133</v>
      </c>
      <c r="J1989" s="9">
        <f>SUMIFS(H:H,D:D,dataset_shampoo[[#This Row],[Brand]],E:E,dataset_shampoo[[#This Row],[Region]],F:F,dataset_shampoo[[#This Row],[Year]],G:G,"&lt;="&amp;dataset_shampoo[[#This Row],[Month]])</f>
        <v>28</v>
      </c>
      <c r="K1989" s="27">
        <f>SUMIFS(I:I,D:D,dataset_shampoo[[#This Row],[Brand]],E:E,dataset_shampoo[[#This Row],[Region]],F:F,dataset_shampoo[[#This Row],[Year]],G:G,"&lt;="&amp;dataset_shampoo[[#This Row],[Month]])</f>
        <v>133</v>
      </c>
      <c r="L1989" s="9">
        <f>dataset_shampoo[[#This Row],[Units YTD]]+SUMIFS(H:H,D:D,dataset_shampoo[[#This Row],[Brand]],E:E,dataset_shampoo[[#This Row],[Region]],F:F,dataset_shampoo[[#This Row],[Year]]-1,G:G,"&gt;"&amp;dataset_shampoo[[#This Row],[Month]])</f>
        <v>861</v>
      </c>
      <c r="M1989" s="1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s="9">
        <v>21</v>
      </c>
      <c r="I1990" s="11">
        <v>119</v>
      </c>
      <c r="J1990" s="9">
        <f>SUMIFS(H:H,D:D,dataset_shampoo[[#This Row],[Brand]],E:E,dataset_shampoo[[#This Row],[Region]],F:F,dataset_shampoo[[#This Row],[Year]],G:G,"&lt;="&amp;dataset_shampoo[[#This Row],[Month]])</f>
        <v>49</v>
      </c>
      <c r="K1990" s="27">
        <f>SUMIFS(I:I,D:D,dataset_shampoo[[#This Row],[Brand]],E:E,dataset_shampoo[[#This Row],[Region]],F:F,dataset_shampoo[[#This Row],[Year]],G:G,"&lt;="&amp;dataset_shampoo[[#This Row],[Month]])</f>
        <v>252</v>
      </c>
      <c r="L1990" s="9">
        <f>dataset_shampoo[[#This Row],[Units YTD]]+SUMIFS(H:H,D:D,dataset_shampoo[[#This Row],[Brand]],E:E,dataset_shampoo[[#This Row],[Region]],F:F,dataset_shampoo[[#This Row],[Year]]-1,G:G,"&gt;"&amp;dataset_shampoo[[#This Row],[Month]])</f>
        <v>861</v>
      </c>
      <c r="M1990" s="1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s="9">
        <v>14</v>
      </c>
      <c r="I1991" s="11">
        <v>84</v>
      </c>
      <c r="J1991" s="9">
        <f>SUMIFS(H:H,D:D,dataset_shampoo[[#This Row],[Brand]],E:E,dataset_shampoo[[#This Row],[Region]],F:F,dataset_shampoo[[#This Row],[Year]],G:G,"&lt;="&amp;dataset_shampoo[[#This Row],[Month]])</f>
        <v>63</v>
      </c>
      <c r="K1991" s="27">
        <f>SUMIFS(I:I,D:D,dataset_shampoo[[#This Row],[Brand]],E:E,dataset_shampoo[[#This Row],[Region]],F:F,dataset_shampoo[[#This Row],[Year]],G:G,"&lt;="&amp;dataset_shampoo[[#This Row],[Month]])</f>
        <v>336</v>
      </c>
      <c r="L1991" s="9">
        <f>dataset_shampoo[[#This Row],[Units YTD]]+SUMIFS(H:H,D:D,dataset_shampoo[[#This Row],[Brand]],E:E,dataset_shampoo[[#This Row],[Region]],F:F,dataset_shampoo[[#This Row],[Year]]-1,G:G,"&gt;"&amp;dataset_shampoo[[#This Row],[Month]])</f>
        <v>574</v>
      </c>
      <c r="M1991" s="1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s="9">
        <v>21</v>
      </c>
      <c r="I1992" s="11">
        <v>119</v>
      </c>
      <c r="J1992" s="9">
        <f>SUMIFS(H:H,D:D,dataset_shampoo[[#This Row],[Brand]],E:E,dataset_shampoo[[#This Row],[Region]],F:F,dataset_shampoo[[#This Row],[Year]],G:G,"&lt;="&amp;dataset_shampoo[[#This Row],[Month]])</f>
        <v>84</v>
      </c>
      <c r="K1992" s="27">
        <f>SUMIFS(I:I,D:D,dataset_shampoo[[#This Row],[Brand]],E:E,dataset_shampoo[[#This Row],[Region]],F:F,dataset_shampoo[[#This Row],[Year]],G:G,"&lt;="&amp;dataset_shampoo[[#This Row],[Month]])</f>
        <v>455</v>
      </c>
      <c r="L1992" s="9">
        <f>dataset_shampoo[[#This Row],[Units YTD]]+SUMIFS(H:H,D:D,dataset_shampoo[[#This Row],[Brand]],E:E,dataset_shampoo[[#This Row],[Region]],F:F,dataset_shampoo[[#This Row],[Year]]-1,G:G,"&gt;"&amp;dataset_shampoo[[#This Row],[Month]])</f>
        <v>413</v>
      </c>
      <c r="M1992" s="1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s="9">
        <v>42</v>
      </c>
      <c r="I1993" s="11">
        <v>231</v>
      </c>
      <c r="J1993" s="9">
        <f>SUMIFS(H:H,D:D,dataset_shampoo[[#This Row],[Brand]],E:E,dataset_shampoo[[#This Row],[Region]],F:F,dataset_shampoo[[#This Row],[Year]],G:G,"&lt;="&amp;dataset_shampoo[[#This Row],[Month]])</f>
        <v>126</v>
      </c>
      <c r="K1993" s="27">
        <f>SUMIFS(I:I,D:D,dataset_shampoo[[#This Row],[Brand]],E:E,dataset_shampoo[[#This Row],[Region]],F:F,dataset_shampoo[[#This Row],[Year]],G:G,"&lt;="&amp;dataset_shampoo[[#This Row],[Month]])</f>
        <v>686</v>
      </c>
      <c r="L1993" s="9">
        <f>dataset_shampoo[[#This Row],[Units YTD]]+SUMIFS(H:H,D:D,dataset_shampoo[[#This Row],[Brand]],E:E,dataset_shampoo[[#This Row],[Region]],F:F,dataset_shampoo[[#This Row],[Year]]-1,G:G,"&gt;"&amp;dataset_shampoo[[#This Row],[Month]])</f>
        <v>336</v>
      </c>
      <c r="M1993" s="1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s="9">
        <v>42</v>
      </c>
      <c r="I1994" s="11">
        <v>210</v>
      </c>
      <c r="J1994" s="9">
        <f>SUMIFS(H:H,D:D,dataset_shampoo[[#This Row],[Brand]],E:E,dataset_shampoo[[#This Row],[Region]],F:F,dataset_shampoo[[#This Row],[Year]],G:G,"&lt;="&amp;dataset_shampoo[[#This Row],[Month]])</f>
        <v>168</v>
      </c>
      <c r="K1994" s="27">
        <f>SUMIFS(I:I,D:D,dataset_shampoo[[#This Row],[Brand]],E:E,dataset_shampoo[[#This Row],[Region]],F:F,dataset_shampoo[[#This Row],[Year]],G:G,"&lt;="&amp;dataset_shampoo[[#This Row],[Month]])</f>
        <v>896</v>
      </c>
      <c r="L1994" s="9">
        <f>dataset_shampoo[[#This Row],[Units YTD]]+SUMIFS(H:H,D:D,dataset_shampoo[[#This Row],[Brand]],E:E,dataset_shampoo[[#This Row],[Region]],F:F,dataset_shampoo[[#This Row],[Year]]-1,G:G,"&gt;"&amp;dataset_shampoo[[#This Row],[Month]])</f>
        <v>322</v>
      </c>
      <c r="M1994" s="1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s="9">
        <v>21</v>
      </c>
      <c r="I1995" s="11">
        <v>119</v>
      </c>
      <c r="J1995" s="9">
        <f>SUMIFS(H:H,D:D,dataset_shampoo[[#This Row],[Brand]],E:E,dataset_shampoo[[#This Row],[Region]],F:F,dataset_shampoo[[#This Row],[Year]],G:G,"&lt;="&amp;dataset_shampoo[[#This Row],[Month]])</f>
        <v>189</v>
      </c>
      <c r="K1995" s="27">
        <f>SUMIFS(I:I,D:D,dataset_shampoo[[#This Row],[Brand]],E:E,dataset_shampoo[[#This Row],[Region]],F:F,dataset_shampoo[[#This Row],[Year]],G:G,"&lt;="&amp;dataset_shampoo[[#This Row],[Month]])</f>
        <v>1015</v>
      </c>
      <c r="L1995" s="9">
        <f>dataset_shampoo[[#This Row],[Units YTD]]+SUMIFS(H:H,D:D,dataset_shampoo[[#This Row],[Brand]],E:E,dataset_shampoo[[#This Row],[Region]],F:F,dataset_shampoo[[#This Row],[Year]]-1,G:G,"&gt;"&amp;dataset_shampoo[[#This Row],[Month]])</f>
        <v>287</v>
      </c>
      <c r="M1995" s="1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s="9">
        <v>42</v>
      </c>
      <c r="I1996" s="11">
        <v>231</v>
      </c>
      <c r="J1996" s="9">
        <f>SUMIFS(H:H,D:D,dataset_shampoo[[#This Row],[Brand]],E:E,dataset_shampoo[[#This Row],[Region]],F:F,dataset_shampoo[[#This Row],[Year]],G:G,"&lt;="&amp;dataset_shampoo[[#This Row],[Month]])</f>
        <v>231</v>
      </c>
      <c r="K1996" s="27">
        <f>SUMIFS(I:I,D:D,dataset_shampoo[[#This Row],[Brand]],E:E,dataset_shampoo[[#This Row],[Region]],F:F,dataset_shampoo[[#This Row],[Year]],G:G,"&lt;="&amp;dataset_shampoo[[#This Row],[Month]])</f>
        <v>1246</v>
      </c>
      <c r="L1996" s="9">
        <f>dataset_shampoo[[#This Row],[Units YTD]]+SUMIFS(H:H,D:D,dataset_shampoo[[#This Row],[Brand]],E:E,dataset_shampoo[[#This Row],[Region]],F:F,dataset_shampoo[[#This Row],[Year]]-1,G:G,"&gt;"&amp;dataset_shampoo[[#This Row],[Month]])</f>
        <v>266</v>
      </c>
      <c r="M1996" s="1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s="9">
        <v>203</v>
      </c>
      <c r="I1997" s="11">
        <v>1008</v>
      </c>
      <c r="J1997" s="9">
        <f>SUMIFS(H:H,D:D,dataset_shampoo[[#This Row],[Brand]],E:E,dataset_shampoo[[#This Row],[Region]],F:F,dataset_shampoo[[#This Row],[Year]],G:G,"&lt;="&amp;dataset_shampoo[[#This Row],[Month]])</f>
        <v>434</v>
      </c>
      <c r="K1997" s="27">
        <f>SUMIFS(I:I,D:D,dataset_shampoo[[#This Row],[Brand]],E:E,dataset_shampoo[[#This Row],[Region]],F:F,dataset_shampoo[[#This Row],[Year]],G:G,"&lt;="&amp;dataset_shampoo[[#This Row],[Month]])</f>
        <v>2254</v>
      </c>
      <c r="L1997" s="9">
        <f>dataset_shampoo[[#This Row],[Units YTD]]+SUMIFS(H:H,D:D,dataset_shampoo[[#This Row],[Brand]],E:E,dataset_shampoo[[#This Row],[Region]],F:F,dataset_shampoo[[#This Row],[Year]]-1,G:G,"&gt;"&amp;dataset_shampoo[[#This Row],[Month]])</f>
        <v>469</v>
      </c>
      <c r="M1997" s="1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s="9">
        <v>21</v>
      </c>
      <c r="I1998" s="11">
        <v>119</v>
      </c>
      <c r="J1998" s="9">
        <f>SUMIFS(H:H,D:D,dataset_shampoo[[#This Row],[Brand]],E:E,dataset_shampoo[[#This Row],[Region]],F:F,dataset_shampoo[[#This Row],[Year]],G:G,"&lt;="&amp;dataset_shampoo[[#This Row],[Month]])</f>
        <v>455</v>
      </c>
      <c r="K1998" s="27">
        <f>SUMIFS(I:I,D:D,dataset_shampoo[[#This Row],[Brand]],E:E,dataset_shampoo[[#This Row],[Region]],F:F,dataset_shampoo[[#This Row],[Year]],G:G,"&lt;="&amp;dataset_shampoo[[#This Row],[Month]])</f>
        <v>2373</v>
      </c>
      <c r="L1998" s="9">
        <f>dataset_shampoo[[#This Row],[Units YTD]]+SUMIFS(H:H,D:D,dataset_shampoo[[#This Row],[Brand]],E:E,dataset_shampoo[[#This Row],[Region]],F:F,dataset_shampoo[[#This Row],[Year]]-1,G:G,"&gt;"&amp;dataset_shampoo[[#This Row],[Month]])</f>
        <v>455</v>
      </c>
      <c r="M1998" s="1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s="9">
        <v>21</v>
      </c>
      <c r="I1999" s="11">
        <v>105</v>
      </c>
      <c r="J1999" s="9">
        <f>SUMIFS(H:H,D:D,dataset_shampoo[[#This Row],[Brand]],E:E,dataset_shampoo[[#This Row],[Region]],F:F,dataset_shampoo[[#This Row],[Year]],G:G,"&lt;="&amp;dataset_shampoo[[#This Row],[Month]])</f>
        <v>476</v>
      </c>
      <c r="K1999" s="27">
        <f>SUMIFS(I:I,D:D,dataset_shampoo[[#This Row],[Brand]],E:E,dataset_shampoo[[#This Row],[Region]],F:F,dataset_shampoo[[#This Row],[Year]],G:G,"&lt;="&amp;dataset_shampoo[[#This Row],[Month]])</f>
        <v>2478</v>
      </c>
      <c r="L1999" s="9">
        <f>dataset_shampoo[[#This Row],[Units YTD]]+SUMIFS(H:H,D:D,dataset_shampoo[[#This Row],[Brand]],E:E,dataset_shampoo[[#This Row],[Region]],F:F,dataset_shampoo[[#This Row],[Year]]-1,G:G,"&gt;"&amp;dataset_shampoo[[#This Row],[Month]])</f>
        <v>476</v>
      </c>
      <c r="M1999" s="1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s="9">
        <v>35</v>
      </c>
      <c r="I2000" s="11">
        <v>175</v>
      </c>
      <c r="J2000" s="9">
        <f>SUMIFS(H:H,D:D,dataset_shampoo[[#This Row],[Brand]],E:E,dataset_shampoo[[#This Row],[Region]],F:F,dataset_shampoo[[#This Row],[Year]],G:G,"&lt;="&amp;dataset_shampoo[[#This Row],[Month]])</f>
        <v>35</v>
      </c>
      <c r="K2000" s="27">
        <f>SUMIFS(I:I,D:D,dataset_shampoo[[#This Row],[Brand]],E:E,dataset_shampoo[[#This Row],[Region]],F:F,dataset_shampoo[[#This Row],[Year]],G:G,"&lt;="&amp;dataset_shampoo[[#This Row],[Month]])</f>
        <v>175</v>
      </c>
      <c r="L2000" s="9">
        <f>dataset_shampoo[[#This Row],[Units YTD]]+SUMIFS(H:H,D:D,dataset_shampoo[[#This Row],[Brand]],E:E,dataset_shampoo[[#This Row],[Region]],F:F,dataset_shampoo[[#This Row],[Year]]-1,G:G,"&gt;"&amp;dataset_shampoo[[#This Row],[Month]])</f>
        <v>462</v>
      </c>
      <c r="M2000" s="1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s="9">
        <v>112</v>
      </c>
      <c r="I2001" s="11">
        <v>560</v>
      </c>
      <c r="J2001" s="9">
        <f>SUMIFS(H:H,D:D,dataset_shampoo[[#This Row],[Brand]],E:E,dataset_shampoo[[#This Row],[Region]],F:F,dataset_shampoo[[#This Row],[Year]],G:G,"&lt;="&amp;dataset_shampoo[[#This Row],[Month]])</f>
        <v>147</v>
      </c>
      <c r="K2001" s="27">
        <f>SUMIFS(I:I,D:D,dataset_shampoo[[#This Row],[Brand]],E:E,dataset_shampoo[[#This Row],[Region]],F:F,dataset_shampoo[[#This Row],[Year]],G:G,"&lt;="&amp;dataset_shampoo[[#This Row],[Month]])</f>
        <v>735</v>
      </c>
      <c r="L2001" s="9">
        <f>dataset_shampoo[[#This Row],[Units YTD]]+SUMIFS(H:H,D:D,dataset_shampoo[[#This Row],[Brand]],E:E,dataset_shampoo[[#This Row],[Region]],F:F,dataset_shampoo[[#This Row],[Year]]-1,G:G,"&gt;"&amp;dataset_shampoo[[#This Row],[Month]])</f>
        <v>539</v>
      </c>
      <c r="M2001" s="1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s="9">
        <v>21</v>
      </c>
      <c r="I2002" s="11">
        <v>105</v>
      </c>
      <c r="J2002" s="9">
        <f>SUMIFS(H:H,D:D,dataset_shampoo[[#This Row],[Brand]],E:E,dataset_shampoo[[#This Row],[Region]],F:F,dataset_shampoo[[#This Row],[Year]],G:G,"&lt;="&amp;dataset_shampoo[[#This Row],[Month]])</f>
        <v>168</v>
      </c>
      <c r="K2002" s="27">
        <f>SUMIFS(I:I,D:D,dataset_shampoo[[#This Row],[Brand]],E:E,dataset_shampoo[[#This Row],[Region]],F:F,dataset_shampoo[[#This Row],[Year]],G:G,"&lt;="&amp;dataset_shampoo[[#This Row],[Month]])</f>
        <v>840</v>
      </c>
      <c r="L2002" s="9">
        <f>dataset_shampoo[[#This Row],[Units YTD]]+SUMIFS(H:H,D:D,dataset_shampoo[[#This Row],[Brand]],E:E,dataset_shampoo[[#This Row],[Region]],F:F,dataset_shampoo[[#This Row],[Year]]-1,G:G,"&gt;"&amp;dataset_shampoo[[#This Row],[Month]])</f>
        <v>476</v>
      </c>
      <c r="M2002" s="1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s="9">
        <v>21</v>
      </c>
      <c r="I2003" s="11">
        <v>98</v>
      </c>
      <c r="J2003" s="9">
        <f>SUMIFS(H:H,D:D,dataset_shampoo[[#This Row],[Brand]],E:E,dataset_shampoo[[#This Row],[Region]],F:F,dataset_shampoo[[#This Row],[Year]],G:G,"&lt;="&amp;dataset_shampoo[[#This Row],[Month]])</f>
        <v>189</v>
      </c>
      <c r="K2003" s="27">
        <f>SUMIFS(I:I,D:D,dataset_shampoo[[#This Row],[Brand]],E:E,dataset_shampoo[[#This Row],[Region]],F:F,dataset_shampoo[[#This Row],[Year]],G:G,"&lt;="&amp;dataset_shampoo[[#This Row],[Month]])</f>
        <v>938</v>
      </c>
      <c r="L2003" s="9">
        <f>dataset_shampoo[[#This Row],[Units YTD]]+SUMIFS(H:H,D:D,dataset_shampoo[[#This Row],[Brand]],E:E,dataset_shampoo[[#This Row],[Region]],F:F,dataset_shampoo[[#This Row],[Year]]-1,G:G,"&gt;"&amp;dataset_shampoo[[#This Row],[Month]])</f>
        <v>476</v>
      </c>
      <c r="M2003" s="1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s="9">
        <v>14</v>
      </c>
      <c r="I2004" s="11">
        <v>84</v>
      </c>
      <c r="J2004" s="9">
        <f>SUMIFS(H:H,D:D,dataset_shampoo[[#This Row],[Brand]],E:E,dataset_shampoo[[#This Row],[Region]],F:F,dataset_shampoo[[#This Row],[Year]],G:G,"&lt;="&amp;dataset_shampoo[[#This Row],[Month]])</f>
        <v>203</v>
      </c>
      <c r="K2004" s="27">
        <f>SUMIFS(I:I,D:D,dataset_shampoo[[#This Row],[Brand]],E:E,dataset_shampoo[[#This Row],[Region]],F:F,dataset_shampoo[[#This Row],[Year]],G:G,"&lt;="&amp;dataset_shampoo[[#This Row],[Month]])</f>
        <v>1022</v>
      </c>
      <c r="L2004" s="9">
        <f>dataset_shampoo[[#This Row],[Units YTD]]+SUMIFS(H:H,D:D,dataset_shampoo[[#This Row],[Brand]],E:E,dataset_shampoo[[#This Row],[Region]],F:F,dataset_shampoo[[#This Row],[Year]]-1,G:G,"&gt;"&amp;dataset_shampoo[[#This Row],[Month]])</f>
        <v>245</v>
      </c>
      <c r="M2004" s="1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s="9">
        <v>42</v>
      </c>
      <c r="I2005" s="11">
        <v>224</v>
      </c>
      <c r="J2005" s="9">
        <f>SUMIFS(H:H,D:D,dataset_shampoo[[#This Row],[Brand]],E:E,dataset_shampoo[[#This Row],[Region]],F:F,dataset_shampoo[[#This Row],[Year]],G:G,"&lt;="&amp;dataset_shampoo[[#This Row],[Month]])</f>
        <v>245</v>
      </c>
      <c r="K2005" s="27">
        <f>SUMIFS(I:I,D:D,dataset_shampoo[[#This Row],[Brand]],E:E,dataset_shampoo[[#This Row],[Region]],F:F,dataset_shampoo[[#This Row],[Year]],G:G,"&lt;="&amp;dataset_shampoo[[#This Row],[Month]])</f>
        <v>1246</v>
      </c>
      <c r="L2005" s="9">
        <f>dataset_shampoo[[#This Row],[Units YTD]]+SUMIFS(H:H,D:D,dataset_shampoo[[#This Row],[Brand]],E:E,dataset_shampoo[[#This Row],[Region]],F:F,dataset_shampoo[[#This Row],[Year]]-1,G:G,"&gt;"&amp;dataset_shampoo[[#This Row],[Month]])</f>
        <v>266</v>
      </c>
      <c r="M2005" s="1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s="9">
        <v>14</v>
      </c>
      <c r="I2006" s="11">
        <v>84</v>
      </c>
      <c r="J2006" s="9">
        <f>SUMIFS(H:H,D:D,dataset_shampoo[[#This Row],[Brand]],E:E,dataset_shampoo[[#This Row],[Region]],F:F,dataset_shampoo[[#This Row],[Year]],G:G,"&lt;="&amp;dataset_shampoo[[#This Row],[Month]])</f>
        <v>259</v>
      </c>
      <c r="K2006" s="27">
        <f>SUMIFS(I:I,D:D,dataset_shampoo[[#This Row],[Brand]],E:E,dataset_shampoo[[#This Row],[Region]],F:F,dataset_shampoo[[#This Row],[Year]],G:G,"&lt;="&amp;dataset_shampoo[[#This Row],[Month]])</f>
        <v>1330</v>
      </c>
      <c r="L2006" s="9">
        <f>dataset_shampoo[[#This Row],[Units YTD]]+SUMIFS(H:H,D:D,dataset_shampoo[[#This Row],[Brand]],E:E,dataset_shampoo[[#This Row],[Region]],F:F,dataset_shampoo[[#This Row],[Year]]-1,G:G,"&gt;"&amp;dataset_shampoo[[#This Row],[Month]])</f>
        <v>259</v>
      </c>
      <c r="M2006" s="1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s="9">
        <v>28</v>
      </c>
      <c r="I2007" s="11">
        <v>147</v>
      </c>
      <c r="J2007" s="9">
        <f>SUMIFS(H:H,D:D,dataset_shampoo[[#This Row],[Brand]],E:E,dataset_shampoo[[#This Row],[Region]],F:F,dataset_shampoo[[#This Row],[Year]],G:G,"&lt;="&amp;dataset_shampoo[[#This Row],[Month]])</f>
        <v>28</v>
      </c>
      <c r="K2007" s="27">
        <f>SUMIFS(I:I,D:D,dataset_shampoo[[#This Row],[Brand]],E:E,dataset_shampoo[[#This Row],[Region]],F:F,dataset_shampoo[[#This Row],[Year]],G:G,"&lt;="&amp;dataset_shampoo[[#This Row],[Month]])</f>
        <v>147</v>
      </c>
      <c r="L2007" s="9">
        <f>dataset_shampoo[[#This Row],[Units YTD]]+SUMIFS(H:H,D:D,dataset_shampoo[[#This Row],[Brand]],E:E,dataset_shampoo[[#This Row],[Region]],F:F,dataset_shampoo[[#This Row],[Year]]-1,G:G,"&gt;"&amp;dataset_shampoo[[#This Row],[Month]])</f>
        <v>252</v>
      </c>
      <c r="M2007" s="1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s="9">
        <v>5691</v>
      </c>
      <c r="I2008" s="11">
        <v>46690</v>
      </c>
      <c r="J2008" s="9">
        <f>SUMIFS(H:H,D:D,dataset_shampoo[[#This Row],[Brand]],E:E,dataset_shampoo[[#This Row],[Region]],F:F,dataset_shampoo[[#This Row],[Year]],G:G,"&lt;="&amp;dataset_shampoo[[#This Row],[Month]])</f>
        <v>5691</v>
      </c>
      <c r="K2008" s="27">
        <f>SUMIFS(I:I,D:D,dataset_shampoo[[#This Row],[Brand]],E:E,dataset_shampoo[[#This Row],[Region]],F:F,dataset_shampoo[[#This Row],[Year]],G:G,"&lt;="&amp;dataset_shampoo[[#This Row],[Month]])</f>
        <v>46690</v>
      </c>
      <c r="L2008" s="9">
        <f>dataset_shampoo[[#This Row],[Units YTD]]+SUMIFS(H:H,D:D,dataset_shampoo[[#This Row],[Brand]],E:E,dataset_shampoo[[#This Row],[Region]],F:F,dataset_shampoo[[#This Row],[Year]]-1,G:G,"&gt;"&amp;dataset_shampoo[[#This Row],[Month]])</f>
        <v>5691</v>
      </c>
      <c r="M2008" s="1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s="9">
        <v>5117</v>
      </c>
      <c r="I2009" s="11">
        <v>41944</v>
      </c>
      <c r="J2009" s="9">
        <f>SUMIFS(H:H,D:D,dataset_shampoo[[#This Row],[Brand]],E:E,dataset_shampoo[[#This Row],[Region]],F:F,dataset_shampoo[[#This Row],[Year]],G:G,"&lt;="&amp;dataset_shampoo[[#This Row],[Month]])</f>
        <v>10808</v>
      </c>
      <c r="K2009" s="27">
        <f>SUMIFS(I:I,D:D,dataset_shampoo[[#This Row],[Brand]],E:E,dataset_shampoo[[#This Row],[Region]],F:F,dataset_shampoo[[#This Row],[Year]],G:G,"&lt;="&amp;dataset_shampoo[[#This Row],[Month]])</f>
        <v>88634</v>
      </c>
      <c r="L2009" s="9">
        <f>dataset_shampoo[[#This Row],[Units YTD]]+SUMIFS(H:H,D:D,dataset_shampoo[[#This Row],[Brand]],E:E,dataset_shampoo[[#This Row],[Region]],F:F,dataset_shampoo[[#This Row],[Year]]-1,G:G,"&gt;"&amp;dataset_shampoo[[#This Row],[Month]])</f>
        <v>10808</v>
      </c>
      <c r="M2009" s="1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s="9">
        <v>6230</v>
      </c>
      <c r="I2010" s="11">
        <v>51107</v>
      </c>
      <c r="J2010" s="9">
        <f>SUMIFS(H:H,D:D,dataset_shampoo[[#This Row],[Brand]],E:E,dataset_shampoo[[#This Row],[Region]],F:F,dataset_shampoo[[#This Row],[Year]],G:G,"&lt;="&amp;dataset_shampoo[[#This Row],[Month]])</f>
        <v>17038</v>
      </c>
      <c r="K2010" s="27">
        <f>SUMIFS(I:I,D:D,dataset_shampoo[[#This Row],[Brand]],E:E,dataset_shampoo[[#This Row],[Region]],F:F,dataset_shampoo[[#This Row],[Year]],G:G,"&lt;="&amp;dataset_shampoo[[#This Row],[Month]])</f>
        <v>139741</v>
      </c>
      <c r="L2010" s="9">
        <f>dataset_shampoo[[#This Row],[Units YTD]]+SUMIFS(H:H,D:D,dataset_shampoo[[#This Row],[Brand]],E:E,dataset_shampoo[[#This Row],[Region]],F:F,dataset_shampoo[[#This Row],[Year]]-1,G:G,"&gt;"&amp;dataset_shampoo[[#This Row],[Month]])</f>
        <v>17038</v>
      </c>
      <c r="M2010" s="1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s="9">
        <v>4690</v>
      </c>
      <c r="I2011" s="11">
        <v>38402</v>
      </c>
      <c r="J2011" s="9">
        <f>SUMIFS(H:H,D:D,dataset_shampoo[[#This Row],[Brand]],E:E,dataset_shampoo[[#This Row],[Region]],F:F,dataset_shampoo[[#This Row],[Year]],G:G,"&lt;="&amp;dataset_shampoo[[#This Row],[Month]])</f>
        <v>21728</v>
      </c>
      <c r="K2011" s="27">
        <f>SUMIFS(I:I,D:D,dataset_shampoo[[#This Row],[Brand]],E:E,dataset_shampoo[[#This Row],[Region]],F:F,dataset_shampoo[[#This Row],[Year]],G:G,"&lt;="&amp;dataset_shampoo[[#This Row],[Month]])</f>
        <v>178143</v>
      </c>
      <c r="L2011" s="9">
        <f>dataset_shampoo[[#This Row],[Units YTD]]+SUMIFS(H:H,D:D,dataset_shampoo[[#This Row],[Brand]],E:E,dataset_shampoo[[#This Row],[Region]],F:F,dataset_shampoo[[#This Row],[Year]]-1,G:G,"&gt;"&amp;dataset_shampoo[[#This Row],[Month]])</f>
        <v>21728</v>
      </c>
      <c r="M2011" s="1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s="9">
        <v>5138</v>
      </c>
      <c r="I2012" s="11">
        <v>42084</v>
      </c>
      <c r="J2012" s="9">
        <f>SUMIFS(H:H,D:D,dataset_shampoo[[#This Row],[Brand]],E:E,dataset_shampoo[[#This Row],[Region]],F:F,dataset_shampoo[[#This Row],[Year]],G:G,"&lt;="&amp;dataset_shampoo[[#This Row],[Month]])</f>
        <v>26866</v>
      </c>
      <c r="K2012" s="27">
        <f>SUMIFS(I:I,D:D,dataset_shampoo[[#This Row],[Brand]],E:E,dataset_shampoo[[#This Row],[Region]],F:F,dataset_shampoo[[#This Row],[Year]],G:G,"&lt;="&amp;dataset_shampoo[[#This Row],[Month]])</f>
        <v>220227</v>
      </c>
      <c r="L2012" s="9">
        <f>dataset_shampoo[[#This Row],[Units YTD]]+SUMIFS(H:H,D:D,dataset_shampoo[[#This Row],[Brand]],E:E,dataset_shampoo[[#This Row],[Region]],F:F,dataset_shampoo[[#This Row],[Year]]-1,G:G,"&gt;"&amp;dataset_shampoo[[#This Row],[Month]])</f>
        <v>26866</v>
      </c>
      <c r="M2012" s="1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s="9">
        <v>5537</v>
      </c>
      <c r="I2013" s="11">
        <v>45409</v>
      </c>
      <c r="J2013" s="9">
        <f>SUMIFS(H:H,D:D,dataset_shampoo[[#This Row],[Brand]],E:E,dataset_shampoo[[#This Row],[Region]],F:F,dataset_shampoo[[#This Row],[Year]],G:G,"&lt;="&amp;dataset_shampoo[[#This Row],[Month]])</f>
        <v>32403</v>
      </c>
      <c r="K2013" s="27">
        <f>SUMIFS(I:I,D:D,dataset_shampoo[[#This Row],[Brand]],E:E,dataset_shampoo[[#This Row],[Region]],F:F,dataset_shampoo[[#This Row],[Year]],G:G,"&lt;="&amp;dataset_shampoo[[#This Row],[Month]])</f>
        <v>265636</v>
      </c>
      <c r="L2013" s="9">
        <f>dataset_shampoo[[#This Row],[Units YTD]]+SUMIFS(H:H,D:D,dataset_shampoo[[#This Row],[Brand]],E:E,dataset_shampoo[[#This Row],[Region]],F:F,dataset_shampoo[[#This Row],[Year]]-1,G:G,"&gt;"&amp;dataset_shampoo[[#This Row],[Month]])</f>
        <v>32403</v>
      </c>
      <c r="M2013" s="1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s="9">
        <v>5789</v>
      </c>
      <c r="I2014" s="11">
        <v>47474</v>
      </c>
      <c r="J2014" s="9">
        <f>SUMIFS(H:H,D:D,dataset_shampoo[[#This Row],[Brand]],E:E,dataset_shampoo[[#This Row],[Region]],F:F,dataset_shampoo[[#This Row],[Year]],G:G,"&lt;="&amp;dataset_shampoo[[#This Row],[Month]])</f>
        <v>38192</v>
      </c>
      <c r="K2014" s="27">
        <f>SUMIFS(I:I,D:D,dataset_shampoo[[#This Row],[Brand]],E:E,dataset_shampoo[[#This Row],[Region]],F:F,dataset_shampoo[[#This Row],[Year]],G:G,"&lt;="&amp;dataset_shampoo[[#This Row],[Month]])</f>
        <v>313110</v>
      </c>
      <c r="L2014" s="9">
        <f>dataset_shampoo[[#This Row],[Units YTD]]+SUMIFS(H:H,D:D,dataset_shampoo[[#This Row],[Brand]],E:E,dataset_shampoo[[#This Row],[Region]],F:F,dataset_shampoo[[#This Row],[Year]]-1,G:G,"&gt;"&amp;dataset_shampoo[[#This Row],[Month]])</f>
        <v>38192</v>
      </c>
      <c r="M2014" s="1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s="9">
        <v>4592</v>
      </c>
      <c r="I2015" s="11">
        <v>37660</v>
      </c>
      <c r="J2015" s="9">
        <f>SUMIFS(H:H,D:D,dataset_shampoo[[#This Row],[Brand]],E:E,dataset_shampoo[[#This Row],[Region]],F:F,dataset_shampoo[[#This Row],[Year]],G:G,"&lt;="&amp;dataset_shampoo[[#This Row],[Month]])</f>
        <v>42784</v>
      </c>
      <c r="K2015" s="27">
        <f>SUMIFS(I:I,D:D,dataset_shampoo[[#This Row],[Brand]],E:E,dataset_shampoo[[#This Row],[Region]],F:F,dataset_shampoo[[#This Row],[Year]],G:G,"&lt;="&amp;dataset_shampoo[[#This Row],[Month]])</f>
        <v>350770</v>
      </c>
      <c r="L2015" s="9">
        <f>dataset_shampoo[[#This Row],[Units YTD]]+SUMIFS(H:H,D:D,dataset_shampoo[[#This Row],[Brand]],E:E,dataset_shampoo[[#This Row],[Region]],F:F,dataset_shampoo[[#This Row],[Year]]-1,G:G,"&gt;"&amp;dataset_shampoo[[#This Row],[Month]])</f>
        <v>42784</v>
      </c>
      <c r="M2015" s="1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s="9">
        <v>4627</v>
      </c>
      <c r="I2016" s="11">
        <v>37975</v>
      </c>
      <c r="J2016" s="9">
        <f>SUMIFS(H:H,D:D,dataset_shampoo[[#This Row],[Brand]],E:E,dataset_shampoo[[#This Row],[Region]],F:F,dataset_shampoo[[#This Row],[Year]],G:G,"&lt;="&amp;dataset_shampoo[[#This Row],[Month]])</f>
        <v>47411</v>
      </c>
      <c r="K2016" s="27">
        <f>SUMIFS(I:I,D:D,dataset_shampoo[[#This Row],[Brand]],E:E,dataset_shampoo[[#This Row],[Region]],F:F,dataset_shampoo[[#This Row],[Year]],G:G,"&lt;="&amp;dataset_shampoo[[#This Row],[Month]])</f>
        <v>388745</v>
      </c>
      <c r="L2016" s="9">
        <f>dataset_shampoo[[#This Row],[Units YTD]]+SUMIFS(H:H,D:D,dataset_shampoo[[#This Row],[Brand]],E:E,dataset_shampoo[[#This Row],[Region]],F:F,dataset_shampoo[[#This Row],[Year]]-1,G:G,"&gt;"&amp;dataset_shampoo[[#This Row],[Month]])</f>
        <v>47411</v>
      </c>
      <c r="M2016" s="1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s="9">
        <v>5278</v>
      </c>
      <c r="I2017" s="11">
        <v>43302</v>
      </c>
      <c r="J2017" s="9">
        <f>SUMIFS(H:H,D:D,dataset_shampoo[[#This Row],[Brand]],E:E,dataset_shampoo[[#This Row],[Region]],F:F,dataset_shampoo[[#This Row],[Year]],G:G,"&lt;="&amp;dataset_shampoo[[#This Row],[Month]])</f>
        <v>52689</v>
      </c>
      <c r="K2017" s="27">
        <f>SUMIFS(I:I,D:D,dataset_shampoo[[#This Row],[Brand]],E:E,dataset_shampoo[[#This Row],[Region]],F:F,dataset_shampoo[[#This Row],[Year]],G:G,"&lt;="&amp;dataset_shampoo[[#This Row],[Month]])</f>
        <v>432047</v>
      </c>
      <c r="L2017" s="9">
        <f>dataset_shampoo[[#This Row],[Units YTD]]+SUMIFS(H:H,D:D,dataset_shampoo[[#This Row],[Brand]],E:E,dataset_shampoo[[#This Row],[Region]],F:F,dataset_shampoo[[#This Row],[Year]]-1,G:G,"&gt;"&amp;dataset_shampoo[[#This Row],[Month]])</f>
        <v>52689</v>
      </c>
      <c r="M2017" s="1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s="9">
        <v>4431</v>
      </c>
      <c r="I2018" s="11">
        <v>36309</v>
      </c>
      <c r="J2018" s="9">
        <f>SUMIFS(H:H,D:D,dataset_shampoo[[#This Row],[Brand]],E:E,dataset_shampoo[[#This Row],[Region]],F:F,dataset_shampoo[[#This Row],[Year]],G:G,"&lt;="&amp;dataset_shampoo[[#This Row],[Month]])</f>
        <v>57120</v>
      </c>
      <c r="K2018" s="27">
        <f>SUMIFS(I:I,D:D,dataset_shampoo[[#This Row],[Brand]],E:E,dataset_shampoo[[#This Row],[Region]],F:F,dataset_shampoo[[#This Row],[Year]],G:G,"&lt;="&amp;dataset_shampoo[[#This Row],[Month]])</f>
        <v>468356</v>
      </c>
      <c r="L2018" s="9">
        <f>dataset_shampoo[[#This Row],[Units YTD]]+SUMIFS(H:H,D:D,dataset_shampoo[[#This Row],[Brand]],E:E,dataset_shampoo[[#This Row],[Region]],F:F,dataset_shampoo[[#This Row],[Year]]-1,G:G,"&gt;"&amp;dataset_shampoo[[#This Row],[Month]])</f>
        <v>57120</v>
      </c>
      <c r="M2018" s="1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s="9">
        <v>4473</v>
      </c>
      <c r="I2019" s="11">
        <v>36743</v>
      </c>
      <c r="J2019" s="9">
        <f>SUMIFS(H:H,D:D,dataset_shampoo[[#This Row],[Brand]],E:E,dataset_shampoo[[#This Row],[Region]],F:F,dataset_shampoo[[#This Row],[Year]],G:G,"&lt;="&amp;dataset_shampoo[[#This Row],[Month]])</f>
        <v>61593</v>
      </c>
      <c r="K2019" s="27">
        <f>SUMIFS(I:I,D:D,dataset_shampoo[[#This Row],[Brand]],E:E,dataset_shampoo[[#This Row],[Region]],F:F,dataset_shampoo[[#This Row],[Year]],G:G,"&lt;="&amp;dataset_shampoo[[#This Row],[Month]])</f>
        <v>505099</v>
      </c>
      <c r="L2019" s="9">
        <f>dataset_shampoo[[#This Row],[Units YTD]]+SUMIFS(H:H,D:D,dataset_shampoo[[#This Row],[Brand]],E:E,dataset_shampoo[[#This Row],[Region]],F:F,dataset_shampoo[[#This Row],[Year]]-1,G:G,"&gt;"&amp;dataset_shampoo[[#This Row],[Month]])</f>
        <v>61593</v>
      </c>
      <c r="M2019" s="1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s="9">
        <v>5362</v>
      </c>
      <c r="I2020" s="11">
        <v>43953</v>
      </c>
      <c r="J2020" s="9">
        <f>SUMIFS(H:H,D:D,dataset_shampoo[[#This Row],[Brand]],E:E,dataset_shampoo[[#This Row],[Region]],F:F,dataset_shampoo[[#This Row],[Year]],G:G,"&lt;="&amp;dataset_shampoo[[#This Row],[Month]])</f>
        <v>5362</v>
      </c>
      <c r="K2020" s="27">
        <f>SUMIFS(I:I,D:D,dataset_shampoo[[#This Row],[Brand]],E:E,dataset_shampoo[[#This Row],[Region]],F:F,dataset_shampoo[[#This Row],[Year]],G:G,"&lt;="&amp;dataset_shampoo[[#This Row],[Month]])</f>
        <v>43953</v>
      </c>
      <c r="L2020" s="9">
        <f>dataset_shampoo[[#This Row],[Units YTD]]+SUMIFS(H:H,D:D,dataset_shampoo[[#This Row],[Brand]],E:E,dataset_shampoo[[#This Row],[Region]],F:F,dataset_shampoo[[#This Row],[Year]]-1,G:G,"&gt;"&amp;dataset_shampoo[[#This Row],[Month]])</f>
        <v>61264</v>
      </c>
      <c r="M2020" s="1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s="9">
        <v>4200</v>
      </c>
      <c r="I2021" s="11">
        <v>35147</v>
      </c>
      <c r="J2021" s="9">
        <f>SUMIFS(H:H,D:D,dataset_shampoo[[#This Row],[Brand]],E:E,dataset_shampoo[[#This Row],[Region]],F:F,dataset_shampoo[[#This Row],[Year]],G:G,"&lt;="&amp;dataset_shampoo[[#This Row],[Month]])</f>
        <v>9562</v>
      </c>
      <c r="K2021" s="27">
        <f>SUMIFS(I:I,D:D,dataset_shampoo[[#This Row],[Brand]],E:E,dataset_shampoo[[#This Row],[Region]],F:F,dataset_shampoo[[#This Row],[Year]],G:G,"&lt;="&amp;dataset_shampoo[[#This Row],[Month]])</f>
        <v>79100</v>
      </c>
      <c r="L2021" s="9">
        <f>dataset_shampoo[[#This Row],[Units YTD]]+SUMIFS(H:H,D:D,dataset_shampoo[[#This Row],[Brand]],E:E,dataset_shampoo[[#This Row],[Region]],F:F,dataset_shampoo[[#This Row],[Year]]-1,G:G,"&gt;"&amp;dataset_shampoo[[#This Row],[Month]])</f>
        <v>60347</v>
      </c>
      <c r="M2021" s="1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s="9">
        <v>5586</v>
      </c>
      <c r="I2022" s="11">
        <v>46760</v>
      </c>
      <c r="J2022" s="9">
        <f>SUMIFS(H:H,D:D,dataset_shampoo[[#This Row],[Brand]],E:E,dataset_shampoo[[#This Row],[Region]],F:F,dataset_shampoo[[#This Row],[Year]],G:G,"&lt;="&amp;dataset_shampoo[[#This Row],[Month]])</f>
        <v>15148</v>
      </c>
      <c r="K2022" s="27">
        <f>SUMIFS(I:I,D:D,dataset_shampoo[[#This Row],[Brand]],E:E,dataset_shampoo[[#This Row],[Region]],F:F,dataset_shampoo[[#This Row],[Year]],G:G,"&lt;="&amp;dataset_shampoo[[#This Row],[Month]])</f>
        <v>125860</v>
      </c>
      <c r="L2022" s="9">
        <f>dataset_shampoo[[#This Row],[Units YTD]]+SUMIFS(H:H,D:D,dataset_shampoo[[#This Row],[Brand]],E:E,dataset_shampoo[[#This Row],[Region]],F:F,dataset_shampoo[[#This Row],[Year]]-1,G:G,"&gt;"&amp;dataset_shampoo[[#This Row],[Month]])</f>
        <v>59703</v>
      </c>
      <c r="M2022" s="1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s="9">
        <v>5243</v>
      </c>
      <c r="I2023" s="11">
        <v>43897</v>
      </c>
      <c r="J2023" s="9">
        <f>SUMIFS(H:H,D:D,dataset_shampoo[[#This Row],[Brand]],E:E,dataset_shampoo[[#This Row],[Region]],F:F,dataset_shampoo[[#This Row],[Year]],G:G,"&lt;="&amp;dataset_shampoo[[#This Row],[Month]])</f>
        <v>20391</v>
      </c>
      <c r="K2023" s="27">
        <f>SUMIFS(I:I,D:D,dataset_shampoo[[#This Row],[Brand]],E:E,dataset_shampoo[[#This Row],[Region]],F:F,dataset_shampoo[[#This Row],[Year]],G:G,"&lt;="&amp;dataset_shampoo[[#This Row],[Month]])</f>
        <v>169757</v>
      </c>
      <c r="L2023" s="9">
        <f>dataset_shampoo[[#This Row],[Units YTD]]+SUMIFS(H:H,D:D,dataset_shampoo[[#This Row],[Brand]],E:E,dataset_shampoo[[#This Row],[Region]],F:F,dataset_shampoo[[#This Row],[Year]]-1,G:G,"&gt;"&amp;dataset_shampoo[[#This Row],[Month]])</f>
        <v>60256</v>
      </c>
      <c r="M2023" s="1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s="9">
        <v>4690</v>
      </c>
      <c r="I2024" s="11">
        <v>39270</v>
      </c>
      <c r="J2024" s="9">
        <f>SUMIFS(H:H,D:D,dataset_shampoo[[#This Row],[Brand]],E:E,dataset_shampoo[[#This Row],[Region]],F:F,dataset_shampoo[[#This Row],[Year]],G:G,"&lt;="&amp;dataset_shampoo[[#This Row],[Month]])</f>
        <v>25081</v>
      </c>
      <c r="K2024" s="27">
        <f>SUMIFS(I:I,D:D,dataset_shampoo[[#This Row],[Brand]],E:E,dataset_shampoo[[#This Row],[Region]],F:F,dataset_shampoo[[#This Row],[Year]],G:G,"&lt;="&amp;dataset_shampoo[[#This Row],[Month]])</f>
        <v>209027</v>
      </c>
      <c r="L2024" s="9">
        <f>dataset_shampoo[[#This Row],[Units YTD]]+SUMIFS(H:H,D:D,dataset_shampoo[[#This Row],[Brand]],E:E,dataset_shampoo[[#This Row],[Region]],F:F,dataset_shampoo[[#This Row],[Year]]-1,G:G,"&gt;"&amp;dataset_shampoo[[#This Row],[Month]])</f>
        <v>59808</v>
      </c>
      <c r="M2024" s="1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s="9">
        <v>5152</v>
      </c>
      <c r="I2025" s="11">
        <v>43078</v>
      </c>
      <c r="J2025" s="9">
        <f>SUMIFS(H:H,D:D,dataset_shampoo[[#This Row],[Brand]],E:E,dataset_shampoo[[#This Row],[Region]],F:F,dataset_shampoo[[#This Row],[Year]],G:G,"&lt;="&amp;dataset_shampoo[[#This Row],[Month]])</f>
        <v>30233</v>
      </c>
      <c r="K2025" s="27">
        <f>SUMIFS(I:I,D:D,dataset_shampoo[[#This Row],[Brand]],E:E,dataset_shampoo[[#This Row],[Region]],F:F,dataset_shampoo[[#This Row],[Year]],G:G,"&lt;="&amp;dataset_shampoo[[#This Row],[Month]])</f>
        <v>252105</v>
      </c>
      <c r="L2025" s="9">
        <f>dataset_shampoo[[#This Row],[Units YTD]]+SUMIFS(H:H,D:D,dataset_shampoo[[#This Row],[Brand]],E:E,dataset_shampoo[[#This Row],[Region]],F:F,dataset_shampoo[[#This Row],[Year]]-1,G:G,"&gt;"&amp;dataset_shampoo[[#This Row],[Month]])</f>
        <v>59423</v>
      </c>
      <c r="M2025" s="1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s="9">
        <v>4284</v>
      </c>
      <c r="I2026" s="11">
        <v>35826</v>
      </c>
      <c r="J2026" s="9">
        <f>SUMIFS(H:H,D:D,dataset_shampoo[[#This Row],[Brand]],E:E,dataset_shampoo[[#This Row],[Region]],F:F,dataset_shampoo[[#This Row],[Year]],G:G,"&lt;="&amp;dataset_shampoo[[#This Row],[Month]])</f>
        <v>34517</v>
      </c>
      <c r="K2026" s="27">
        <f>SUMIFS(I:I,D:D,dataset_shampoo[[#This Row],[Brand]],E:E,dataset_shampoo[[#This Row],[Region]],F:F,dataset_shampoo[[#This Row],[Year]],G:G,"&lt;="&amp;dataset_shampoo[[#This Row],[Month]])</f>
        <v>287931</v>
      </c>
      <c r="L2026" s="9">
        <f>dataset_shampoo[[#This Row],[Units YTD]]+SUMIFS(H:H,D:D,dataset_shampoo[[#This Row],[Brand]],E:E,dataset_shampoo[[#This Row],[Region]],F:F,dataset_shampoo[[#This Row],[Year]]-1,G:G,"&gt;"&amp;dataset_shampoo[[#This Row],[Month]])</f>
        <v>57918</v>
      </c>
      <c r="M2026" s="1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s="9">
        <v>3752</v>
      </c>
      <c r="I2027" s="11">
        <v>31360</v>
      </c>
      <c r="J2027" s="9">
        <f>SUMIFS(H:H,D:D,dataset_shampoo[[#This Row],[Brand]],E:E,dataset_shampoo[[#This Row],[Region]],F:F,dataset_shampoo[[#This Row],[Year]],G:G,"&lt;="&amp;dataset_shampoo[[#This Row],[Month]])</f>
        <v>38269</v>
      </c>
      <c r="K2027" s="27">
        <f>SUMIFS(I:I,D:D,dataset_shampoo[[#This Row],[Brand]],E:E,dataset_shampoo[[#This Row],[Region]],F:F,dataset_shampoo[[#This Row],[Year]],G:G,"&lt;="&amp;dataset_shampoo[[#This Row],[Month]])</f>
        <v>319291</v>
      </c>
      <c r="L2027" s="9">
        <f>dataset_shampoo[[#This Row],[Units YTD]]+SUMIFS(H:H,D:D,dataset_shampoo[[#This Row],[Brand]],E:E,dataset_shampoo[[#This Row],[Region]],F:F,dataset_shampoo[[#This Row],[Year]]-1,G:G,"&gt;"&amp;dataset_shampoo[[#This Row],[Month]])</f>
        <v>57078</v>
      </c>
      <c r="M2027" s="1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s="9">
        <v>5173</v>
      </c>
      <c r="I2028" s="11">
        <v>43281</v>
      </c>
      <c r="J2028" s="9">
        <f>SUMIFS(H:H,D:D,dataset_shampoo[[#This Row],[Brand]],E:E,dataset_shampoo[[#This Row],[Region]],F:F,dataset_shampoo[[#This Row],[Year]],G:G,"&lt;="&amp;dataset_shampoo[[#This Row],[Month]])</f>
        <v>43442</v>
      </c>
      <c r="K2028" s="27">
        <f>SUMIFS(I:I,D:D,dataset_shampoo[[#This Row],[Brand]],E:E,dataset_shampoo[[#This Row],[Region]],F:F,dataset_shampoo[[#This Row],[Year]],G:G,"&lt;="&amp;dataset_shampoo[[#This Row],[Month]])</f>
        <v>362572</v>
      </c>
      <c r="L2028" s="9">
        <f>dataset_shampoo[[#This Row],[Units YTD]]+SUMIFS(H:H,D:D,dataset_shampoo[[#This Row],[Brand]],E:E,dataset_shampoo[[#This Row],[Region]],F:F,dataset_shampoo[[#This Row],[Year]]-1,G:G,"&gt;"&amp;dataset_shampoo[[#This Row],[Month]])</f>
        <v>57624</v>
      </c>
      <c r="M2028" s="1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s="9">
        <v>5082</v>
      </c>
      <c r="I2029" s="11">
        <v>42476</v>
      </c>
      <c r="J2029" s="9">
        <f>SUMIFS(H:H,D:D,dataset_shampoo[[#This Row],[Brand]],E:E,dataset_shampoo[[#This Row],[Region]],F:F,dataset_shampoo[[#This Row],[Year]],G:G,"&lt;="&amp;dataset_shampoo[[#This Row],[Month]])</f>
        <v>48524</v>
      </c>
      <c r="K2029" s="27">
        <f>SUMIFS(I:I,D:D,dataset_shampoo[[#This Row],[Brand]],E:E,dataset_shampoo[[#This Row],[Region]],F:F,dataset_shampoo[[#This Row],[Year]],G:G,"&lt;="&amp;dataset_shampoo[[#This Row],[Month]])</f>
        <v>405048</v>
      </c>
      <c r="L2029" s="9">
        <f>dataset_shampoo[[#This Row],[Units YTD]]+SUMIFS(H:H,D:D,dataset_shampoo[[#This Row],[Brand]],E:E,dataset_shampoo[[#This Row],[Region]],F:F,dataset_shampoo[[#This Row],[Year]]-1,G:G,"&gt;"&amp;dataset_shampoo[[#This Row],[Month]])</f>
        <v>57428</v>
      </c>
      <c r="M2029" s="1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s="9">
        <v>5271</v>
      </c>
      <c r="I2030" s="11">
        <v>44135</v>
      </c>
      <c r="J2030" s="9">
        <f>SUMIFS(H:H,D:D,dataset_shampoo[[#This Row],[Brand]],E:E,dataset_shampoo[[#This Row],[Region]],F:F,dataset_shampoo[[#This Row],[Year]],G:G,"&lt;="&amp;dataset_shampoo[[#This Row],[Month]])</f>
        <v>53795</v>
      </c>
      <c r="K2030" s="27">
        <f>SUMIFS(I:I,D:D,dataset_shampoo[[#This Row],[Brand]],E:E,dataset_shampoo[[#This Row],[Region]],F:F,dataset_shampoo[[#This Row],[Year]],G:G,"&lt;="&amp;dataset_shampoo[[#This Row],[Month]])</f>
        <v>449183</v>
      </c>
      <c r="L2030" s="9">
        <f>dataset_shampoo[[#This Row],[Units YTD]]+SUMIFS(H:H,D:D,dataset_shampoo[[#This Row],[Brand]],E:E,dataset_shampoo[[#This Row],[Region]],F:F,dataset_shampoo[[#This Row],[Year]]-1,G:G,"&gt;"&amp;dataset_shampoo[[#This Row],[Month]])</f>
        <v>58268</v>
      </c>
      <c r="M2030" s="1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s="9">
        <v>4403</v>
      </c>
      <c r="I2031" s="11">
        <v>36897</v>
      </c>
      <c r="J2031" s="9">
        <f>SUMIFS(H:H,D:D,dataset_shampoo[[#This Row],[Brand]],E:E,dataset_shampoo[[#This Row],[Region]],F:F,dataset_shampoo[[#This Row],[Year]],G:G,"&lt;="&amp;dataset_shampoo[[#This Row],[Month]])</f>
        <v>58198</v>
      </c>
      <c r="K2031" s="27">
        <f>SUMIFS(I:I,D:D,dataset_shampoo[[#This Row],[Brand]],E:E,dataset_shampoo[[#This Row],[Region]],F:F,dataset_shampoo[[#This Row],[Year]],G:G,"&lt;="&amp;dataset_shampoo[[#This Row],[Month]])</f>
        <v>486080</v>
      </c>
      <c r="L2031" s="9">
        <f>dataset_shampoo[[#This Row],[Units YTD]]+SUMIFS(H:H,D:D,dataset_shampoo[[#This Row],[Brand]],E:E,dataset_shampoo[[#This Row],[Region]],F:F,dataset_shampoo[[#This Row],[Year]]-1,G:G,"&gt;"&amp;dataset_shampoo[[#This Row],[Month]])</f>
        <v>58198</v>
      </c>
      <c r="M2031" s="1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s="9">
        <v>5425</v>
      </c>
      <c r="I2032" s="11">
        <v>45388</v>
      </c>
      <c r="J2032" s="9">
        <f>SUMIFS(H:H,D:D,dataset_shampoo[[#This Row],[Brand]],E:E,dataset_shampoo[[#This Row],[Region]],F:F,dataset_shampoo[[#This Row],[Year]],G:G,"&lt;="&amp;dataset_shampoo[[#This Row],[Month]])</f>
        <v>5425</v>
      </c>
      <c r="K2032" s="27">
        <f>SUMIFS(I:I,D:D,dataset_shampoo[[#This Row],[Brand]],E:E,dataset_shampoo[[#This Row],[Region]],F:F,dataset_shampoo[[#This Row],[Year]],G:G,"&lt;="&amp;dataset_shampoo[[#This Row],[Month]])</f>
        <v>45388</v>
      </c>
      <c r="L2032" s="9">
        <f>dataset_shampoo[[#This Row],[Units YTD]]+SUMIFS(H:H,D:D,dataset_shampoo[[#This Row],[Brand]],E:E,dataset_shampoo[[#This Row],[Region]],F:F,dataset_shampoo[[#This Row],[Year]]-1,G:G,"&gt;"&amp;dataset_shampoo[[#This Row],[Month]])</f>
        <v>58261</v>
      </c>
      <c r="M2032" s="1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s="9">
        <v>3836</v>
      </c>
      <c r="I2033" s="11">
        <v>32151</v>
      </c>
      <c r="J2033" s="9">
        <f>SUMIFS(H:H,D:D,dataset_shampoo[[#This Row],[Brand]],E:E,dataset_shampoo[[#This Row],[Region]],F:F,dataset_shampoo[[#This Row],[Year]],G:G,"&lt;="&amp;dataset_shampoo[[#This Row],[Month]])</f>
        <v>9261</v>
      </c>
      <c r="K2033" s="27">
        <f>SUMIFS(I:I,D:D,dataset_shampoo[[#This Row],[Brand]],E:E,dataset_shampoo[[#This Row],[Region]],F:F,dataset_shampoo[[#This Row],[Year]],G:G,"&lt;="&amp;dataset_shampoo[[#This Row],[Month]])</f>
        <v>77539</v>
      </c>
      <c r="L2033" s="9">
        <f>dataset_shampoo[[#This Row],[Units YTD]]+SUMIFS(H:H,D:D,dataset_shampoo[[#This Row],[Brand]],E:E,dataset_shampoo[[#This Row],[Region]],F:F,dataset_shampoo[[#This Row],[Year]]-1,G:G,"&gt;"&amp;dataset_shampoo[[#This Row],[Month]])</f>
        <v>57897</v>
      </c>
      <c r="M2033" s="1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s="9">
        <v>4109</v>
      </c>
      <c r="I2034" s="11">
        <v>34377</v>
      </c>
      <c r="J2034" s="9">
        <f>SUMIFS(H:H,D:D,dataset_shampoo[[#This Row],[Brand]],E:E,dataset_shampoo[[#This Row],[Region]],F:F,dataset_shampoo[[#This Row],[Year]],G:G,"&lt;="&amp;dataset_shampoo[[#This Row],[Month]])</f>
        <v>13370</v>
      </c>
      <c r="K2034" s="27">
        <f>SUMIFS(I:I,D:D,dataset_shampoo[[#This Row],[Brand]],E:E,dataset_shampoo[[#This Row],[Region]],F:F,dataset_shampoo[[#This Row],[Year]],G:G,"&lt;="&amp;dataset_shampoo[[#This Row],[Month]])</f>
        <v>111916</v>
      </c>
      <c r="L2034" s="9">
        <f>dataset_shampoo[[#This Row],[Units YTD]]+SUMIFS(H:H,D:D,dataset_shampoo[[#This Row],[Brand]],E:E,dataset_shampoo[[#This Row],[Region]],F:F,dataset_shampoo[[#This Row],[Year]]-1,G:G,"&gt;"&amp;dataset_shampoo[[#This Row],[Month]])</f>
        <v>56420</v>
      </c>
      <c r="M2034" s="1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s="9">
        <v>5068</v>
      </c>
      <c r="I2035" s="11">
        <v>42392</v>
      </c>
      <c r="J2035" s="9">
        <f>SUMIFS(H:H,D:D,dataset_shampoo[[#This Row],[Brand]],E:E,dataset_shampoo[[#This Row],[Region]],F:F,dataset_shampoo[[#This Row],[Year]],G:G,"&lt;="&amp;dataset_shampoo[[#This Row],[Month]])</f>
        <v>18438</v>
      </c>
      <c r="K2035" s="27">
        <f>SUMIFS(I:I,D:D,dataset_shampoo[[#This Row],[Brand]],E:E,dataset_shampoo[[#This Row],[Region]],F:F,dataset_shampoo[[#This Row],[Year]],G:G,"&lt;="&amp;dataset_shampoo[[#This Row],[Month]])</f>
        <v>154308</v>
      </c>
      <c r="L2035" s="9">
        <f>dataset_shampoo[[#This Row],[Units YTD]]+SUMIFS(H:H,D:D,dataset_shampoo[[#This Row],[Brand]],E:E,dataset_shampoo[[#This Row],[Region]],F:F,dataset_shampoo[[#This Row],[Year]]-1,G:G,"&gt;"&amp;dataset_shampoo[[#This Row],[Month]])</f>
        <v>56245</v>
      </c>
      <c r="M2035" s="1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s="9">
        <v>3577</v>
      </c>
      <c r="I2036" s="11">
        <v>29890</v>
      </c>
      <c r="J2036" s="9">
        <f>SUMIFS(H:H,D:D,dataset_shampoo[[#This Row],[Brand]],E:E,dataset_shampoo[[#This Row],[Region]],F:F,dataset_shampoo[[#This Row],[Year]],G:G,"&lt;="&amp;dataset_shampoo[[#This Row],[Month]])</f>
        <v>22015</v>
      </c>
      <c r="K2036" s="27">
        <f>SUMIFS(I:I,D:D,dataset_shampoo[[#This Row],[Brand]],E:E,dataset_shampoo[[#This Row],[Region]],F:F,dataset_shampoo[[#This Row],[Year]],G:G,"&lt;="&amp;dataset_shampoo[[#This Row],[Month]])</f>
        <v>184198</v>
      </c>
      <c r="L2036" s="9">
        <f>dataset_shampoo[[#This Row],[Units YTD]]+SUMIFS(H:H,D:D,dataset_shampoo[[#This Row],[Brand]],E:E,dataset_shampoo[[#This Row],[Region]],F:F,dataset_shampoo[[#This Row],[Year]]-1,G:G,"&gt;"&amp;dataset_shampoo[[#This Row],[Month]])</f>
        <v>55132</v>
      </c>
      <c r="M2036" s="1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s="9">
        <v>3857</v>
      </c>
      <c r="I2037" s="11">
        <v>32270</v>
      </c>
      <c r="J2037" s="9">
        <f>SUMIFS(H:H,D:D,dataset_shampoo[[#This Row],[Brand]],E:E,dataset_shampoo[[#This Row],[Region]],F:F,dataset_shampoo[[#This Row],[Year]],G:G,"&lt;="&amp;dataset_shampoo[[#This Row],[Month]])</f>
        <v>25872</v>
      </c>
      <c r="K2037" s="27">
        <f>SUMIFS(I:I,D:D,dataset_shampoo[[#This Row],[Brand]],E:E,dataset_shampoo[[#This Row],[Region]],F:F,dataset_shampoo[[#This Row],[Year]],G:G,"&lt;="&amp;dataset_shampoo[[#This Row],[Month]])</f>
        <v>216468</v>
      </c>
      <c r="L2037" s="9">
        <f>dataset_shampoo[[#This Row],[Units YTD]]+SUMIFS(H:H,D:D,dataset_shampoo[[#This Row],[Brand]],E:E,dataset_shampoo[[#This Row],[Region]],F:F,dataset_shampoo[[#This Row],[Year]]-1,G:G,"&gt;"&amp;dataset_shampoo[[#This Row],[Month]])</f>
        <v>53837</v>
      </c>
      <c r="M2037" s="1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s="9">
        <v>4501</v>
      </c>
      <c r="I2038" s="11">
        <v>37660</v>
      </c>
      <c r="J2038" s="9">
        <f>SUMIFS(H:H,D:D,dataset_shampoo[[#This Row],[Brand]],E:E,dataset_shampoo[[#This Row],[Region]],F:F,dataset_shampoo[[#This Row],[Year]],G:G,"&lt;="&amp;dataset_shampoo[[#This Row],[Month]])</f>
        <v>30373</v>
      </c>
      <c r="K2038" s="27">
        <f>SUMIFS(I:I,D:D,dataset_shampoo[[#This Row],[Brand]],E:E,dataset_shampoo[[#This Row],[Region]],F:F,dataset_shampoo[[#This Row],[Year]],G:G,"&lt;="&amp;dataset_shampoo[[#This Row],[Month]])</f>
        <v>254128</v>
      </c>
      <c r="L2038" s="9">
        <f>dataset_shampoo[[#This Row],[Units YTD]]+SUMIFS(H:H,D:D,dataset_shampoo[[#This Row],[Brand]],E:E,dataset_shampoo[[#This Row],[Region]],F:F,dataset_shampoo[[#This Row],[Year]]-1,G:G,"&gt;"&amp;dataset_shampoo[[#This Row],[Month]])</f>
        <v>54054</v>
      </c>
      <c r="M2038" s="1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s="9">
        <v>4403</v>
      </c>
      <c r="I2039" s="11">
        <v>36876</v>
      </c>
      <c r="J2039" s="9">
        <f>SUMIFS(H:H,D:D,dataset_shampoo[[#This Row],[Brand]],E:E,dataset_shampoo[[#This Row],[Region]],F:F,dataset_shampoo[[#This Row],[Year]],G:G,"&lt;="&amp;dataset_shampoo[[#This Row],[Month]])</f>
        <v>34776</v>
      </c>
      <c r="K2039" s="27">
        <f>SUMIFS(I:I,D:D,dataset_shampoo[[#This Row],[Brand]],E:E,dataset_shampoo[[#This Row],[Region]],F:F,dataset_shampoo[[#This Row],[Year]],G:G,"&lt;="&amp;dataset_shampoo[[#This Row],[Month]])</f>
        <v>291004</v>
      </c>
      <c r="L2039" s="9">
        <f>dataset_shampoo[[#This Row],[Units YTD]]+SUMIFS(H:H,D:D,dataset_shampoo[[#This Row],[Brand]],E:E,dataset_shampoo[[#This Row],[Region]],F:F,dataset_shampoo[[#This Row],[Year]]-1,G:G,"&gt;"&amp;dataset_shampoo[[#This Row],[Month]])</f>
        <v>54705</v>
      </c>
      <c r="M2039" s="1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s="9">
        <v>3969</v>
      </c>
      <c r="I2040" s="11">
        <v>33229</v>
      </c>
      <c r="J2040" s="9">
        <f>SUMIFS(H:H,D:D,dataset_shampoo[[#This Row],[Brand]],E:E,dataset_shampoo[[#This Row],[Region]],F:F,dataset_shampoo[[#This Row],[Year]],G:G,"&lt;="&amp;dataset_shampoo[[#This Row],[Month]])</f>
        <v>38745</v>
      </c>
      <c r="K2040" s="27">
        <f>SUMIFS(I:I,D:D,dataset_shampoo[[#This Row],[Brand]],E:E,dataset_shampoo[[#This Row],[Region]],F:F,dataset_shampoo[[#This Row],[Year]],G:G,"&lt;="&amp;dataset_shampoo[[#This Row],[Month]])</f>
        <v>324233</v>
      </c>
      <c r="L2040" s="9">
        <f>dataset_shampoo[[#This Row],[Units YTD]]+SUMIFS(H:H,D:D,dataset_shampoo[[#This Row],[Brand]],E:E,dataset_shampoo[[#This Row],[Region]],F:F,dataset_shampoo[[#This Row],[Year]]-1,G:G,"&gt;"&amp;dataset_shampoo[[#This Row],[Month]])</f>
        <v>53501</v>
      </c>
      <c r="M2040" s="1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s="9">
        <v>5684</v>
      </c>
      <c r="I2041" s="11">
        <v>47593</v>
      </c>
      <c r="J2041" s="9">
        <f>SUMIFS(H:H,D:D,dataset_shampoo[[#This Row],[Brand]],E:E,dataset_shampoo[[#This Row],[Region]],F:F,dataset_shampoo[[#This Row],[Year]],G:G,"&lt;="&amp;dataset_shampoo[[#This Row],[Month]])</f>
        <v>44429</v>
      </c>
      <c r="K2041" s="27">
        <f>SUMIFS(I:I,D:D,dataset_shampoo[[#This Row],[Brand]],E:E,dataset_shampoo[[#This Row],[Region]],F:F,dataset_shampoo[[#This Row],[Year]],G:G,"&lt;="&amp;dataset_shampoo[[#This Row],[Month]])</f>
        <v>371826</v>
      </c>
      <c r="L2041" s="9">
        <f>dataset_shampoo[[#This Row],[Units YTD]]+SUMIFS(H:H,D:D,dataset_shampoo[[#This Row],[Brand]],E:E,dataset_shampoo[[#This Row],[Region]],F:F,dataset_shampoo[[#This Row],[Year]]-1,G:G,"&gt;"&amp;dataset_shampoo[[#This Row],[Month]])</f>
        <v>54103</v>
      </c>
      <c r="M2041" s="1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s="9">
        <v>4781</v>
      </c>
      <c r="I2042" s="11">
        <v>40047</v>
      </c>
      <c r="J2042" s="9">
        <f>SUMIFS(H:H,D:D,dataset_shampoo[[#This Row],[Brand]],E:E,dataset_shampoo[[#This Row],[Region]],F:F,dataset_shampoo[[#This Row],[Year]],G:G,"&lt;="&amp;dataset_shampoo[[#This Row],[Month]])</f>
        <v>49210</v>
      </c>
      <c r="K2042" s="27">
        <f>SUMIFS(I:I,D:D,dataset_shampoo[[#This Row],[Brand]],E:E,dataset_shampoo[[#This Row],[Region]],F:F,dataset_shampoo[[#This Row],[Year]],G:G,"&lt;="&amp;dataset_shampoo[[#This Row],[Month]])</f>
        <v>411873</v>
      </c>
      <c r="L2042" s="9">
        <f>dataset_shampoo[[#This Row],[Units YTD]]+SUMIFS(H:H,D:D,dataset_shampoo[[#This Row],[Brand]],E:E,dataset_shampoo[[#This Row],[Region]],F:F,dataset_shampoo[[#This Row],[Year]]-1,G:G,"&gt;"&amp;dataset_shampoo[[#This Row],[Month]])</f>
        <v>53613</v>
      </c>
      <c r="M2042" s="1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s="9">
        <v>5397</v>
      </c>
      <c r="I2043" s="11">
        <v>45185</v>
      </c>
      <c r="J2043" s="9">
        <f>SUMIFS(H:H,D:D,dataset_shampoo[[#This Row],[Brand]],E:E,dataset_shampoo[[#This Row],[Region]],F:F,dataset_shampoo[[#This Row],[Year]],G:G,"&lt;="&amp;dataset_shampoo[[#This Row],[Month]])</f>
        <v>54607</v>
      </c>
      <c r="K2043" s="27">
        <f>SUMIFS(I:I,D:D,dataset_shampoo[[#This Row],[Brand]],E:E,dataset_shampoo[[#This Row],[Region]],F:F,dataset_shampoo[[#This Row],[Year]],G:G,"&lt;="&amp;dataset_shampoo[[#This Row],[Month]])</f>
        <v>457058</v>
      </c>
      <c r="L2043" s="9">
        <f>dataset_shampoo[[#This Row],[Units YTD]]+SUMIFS(H:H,D:D,dataset_shampoo[[#This Row],[Brand]],E:E,dataset_shampoo[[#This Row],[Region]],F:F,dataset_shampoo[[#This Row],[Year]]-1,G:G,"&gt;"&amp;dataset_shampoo[[#This Row],[Month]])</f>
        <v>54607</v>
      </c>
      <c r="M2043" s="1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s="9">
        <v>4060</v>
      </c>
      <c r="I2044" s="11">
        <v>33964</v>
      </c>
      <c r="J2044" s="9">
        <f>SUMIFS(H:H,D:D,dataset_shampoo[[#This Row],[Brand]],E:E,dataset_shampoo[[#This Row],[Region]],F:F,dataset_shampoo[[#This Row],[Year]],G:G,"&lt;="&amp;dataset_shampoo[[#This Row],[Month]])</f>
        <v>4060</v>
      </c>
      <c r="K2044" s="27">
        <f>SUMIFS(I:I,D:D,dataset_shampoo[[#This Row],[Brand]],E:E,dataset_shampoo[[#This Row],[Region]],F:F,dataset_shampoo[[#This Row],[Year]],G:G,"&lt;="&amp;dataset_shampoo[[#This Row],[Month]])</f>
        <v>33964</v>
      </c>
      <c r="L2044" s="9">
        <f>dataset_shampoo[[#This Row],[Units YTD]]+SUMIFS(H:H,D:D,dataset_shampoo[[#This Row],[Brand]],E:E,dataset_shampoo[[#This Row],[Region]],F:F,dataset_shampoo[[#This Row],[Year]]-1,G:G,"&gt;"&amp;dataset_shampoo[[#This Row],[Month]])</f>
        <v>53242</v>
      </c>
      <c r="M2044" s="1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s="9">
        <v>4690</v>
      </c>
      <c r="I2045" s="11">
        <v>39256</v>
      </c>
      <c r="J2045" s="9">
        <f>SUMIFS(H:H,D:D,dataset_shampoo[[#This Row],[Brand]],E:E,dataset_shampoo[[#This Row],[Region]],F:F,dataset_shampoo[[#This Row],[Year]],G:G,"&lt;="&amp;dataset_shampoo[[#This Row],[Month]])</f>
        <v>8750</v>
      </c>
      <c r="K2045" s="27">
        <f>SUMIFS(I:I,D:D,dataset_shampoo[[#This Row],[Brand]],E:E,dataset_shampoo[[#This Row],[Region]],F:F,dataset_shampoo[[#This Row],[Year]],G:G,"&lt;="&amp;dataset_shampoo[[#This Row],[Month]])</f>
        <v>73220</v>
      </c>
      <c r="L2045" s="9">
        <f>dataset_shampoo[[#This Row],[Units YTD]]+SUMIFS(H:H,D:D,dataset_shampoo[[#This Row],[Brand]],E:E,dataset_shampoo[[#This Row],[Region]],F:F,dataset_shampoo[[#This Row],[Year]]-1,G:G,"&gt;"&amp;dataset_shampoo[[#This Row],[Month]])</f>
        <v>54096</v>
      </c>
      <c r="M2045" s="1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s="9">
        <v>4508</v>
      </c>
      <c r="I2046" s="11">
        <v>37779</v>
      </c>
      <c r="J2046" s="9">
        <f>SUMIFS(H:H,D:D,dataset_shampoo[[#This Row],[Brand]],E:E,dataset_shampoo[[#This Row],[Region]],F:F,dataset_shampoo[[#This Row],[Year]],G:G,"&lt;="&amp;dataset_shampoo[[#This Row],[Month]])</f>
        <v>13258</v>
      </c>
      <c r="K2046" s="27">
        <f>SUMIFS(I:I,D:D,dataset_shampoo[[#This Row],[Brand]],E:E,dataset_shampoo[[#This Row],[Region]],F:F,dataset_shampoo[[#This Row],[Year]],G:G,"&lt;="&amp;dataset_shampoo[[#This Row],[Month]])</f>
        <v>110999</v>
      </c>
      <c r="L2046" s="9">
        <f>dataset_shampoo[[#This Row],[Units YTD]]+SUMIFS(H:H,D:D,dataset_shampoo[[#This Row],[Brand]],E:E,dataset_shampoo[[#This Row],[Region]],F:F,dataset_shampoo[[#This Row],[Year]]-1,G:G,"&gt;"&amp;dataset_shampoo[[#This Row],[Month]])</f>
        <v>54495</v>
      </c>
      <c r="M2046" s="1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s="9">
        <v>4886</v>
      </c>
      <c r="I2047" s="11">
        <v>40880</v>
      </c>
      <c r="J2047" s="9">
        <f>SUMIFS(H:H,D:D,dataset_shampoo[[#This Row],[Brand]],E:E,dataset_shampoo[[#This Row],[Region]],F:F,dataset_shampoo[[#This Row],[Year]],G:G,"&lt;="&amp;dataset_shampoo[[#This Row],[Month]])</f>
        <v>18144</v>
      </c>
      <c r="K2047" s="27">
        <f>SUMIFS(I:I,D:D,dataset_shampoo[[#This Row],[Brand]],E:E,dataset_shampoo[[#This Row],[Region]],F:F,dataset_shampoo[[#This Row],[Year]],G:G,"&lt;="&amp;dataset_shampoo[[#This Row],[Month]])</f>
        <v>151879</v>
      </c>
      <c r="L2047" s="9">
        <f>dataset_shampoo[[#This Row],[Units YTD]]+SUMIFS(H:H,D:D,dataset_shampoo[[#This Row],[Brand]],E:E,dataset_shampoo[[#This Row],[Region]],F:F,dataset_shampoo[[#This Row],[Year]]-1,G:G,"&gt;"&amp;dataset_shampoo[[#This Row],[Month]])</f>
        <v>54313</v>
      </c>
      <c r="M2047" s="1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s="9">
        <v>4592</v>
      </c>
      <c r="I2048" s="11">
        <v>38430</v>
      </c>
      <c r="J2048" s="9">
        <f>SUMIFS(H:H,D:D,dataset_shampoo[[#This Row],[Brand]],E:E,dataset_shampoo[[#This Row],[Region]],F:F,dataset_shampoo[[#This Row],[Year]],G:G,"&lt;="&amp;dataset_shampoo[[#This Row],[Month]])</f>
        <v>22736</v>
      </c>
      <c r="K2048" s="27">
        <f>SUMIFS(I:I,D:D,dataset_shampoo[[#This Row],[Brand]],E:E,dataset_shampoo[[#This Row],[Region]],F:F,dataset_shampoo[[#This Row],[Year]],G:G,"&lt;="&amp;dataset_shampoo[[#This Row],[Month]])</f>
        <v>190309</v>
      </c>
      <c r="L2048" s="9">
        <f>dataset_shampoo[[#This Row],[Units YTD]]+SUMIFS(H:H,D:D,dataset_shampoo[[#This Row],[Brand]],E:E,dataset_shampoo[[#This Row],[Region]],F:F,dataset_shampoo[[#This Row],[Year]]-1,G:G,"&gt;"&amp;dataset_shampoo[[#This Row],[Month]])</f>
        <v>55328</v>
      </c>
      <c r="M2048" s="1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s="9">
        <v>4039</v>
      </c>
      <c r="I2049" s="11">
        <v>33789</v>
      </c>
      <c r="J2049" s="9">
        <f>SUMIFS(H:H,D:D,dataset_shampoo[[#This Row],[Brand]],E:E,dataset_shampoo[[#This Row],[Region]],F:F,dataset_shampoo[[#This Row],[Year]],G:G,"&lt;="&amp;dataset_shampoo[[#This Row],[Month]])</f>
        <v>26775</v>
      </c>
      <c r="K2049" s="27">
        <f>SUMIFS(I:I,D:D,dataset_shampoo[[#This Row],[Brand]],E:E,dataset_shampoo[[#This Row],[Region]],F:F,dataset_shampoo[[#This Row],[Year]],G:G,"&lt;="&amp;dataset_shampoo[[#This Row],[Month]])</f>
        <v>224098</v>
      </c>
      <c r="L2049" s="9">
        <f>dataset_shampoo[[#This Row],[Units YTD]]+SUMIFS(H:H,D:D,dataset_shampoo[[#This Row],[Brand]],E:E,dataset_shampoo[[#This Row],[Region]],F:F,dataset_shampoo[[#This Row],[Year]]-1,G:G,"&gt;"&amp;dataset_shampoo[[#This Row],[Month]])</f>
        <v>55510</v>
      </c>
      <c r="M2049" s="1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s="9">
        <v>4277</v>
      </c>
      <c r="I2050" s="11">
        <v>35742</v>
      </c>
      <c r="J2050" s="9">
        <f>SUMIFS(H:H,D:D,dataset_shampoo[[#This Row],[Brand]],E:E,dataset_shampoo[[#This Row],[Region]],F:F,dataset_shampoo[[#This Row],[Year]],G:G,"&lt;="&amp;dataset_shampoo[[#This Row],[Month]])</f>
        <v>31052</v>
      </c>
      <c r="K2050" s="27">
        <f>SUMIFS(I:I,D:D,dataset_shampoo[[#This Row],[Brand]],E:E,dataset_shampoo[[#This Row],[Region]],F:F,dataset_shampoo[[#This Row],[Year]],G:G,"&lt;="&amp;dataset_shampoo[[#This Row],[Month]])</f>
        <v>259840</v>
      </c>
      <c r="L2050" s="9">
        <f>dataset_shampoo[[#This Row],[Units YTD]]+SUMIFS(H:H,D:D,dataset_shampoo[[#This Row],[Brand]],E:E,dataset_shampoo[[#This Row],[Region]],F:F,dataset_shampoo[[#This Row],[Year]]-1,G:G,"&gt;"&amp;dataset_shampoo[[#This Row],[Month]])</f>
        <v>55286</v>
      </c>
      <c r="M2050" s="1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s="9">
        <v>4431</v>
      </c>
      <c r="I2051" s="11">
        <v>37030</v>
      </c>
      <c r="J2051" s="9">
        <f>SUMIFS(H:H,D:D,dataset_shampoo[[#This Row],[Brand]],E:E,dataset_shampoo[[#This Row],[Region]],F:F,dataset_shampoo[[#This Row],[Year]],G:G,"&lt;="&amp;dataset_shampoo[[#This Row],[Month]])</f>
        <v>35483</v>
      </c>
      <c r="K2051" s="27">
        <f>SUMIFS(I:I,D:D,dataset_shampoo[[#This Row],[Brand]],E:E,dataset_shampoo[[#This Row],[Region]],F:F,dataset_shampoo[[#This Row],[Year]],G:G,"&lt;="&amp;dataset_shampoo[[#This Row],[Month]])</f>
        <v>296870</v>
      </c>
      <c r="L2051" s="9">
        <f>dataset_shampoo[[#This Row],[Units YTD]]+SUMIFS(H:H,D:D,dataset_shampoo[[#This Row],[Brand]],E:E,dataset_shampoo[[#This Row],[Region]],F:F,dataset_shampoo[[#This Row],[Year]]-1,G:G,"&gt;"&amp;dataset_shampoo[[#This Row],[Month]])</f>
        <v>55314</v>
      </c>
      <c r="M2051" s="1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s="9">
        <v>4417</v>
      </c>
      <c r="I2052" s="11">
        <v>36946</v>
      </c>
      <c r="J2052" s="9">
        <f>SUMIFS(H:H,D:D,dataset_shampoo[[#This Row],[Brand]],E:E,dataset_shampoo[[#This Row],[Region]],F:F,dataset_shampoo[[#This Row],[Year]],G:G,"&lt;="&amp;dataset_shampoo[[#This Row],[Month]])</f>
        <v>39900</v>
      </c>
      <c r="K2052" s="27">
        <f>SUMIFS(I:I,D:D,dataset_shampoo[[#This Row],[Brand]],E:E,dataset_shampoo[[#This Row],[Region]],F:F,dataset_shampoo[[#This Row],[Year]],G:G,"&lt;="&amp;dataset_shampoo[[#This Row],[Month]])</f>
        <v>333816</v>
      </c>
      <c r="L2052" s="9">
        <f>dataset_shampoo[[#This Row],[Units YTD]]+SUMIFS(H:H,D:D,dataset_shampoo[[#This Row],[Brand]],E:E,dataset_shampoo[[#This Row],[Region]],F:F,dataset_shampoo[[#This Row],[Year]]-1,G:G,"&gt;"&amp;dataset_shampoo[[#This Row],[Month]])</f>
        <v>55762</v>
      </c>
      <c r="M2052" s="1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s="9">
        <v>5236</v>
      </c>
      <c r="I2053" s="11">
        <v>43792</v>
      </c>
      <c r="J2053" s="9">
        <f>SUMIFS(H:H,D:D,dataset_shampoo[[#This Row],[Brand]],E:E,dataset_shampoo[[#This Row],[Region]],F:F,dataset_shampoo[[#This Row],[Year]],G:G,"&lt;="&amp;dataset_shampoo[[#This Row],[Month]])</f>
        <v>45136</v>
      </c>
      <c r="K2053" s="27">
        <f>SUMIFS(I:I,D:D,dataset_shampoo[[#This Row],[Brand]],E:E,dataset_shampoo[[#This Row],[Region]],F:F,dataset_shampoo[[#This Row],[Year]],G:G,"&lt;="&amp;dataset_shampoo[[#This Row],[Month]])</f>
        <v>377608</v>
      </c>
      <c r="L2053" s="9">
        <f>dataset_shampoo[[#This Row],[Units YTD]]+SUMIFS(H:H,D:D,dataset_shampoo[[#This Row],[Brand]],E:E,dataset_shampoo[[#This Row],[Region]],F:F,dataset_shampoo[[#This Row],[Year]]-1,G:G,"&gt;"&amp;dataset_shampoo[[#This Row],[Month]])</f>
        <v>55314</v>
      </c>
      <c r="M2053" s="1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s="9">
        <v>4592</v>
      </c>
      <c r="I2054" s="11">
        <v>38437</v>
      </c>
      <c r="J2054" s="9">
        <f>SUMIFS(H:H,D:D,dataset_shampoo[[#This Row],[Brand]],E:E,dataset_shampoo[[#This Row],[Region]],F:F,dataset_shampoo[[#This Row],[Year]],G:G,"&lt;="&amp;dataset_shampoo[[#This Row],[Month]])</f>
        <v>49728</v>
      </c>
      <c r="K2054" s="27">
        <f>SUMIFS(I:I,D:D,dataset_shampoo[[#This Row],[Brand]],E:E,dataset_shampoo[[#This Row],[Region]],F:F,dataset_shampoo[[#This Row],[Year]],G:G,"&lt;="&amp;dataset_shampoo[[#This Row],[Month]])</f>
        <v>416045</v>
      </c>
      <c r="L2054" s="9">
        <f>dataset_shampoo[[#This Row],[Units YTD]]+SUMIFS(H:H,D:D,dataset_shampoo[[#This Row],[Brand]],E:E,dataset_shampoo[[#This Row],[Region]],F:F,dataset_shampoo[[#This Row],[Year]]-1,G:G,"&gt;"&amp;dataset_shampoo[[#This Row],[Month]])</f>
        <v>55125</v>
      </c>
      <c r="M2054" s="1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s="9">
        <v>4809</v>
      </c>
      <c r="I2055" s="11">
        <v>40180</v>
      </c>
      <c r="J2055" s="9">
        <f>SUMIFS(H:H,D:D,dataset_shampoo[[#This Row],[Brand]],E:E,dataset_shampoo[[#This Row],[Region]],F:F,dataset_shampoo[[#This Row],[Year]],G:G,"&lt;="&amp;dataset_shampoo[[#This Row],[Month]])</f>
        <v>54537</v>
      </c>
      <c r="K2055" s="27">
        <f>SUMIFS(I:I,D:D,dataset_shampoo[[#This Row],[Brand]],E:E,dataset_shampoo[[#This Row],[Region]],F:F,dataset_shampoo[[#This Row],[Year]],G:G,"&lt;="&amp;dataset_shampoo[[#This Row],[Month]])</f>
        <v>456225</v>
      </c>
      <c r="L2055" s="9">
        <f>dataset_shampoo[[#This Row],[Units YTD]]+SUMIFS(H:H,D:D,dataset_shampoo[[#This Row],[Brand]],E:E,dataset_shampoo[[#This Row],[Region]],F:F,dataset_shampoo[[#This Row],[Year]]-1,G:G,"&gt;"&amp;dataset_shampoo[[#This Row],[Month]])</f>
        <v>54537</v>
      </c>
      <c r="M2055" s="1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s="9">
        <v>3339</v>
      </c>
      <c r="I2056" s="11">
        <v>28385</v>
      </c>
      <c r="J2056" s="9">
        <f>SUMIFS(H:H,D:D,dataset_shampoo[[#This Row],[Brand]],E:E,dataset_shampoo[[#This Row],[Region]],F:F,dataset_shampoo[[#This Row],[Year]],G:G,"&lt;="&amp;dataset_shampoo[[#This Row],[Month]])</f>
        <v>3339</v>
      </c>
      <c r="K2056" s="27">
        <f>SUMIFS(I:I,D:D,dataset_shampoo[[#This Row],[Brand]],E:E,dataset_shampoo[[#This Row],[Region]],F:F,dataset_shampoo[[#This Row],[Year]],G:G,"&lt;="&amp;dataset_shampoo[[#This Row],[Month]])</f>
        <v>28385</v>
      </c>
      <c r="L2056" s="9">
        <f>dataset_shampoo[[#This Row],[Units YTD]]+SUMIFS(H:H,D:D,dataset_shampoo[[#This Row],[Brand]],E:E,dataset_shampoo[[#This Row],[Region]],F:F,dataset_shampoo[[#This Row],[Year]]-1,G:G,"&gt;"&amp;dataset_shampoo[[#This Row],[Month]])</f>
        <v>53816</v>
      </c>
      <c r="M2056" s="1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s="9">
        <v>3773</v>
      </c>
      <c r="I2057" s="11">
        <v>33089</v>
      </c>
      <c r="J2057" s="9">
        <f>SUMIFS(H:H,D:D,dataset_shampoo[[#This Row],[Brand]],E:E,dataset_shampoo[[#This Row],[Region]],F:F,dataset_shampoo[[#This Row],[Year]],G:G,"&lt;="&amp;dataset_shampoo[[#This Row],[Month]])</f>
        <v>7112</v>
      </c>
      <c r="K2057" s="27">
        <f>SUMIFS(I:I,D:D,dataset_shampoo[[#This Row],[Brand]],E:E,dataset_shampoo[[#This Row],[Region]],F:F,dataset_shampoo[[#This Row],[Year]],G:G,"&lt;="&amp;dataset_shampoo[[#This Row],[Month]])</f>
        <v>61474</v>
      </c>
      <c r="L2057" s="9">
        <f>dataset_shampoo[[#This Row],[Units YTD]]+SUMIFS(H:H,D:D,dataset_shampoo[[#This Row],[Brand]],E:E,dataset_shampoo[[#This Row],[Region]],F:F,dataset_shampoo[[#This Row],[Year]]-1,G:G,"&gt;"&amp;dataset_shampoo[[#This Row],[Month]])</f>
        <v>52899</v>
      </c>
      <c r="M2057" s="1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s="9">
        <v>3514</v>
      </c>
      <c r="I2058" s="11">
        <v>30765</v>
      </c>
      <c r="J2058" s="9">
        <f>SUMIFS(H:H,D:D,dataset_shampoo[[#This Row],[Brand]],E:E,dataset_shampoo[[#This Row],[Region]],F:F,dataset_shampoo[[#This Row],[Year]],G:G,"&lt;="&amp;dataset_shampoo[[#This Row],[Month]])</f>
        <v>10626</v>
      </c>
      <c r="K2058" s="27">
        <f>SUMIFS(I:I,D:D,dataset_shampoo[[#This Row],[Brand]],E:E,dataset_shampoo[[#This Row],[Region]],F:F,dataset_shampoo[[#This Row],[Year]],G:G,"&lt;="&amp;dataset_shampoo[[#This Row],[Month]])</f>
        <v>92239</v>
      </c>
      <c r="L2058" s="9">
        <f>dataset_shampoo[[#This Row],[Units YTD]]+SUMIFS(H:H,D:D,dataset_shampoo[[#This Row],[Brand]],E:E,dataset_shampoo[[#This Row],[Region]],F:F,dataset_shampoo[[#This Row],[Year]]-1,G:G,"&gt;"&amp;dataset_shampoo[[#This Row],[Month]])</f>
        <v>51905</v>
      </c>
      <c r="M2058" s="1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s="9">
        <v>3374</v>
      </c>
      <c r="I2059" s="11">
        <v>29575</v>
      </c>
      <c r="J2059" s="9">
        <f>SUMIFS(H:H,D:D,dataset_shampoo[[#This Row],[Brand]],E:E,dataset_shampoo[[#This Row],[Region]],F:F,dataset_shampoo[[#This Row],[Year]],G:G,"&lt;="&amp;dataset_shampoo[[#This Row],[Month]])</f>
        <v>14000</v>
      </c>
      <c r="K2059" s="27">
        <f>SUMIFS(I:I,D:D,dataset_shampoo[[#This Row],[Brand]],E:E,dataset_shampoo[[#This Row],[Region]],F:F,dataset_shampoo[[#This Row],[Year]],G:G,"&lt;="&amp;dataset_shampoo[[#This Row],[Month]])</f>
        <v>121814</v>
      </c>
      <c r="L2059" s="9">
        <f>dataset_shampoo[[#This Row],[Units YTD]]+SUMIFS(H:H,D:D,dataset_shampoo[[#This Row],[Brand]],E:E,dataset_shampoo[[#This Row],[Region]],F:F,dataset_shampoo[[#This Row],[Year]]-1,G:G,"&gt;"&amp;dataset_shampoo[[#This Row],[Month]])</f>
        <v>50393</v>
      </c>
      <c r="M2059" s="1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s="9">
        <v>3857</v>
      </c>
      <c r="I2060" s="11">
        <v>33726</v>
      </c>
      <c r="J2060" s="9">
        <f>SUMIFS(H:H,D:D,dataset_shampoo[[#This Row],[Brand]],E:E,dataset_shampoo[[#This Row],[Region]],F:F,dataset_shampoo[[#This Row],[Year]],G:G,"&lt;="&amp;dataset_shampoo[[#This Row],[Month]])</f>
        <v>17857</v>
      </c>
      <c r="K2060" s="27">
        <f>SUMIFS(I:I,D:D,dataset_shampoo[[#This Row],[Brand]],E:E,dataset_shampoo[[#This Row],[Region]],F:F,dataset_shampoo[[#This Row],[Year]],G:G,"&lt;="&amp;dataset_shampoo[[#This Row],[Month]])</f>
        <v>155540</v>
      </c>
      <c r="L2060" s="9">
        <f>dataset_shampoo[[#This Row],[Units YTD]]+SUMIFS(H:H,D:D,dataset_shampoo[[#This Row],[Brand]],E:E,dataset_shampoo[[#This Row],[Region]],F:F,dataset_shampoo[[#This Row],[Year]]-1,G:G,"&gt;"&amp;dataset_shampoo[[#This Row],[Month]])</f>
        <v>49658</v>
      </c>
      <c r="M2060" s="1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s="9">
        <v>3801</v>
      </c>
      <c r="I2061" s="11">
        <v>33299</v>
      </c>
      <c r="J2061" s="9">
        <f>SUMIFS(H:H,D:D,dataset_shampoo[[#This Row],[Brand]],E:E,dataset_shampoo[[#This Row],[Region]],F:F,dataset_shampoo[[#This Row],[Year]],G:G,"&lt;="&amp;dataset_shampoo[[#This Row],[Month]])</f>
        <v>21658</v>
      </c>
      <c r="K2061" s="27">
        <f>SUMIFS(I:I,D:D,dataset_shampoo[[#This Row],[Brand]],E:E,dataset_shampoo[[#This Row],[Region]],F:F,dataset_shampoo[[#This Row],[Year]],G:G,"&lt;="&amp;dataset_shampoo[[#This Row],[Month]])</f>
        <v>188839</v>
      </c>
      <c r="L2061" s="9">
        <f>dataset_shampoo[[#This Row],[Units YTD]]+SUMIFS(H:H,D:D,dataset_shampoo[[#This Row],[Brand]],E:E,dataset_shampoo[[#This Row],[Region]],F:F,dataset_shampoo[[#This Row],[Year]]-1,G:G,"&gt;"&amp;dataset_shampoo[[#This Row],[Month]])</f>
        <v>49420</v>
      </c>
      <c r="M2061" s="1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s="9">
        <v>3290</v>
      </c>
      <c r="I2062" s="11">
        <v>28770</v>
      </c>
      <c r="J2062" s="9">
        <f>SUMIFS(H:H,D:D,dataset_shampoo[[#This Row],[Brand]],E:E,dataset_shampoo[[#This Row],[Region]],F:F,dataset_shampoo[[#This Row],[Year]],G:G,"&lt;="&amp;dataset_shampoo[[#This Row],[Month]])</f>
        <v>24948</v>
      </c>
      <c r="K2062" s="27">
        <f>SUMIFS(I:I,D:D,dataset_shampoo[[#This Row],[Brand]],E:E,dataset_shampoo[[#This Row],[Region]],F:F,dataset_shampoo[[#This Row],[Year]],G:G,"&lt;="&amp;dataset_shampoo[[#This Row],[Month]])</f>
        <v>217609</v>
      </c>
      <c r="L2062" s="9">
        <f>dataset_shampoo[[#This Row],[Units YTD]]+SUMIFS(H:H,D:D,dataset_shampoo[[#This Row],[Brand]],E:E,dataset_shampoo[[#This Row],[Region]],F:F,dataset_shampoo[[#This Row],[Year]]-1,G:G,"&gt;"&amp;dataset_shampoo[[#This Row],[Month]])</f>
        <v>48433</v>
      </c>
      <c r="M2062" s="1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s="9">
        <v>3906</v>
      </c>
      <c r="I2063" s="11">
        <v>34174</v>
      </c>
      <c r="J2063" s="9">
        <f>SUMIFS(H:H,D:D,dataset_shampoo[[#This Row],[Brand]],E:E,dataset_shampoo[[#This Row],[Region]],F:F,dataset_shampoo[[#This Row],[Year]],G:G,"&lt;="&amp;dataset_shampoo[[#This Row],[Month]])</f>
        <v>28854</v>
      </c>
      <c r="K2063" s="27">
        <f>SUMIFS(I:I,D:D,dataset_shampoo[[#This Row],[Brand]],E:E,dataset_shampoo[[#This Row],[Region]],F:F,dataset_shampoo[[#This Row],[Year]],G:G,"&lt;="&amp;dataset_shampoo[[#This Row],[Month]])</f>
        <v>251783</v>
      </c>
      <c r="L2063" s="9">
        <f>dataset_shampoo[[#This Row],[Units YTD]]+SUMIFS(H:H,D:D,dataset_shampoo[[#This Row],[Brand]],E:E,dataset_shampoo[[#This Row],[Region]],F:F,dataset_shampoo[[#This Row],[Year]]-1,G:G,"&gt;"&amp;dataset_shampoo[[#This Row],[Month]])</f>
        <v>47908</v>
      </c>
      <c r="M2063" s="1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s="9">
        <v>3206</v>
      </c>
      <c r="I2064" s="11">
        <v>28686</v>
      </c>
      <c r="J2064" s="9">
        <f>SUMIFS(H:H,D:D,dataset_shampoo[[#This Row],[Brand]],E:E,dataset_shampoo[[#This Row],[Region]],F:F,dataset_shampoo[[#This Row],[Year]],G:G,"&lt;="&amp;dataset_shampoo[[#This Row],[Month]])</f>
        <v>32060</v>
      </c>
      <c r="K2064" s="27">
        <f>SUMIFS(I:I,D:D,dataset_shampoo[[#This Row],[Brand]],E:E,dataset_shampoo[[#This Row],[Region]],F:F,dataset_shampoo[[#This Row],[Year]],G:G,"&lt;="&amp;dataset_shampoo[[#This Row],[Month]])</f>
        <v>280469</v>
      </c>
      <c r="L2064" s="9">
        <f>dataset_shampoo[[#This Row],[Units YTD]]+SUMIFS(H:H,D:D,dataset_shampoo[[#This Row],[Brand]],E:E,dataset_shampoo[[#This Row],[Region]],F:F,dataset_shampoo[[#This Row],[Year]]-1,G:G,"&gt;"&amp;dataset_shampoo[[#This Row],[Month]])</f>
        <v>46697</v>
      </c>
      <c r="M2064" s="1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s="9">
        <v>3787</v>
      </c>
      <c r="I2065" s="11">
        <v>34027</v>
      </c>
      <c r="J2065" s="9">
        <f>SUMIFS(H:H,D:D,dataset_shampoo[[#This Row],[Brand]],E:E,dataset_shampoo[[#This Row],[Region]],F:F,dataset_shampoo[[#This Row],[Year]],G:G,"&lt;="&amp;dataset_shampoo[[#This Row],[Month]])</f>
        <v>35847</v>
      </c>
      <c r="K2065" s="27">
        <f>SUMIFS(I:I,D:D,dataset_shampoo[[#This Row],[Brand]],E:E,dataset_shampoo[[#This Row],[Region]],F:F,dataset_shampoo[[#This Row],[Year]],G:G,"&lt;="&amp;dataset_shampoo[[#This Row],[Month]])</f>
        <v>314496</v>
      </c>
      <c r="L2065" s="9">
        <f>dataset_shampoo[[#This Row],[Units YTD]]+SUMIFS(H:H,D:D,dataset_shampoo[[#This Row],[Brand]],E:E,dataset_shampoo[[#This Row],[Region]],F:F,dataset_shampoo[[#This Row],[Year]]-1,G:G,"&gt;"&amp;dataset_shampoo[[#This Row],[Month]])</f>
        <v>45248</v>
      </c>
      <c r="M2065" s="1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s="9">
        <v>4004</v>
      </c>
      <c r="I2066" s="11">
        <v>36022</v>
      </c>
      <c r="J2066" s="9">
        <f>SUMIFS(H:H,D:D,dataset_shampoo[[#This Row],[Brand]],E:E,dataset_shampoo[[#This Row],[Region]],F:F,dataset_shampoo[[#This Row],[Year]],G:G,"&lt;="&amp;dataset_shampoo[[#This Row],[Month]])</f>
        <v>39851</v>
      </c>
      <c r="K2066" s="27">
        <f>SUMIFS(I:I,D:D,dataset_shampoo[[#This Row],[Brand]],E:E,dataset_shampoo[[#This Row],[Region]],F:F,dataset_shampoo[[#This Row],[Year]],G:G,"&lt;="&amp;dataset_shampoo[[#This Row],[Month]])</f>
        <v>350518</v>
      </c>
      <c r="L2066" s="9">
        <f>dataset_shampoo[[#This Row],[Units YTD]]+SUMIFS(H:H,D:D,dataset_shampoo[[#This Row],[Brand]],E:E,dataset_shampoo[[#This Row],[Region]],F:F,dataset_shampoo[[#This Row],[Year]]-1,G:G,"&gt;"&amp;dataset_shampoo[[#This Row],[Month]])</f>
        <v>44660</v>
      </c>
      <c r="M2066" s="1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s="9">
        <v>3577</v>
      </c>
      <c r="I2067" s="11">
        <v>32109</v>
      </c>
      <c r="J2067" s="9">
        <f>SUMIFS(H:H,D:D,dataset_shampoo[[#This Row],[Brand]],E:E,dataset_shampoo[[#This Row],[Region]],F:F,dataset_shampoo[[#This Row],[Year]],G:G,"&lt;="&amp;dataset_shampoo[[#This Row],[Month]])</f>
        <v>43428</v>
      </c>
      <c r="K2067" s="27">
        <f>SUMIFS(I:I,D:D,dataset_shampoo[[#This Row],[Brand]],E:E,dataset_shampoo[[#This Row],[Region]],F:F,dataset_shampoo[[#This Row],[Year]],G:G,"&lt;="&amp;dataset_shampoo[[#This Row],[Month]])</f>
        <v>382627</v>
      </c>
      <c r="L2067" s="9">
        <f>dataset_shampoo[[#This Row],[Units YTD]]+SUMIFS(H:H,D:D,dataset_shampoo[[#This Row],[Brand]],E:E,dataset_shampoo[[#This Row],[Region]],F:F,dataset_shampoo[[#This Row],[Year]]-1,G:G,"&gt;"&amp;dataset_shampoo[[#This Row],[Month]])</f>
        <v>43428</v>
      </c>
      <c r="M2067" s="1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s="9">
        <v>3836</v>
      </c>
      <c r="I2068" s="11">
        <v>34531</v>
      </c>
      <c r="J2068" s="9">
        <f>SUMIFS(H:H,D:D,dataset_shampoo[[#This Row],[Brand]],E:E,dataset_shampoo[[#This Row],[Region]],F:F,dataset_shampoo[[#This Row],[Year]],G:G,"&lt;="&amp;dataset_shampoo[[#This Row],[Month]])</f>
        <v>3836</v>
      </c>
      <c r="K2068" s="27">
        <f>SUMIFS(I:I,D:D,dataset_shampoo[[#This Row],[Brand]],E:E,dataset_shampoo[[#This Row],[Region]],F:F,dataset_shampoo[[#This Row],[Year]],G:G,"&lt;="&amp;dataset_shampoo[[#This Row],[Month]])</f>
        <v>34531</v>
      </c>
      <c r="L2068" s="9">
        <f>dataset_shampoo[[#This Row],[Units YTD]]+SUMIFS(H:H,D:D,dataset_shampoo[[#This Row],[Brand]],E:E,dataset_shampoo[[#This Row],[Region]],F:F,dataset_shampoo[[#This Row],[Year]]-1,G:G,"&gt;"&amp;dataset_shampoo[[#This Row],[Month]])</f>
        <v>43925</v>
      </c>
      <c r="M2068" s="1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s="9">
        <v>3199</v>
      </c>
      <c r="I2069" s="11">
        <v>28756</v>
      </c>
      <c r="J2069" s="9">
        <f>SUMIFS(H:H,D:D,dataset_shampoo[[#This Row],[Brand]],E:E,dataset_shampoo[[#This Row],[Region]],F:F,dataset_shampoo[[#This Row],[Year]],G:G,"&lt;="&amp;dataset_shampoo[[#This Row],[Month]])</f>
        <v>7035</v>
      </c>
      <c r="K2069" s="27">
        <f>SUMIFS(I:I,D:D,dataset_shampoo[[#This Row],[Brand]],E:E,dataset_shampoo[[#This Row],[Region]],F:F,dataset_shampoo[[#This Row],[Year]],G:G,"&lt;="&amp;dataset_shampoo[[#This Row],[Month]])</f>
        <v>63287</v>
      </c>
      <c r="L2069" s="9">
        <f>dataset_shampoo[[#This Row],[Units YTD]]+SUMIFS(H:H,D:D,dataset_shampoo[[#This Row],[Brand]],E:E,dataset_shampoo[[#This Row],[Region]],F:F,dataset_shampoo[[#This Row],[Year]]-1,G:G,"&gt;"&amp;dataset_shampoo[[#This Row],[Month]])</f>
        <v>43351</v>
      </c>
      <c r="M2069" s="1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s="9">
        <v>4060</v>
      </c>
      <c r="I2070" s="11">
        <v>36533</v>
      </c>
      <c r="J2070" s="9">
        <f>SUMIFS(H:H,D:D,dataset_shampoo[[#This Row],[Brand]],E:E,dataset_shampoo[[#This Row],[Region]],F:F,dataset_shampoo[[#This Row],[Year]],G:G,"&lt;="&amp;dataset_shampoo[[#This Row],[Month]])</f>
        <v>11095</v>
      </c>
      <c r="K2070" s="27">
        <f>SUMIFS(I:I,D:D,dataset_shampoo[[#This Row],[Brand]],E:E,dataset_shampoo[[#This Row],[Region]],F:F,dataset_shampoo[[#This Row],[Year]],G:G,"&lt;="&amp;dataset_shampoo[[#This Row],[Month]])</f>
        <v>99820</v>
      </c>
      <c r="L2070" s="9">
        <f>dataset_shampoo[[#This Row],[Units YTD]]+SUMIFS(H:H,D:D,dataset_shampoo[[#This Row],[Brand]],E:E,dataset_shampoo[[#This Row],[Region]],F:F,dataset_shampoo[[#This Row],[Year]]-1,G:G,"&gt;"&amp;dataset_shampoo[[#This Row],[Month]])</f>
        <v>43897</v>
      </c>
      <c r="M2070" s="1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s="9">
        <v>1113</v>
      </c>
      <c r="I2071" s="11">
        <v>9079</v>
      </c>
      <c r="J2071" s="9">
        <f>SUMIFS(H:H,D:D,dataset_shampoo[[#This Row],[Brand]],E:E,dataset_shampoo[[#This Row],[Region]],F:F,dataset_shampoo[[#This Row],[Year]],G:G,"&lt;="&amp;dataset_shampoo[[#This Row],[Month]])</f>
        <v>1113</v>
      </c>
      <c r="K2071" s="27">
        <f>SUMIFS(I:I,D:D,dataset_shampoo[[#This Row],[Brand]],E:E,dataset_shampoo[[#This Row],[Region]],F:F,dataset_shampoo[[#This Row],[Year]],G:G,"&lt;="&amp;dataset_shampoo[[#This Row],[Month]])</f>
        <v>9079</v>
      </c>
      <c r="L2071" s="9">
        <f>dataset_shampoo[[#This Row],[Units YTD]]+SUMIFS(H:H,D:D,dataset_shampoo[[#This Row],[Brand]],E:E,dataset_shampoo[[#This Row],[Region]],F:F,dataset_shampoo[[#This Row],[Year]]-1,G:G,"&gt;"&amp;dataset_shampoo[[#This Row],[Month]])</f>
        <v>1113</v>
      </c>
      <c r="M2071" s="1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s="9">
        <v>784</v>
      </c>
      <c r="I2072" s="11">
        <v>6440</v>
      </c>
      <c r="J2072" s="9">
        <f>SUMIFS(H:H,D:D,dataset_shampoo[[#This Row],[Brand]],E:E,dataset_shampoo[[#This Row],[Region]],F:F,dataset_shampoo[[#This Row],[Year]],G:G,"&lt;="&amp;dataset_shampoo[[#This Row],[Month]])</f>
        <v>1897</v>
      </c>
      <c r="K2072" s="27">
        <f>SUMIFS(I:I,D:D,dataset_shampoo[[#This Row],[Brand]],E:E,dataset_shampoo[[#This Row],[Region]],F:F,dataset_shampoo[[#This Row],[Year]],G:G,"&lt;="&amp;dataset_shampoo[[#This Row],[Month]])</f>
        <v>15519</v>
      </c>
      <c r="L2072" s="9">
        <f>dataset_shampoo[[#This Row],[Units YTD]]+SUMIFS(H:H,D:D,dataset_shampoo[[#This Row],[Brand]],E:E,dataset_shampoo[[#This Row],[Region]],F:F,dataset_shampoo[[#This Row],[Year]]-1,G:G,"&gt;"&amp;dataset_shampoo[[#This Row],[Month]])</f>
        <v>1897</v>
      </c>
      <c r="M2072" s="1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s="9">
        <v>1043</v>
      </c>
      <c r="I2073" s="11">
        <v>8498</v>
      </c>
      <c r="J2073" s="9">
        <f>SUMIFS(H:H,D:D,dataset_shampoo[[#This Row],[Brand]],E:E,dataset_shampoo[[#This Row],[Region]],F:F,dataset_shampoo[[#This Row],[Year]],G:G,"&lt;="&amp;dataset_shampoo[[#This Row],[Month]])</f>
        <v>2940</v>
      </c>
      <c r="K2073" s="27">
        <f>SUMIFS(I:I,D:D,dataset_shampoo[[#This Row],[Brand]],E:E,dataset_shampoo[[#This Row],[Region]],F:F,dataset_shampoo[[#This Row],[Year]],G:G,"&lt;="&amp;dataset_shampoo[[#This Row],[Month]])</f>
        <v>24017</v>
      </c>
      <c r="L2073" s="9">
        <f>dataset_shampoo[[#This Row],[Units YTD]]+SUMIFS(H:H,D:D,dataset_shampoo[[#This Row],[Brand]],E:E,dataset_shampoo[[#This Row],[Region]],F:F,dataset_shampoo[[#This Row],[Year]]-1,G:G,"&gt;"&amp;dataset_shampoo[[#This Row],[Month]])</f>
        <v>2940</v>
      </c>
      <c r="M2073" s="1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s="9">
        <v>518</v>
      </c>
      <c r="I2074" s="11">
        <v>4284</v>
      </c>
      <c r="J2074" s="9">
        <f>SUMIFS(H:H,D:D,dataset_shampoo[[#This Row],[Brand]],E:E,dataset_shampoo[[#This Row],[Region]],F:F,dataset_shampoo[[#This Row],[Year]],G:G,"&lt;="&amp;dataset_shampoo[[#This Row],[Month]])</f>
        <v>3458</v>
      </c>
      <c r="K2074" s="27">
        <f>SUMIFS(I:I,D:D,dataset_shampoo[[#This Row],[Brand]],E:E,dataset_shampoo[[#This Row],[Region]],F:F,dataset_shampoo[[#This Row],[Year]],G:G,"&lt;="&amp;dataset_shampoo[[#This Row],[Month]])</f>
        <v>28301</v>
      </c>
      <c r="L2074" s="9">
        <f>dataset_shampoo[[#This Row],[Units YTD]]+SUMIFS(H:H,D:D,dataset_shampoo[[#This Row],[Brand]],E:E,dataset_shampoo[[#This Row],[Region]],F:F,dataset_shampoo[[#This Row],[Year]]-1,G:G,"&gt;"&amp;dataset_shampoo[[#This Row],[Month]])</f>
        <v>3458</v>
      </c>
      <c r="M2074" s="1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s="9">
        <v>1218</v>
      </c>
      <c r="I2075" s="11">
        <v>10003</v>
      </c>
      <c r="J2075" s="9">
        <f>SUMIFS(H:H,D:D,dataset_shampoo[[#This Row],[Brand]],E:E,dataset_shampoo[[#This Row],[Region]],F:F,dataset_shampoo[[#This Row],[Year]],G:G,"&lt;="&amp;dataset_shampoo[[#This Row],[Month]])</f>
        <v>4676</v>
      </c>
      <c r="K2075" s="27">
        <f>SUMIFS(I:I,D:D,dataset_shampoo[[#This Row],[Brand]],E:E,dataset_shampoo[[#This Row],[Region]],F:F,dataset_shampoo[[#This Row],[Year]],G:G,"&lt;="&amp;dataset_shampoo[[#This Row],[Month]])</f>
        <v>38304</v>
      </c>
      <c r="L2075" s="9">
        <f>dataset_shampoo[[#This Row],[Units YTD]]+SUMIFS(H:H,D:D,dataset_shampoo[[#This Row],[Brand]],E:E,dataset_shampoo[[#This Row],[Region]],F:F,dataset_shampoo[[#This Row],[Year]]-1,G:G,"&gt;"&amp;dataset_shampoo[[#This Row],[Month]])</f>
        <v>4676</v>
      </c>
      <c r="M2075" s="1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s="9">
        <v>1029</v>
      </c>
      <c r="I2076" s="11">
        <v>8442</v>
      </c>
      <c r="J2076" s="9">
        <f>SUMIFS(H:H,D:D,dataset_shampoo[[#This Row],[Brand]],E:E,dataset_shampoo[[#This Row],[Region]],F:F,dataset_shampoo[[#This Row],[Year]],G:G,"&lt;="&amp;dataset_shampoo[[#This Row],[Month]])</f>
        <v>5705</v>
      </c>
      <c r="K2076" s="27">
        <f>SUMIFS(I:I,D:D,dataset_shampoo[[#This Row],[Brand]],E:E,dataset_shampoo[[#This Row],[Region]],F:F,dataset_shampoo[[#This Row],[Year]],G:G,"&lt;="&amp;dataset_shampoo[[#This Row],[Month]])</f>
        <v>46746</v>
      </c>
      <c r="L2076" s="9">
        <f>dataset_shampoo[[#This Row],[Units YTD]]+SUMIFS(H:H,D:D,dataset_shampoo[[#This Row],[Brand]],E:E,dataset_shampoo[[#This Row],[Region]],F:F,dataset_shampoo[[#This Row],[Year]]-1,G:G,"&gt;"&amp;dataset_shampoo[[#This Row],[Month]])</f>
        <v>5705</v>
      </c>
      <c r="M2076" s="1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s="9">
        <v>1491</v>
      </c>
      <c r="I2077" s="11">
        <v>12278</v>
      </c>
      <c r="J2077" s="9">
        <f>SUMIFS(H:H,D:D,dataset_shampoo[[#This Row],[Brand]],E:E,dataset_shampoo[[#This Row],[Region]],F:F,dataset_shampoo[[#This Row],[Year]],G:G,"&lt;="&amp;dataset_shampoo[[#This Row],[Month]])</f>
        <v>7196</v>
      </c>
      <c r="K2077" s="27">
        <f>SUMIFS(I:I,D:D,dataset_shampoo[[#This Row],[Brand]],E:E,dataset_shampoo[[#This Row],[Region]],F:F,dataset_shampoo[[#This Row],[Year]],G:G,"&lt;="&amp;dataset_shampoo[[#This Row],[Month]])</f>
        <v>59024</v>
      </c>
      <c r="L2077" s="9">
        <f>dataset_shampoo[[#This Row],[Units YTD]]+SUMIFS(H:H,D:D,dataset_shampoo[[#This Row],[Brand]],E:E,dataset_shampoo[[#This Row],[Region]],F:F,dataset_shampoo[[#This Row],[Year]]-1,G:G,"&gt;"&amp;dataset_shampoo[[#This Row],[Month]])</f>
        <v>7196</v>
      </c>
      <c r="M2077" s="1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s="9">
        <v>672</v>
      </c>
      <c r="I2078" s="11">
        <v>5579</v>
      </c>
      <c r="J2078" s="9">
        <f>SUMIFS(H:H,D:D,dataset_shampoo[[#This Row],[Brand]],E:E,dataset_shampoo[[#This Row],[Region]],F:F,dataset_shampoo[[#This Row],[Year]],G:G,"&lt;="&amp;dataset_shampoo[[#This Row],[Month]])</f>
        <v>7868</v>
      </c>
      <c r="K2078" s="27">
        <f>SUMIFS(I:I,D:D,dataset_shampoo[[#This Row],[Brand]],E:E,dataset_shampoo[[#This Row],[Region]],F:F,dataset_shampoo[[#This Row],[Year]],G:G,"&lt;="&amp;dataset_shampoo[[#This Row],[Month]])</f>
        <v>64603</v>
      </c>
      <c r="L2078" s="9">
        <f>dataset_shampoo[[#This Row],[Units YTD]]+SUMIFS(H:H,D:D,dataset_shampoo[[#This Row],[Brand]],E:E,dataset_shampoo[[#This Row],[Region]],F:F,dataset_shampoo[[#This Row],[Year]]-1,G:G,"&gt;"&amp;dataset_shampoo[[#This Row],[Month]])</f>
        <v>7868</v>
      </c>
      <c r="M2078" s="1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s="9">
        <v>910</v>
      </c>
      <c r="I2079" s="11">
        <v>7518</v>
      </c>
      <c r="J2079" s="9">
        <f>SUMIFS(H:H,D:D,dataset_shampoo[[#This Row],[Brand]],E:E,dataset_shampoo[[#This Row],[Region]],F:F,dataset_shampoo[[#This Row],[Year]],G:G,"&lt;="&amp;dataset_shampoo[[#This Row],[Month]])</f>
        <v>8778</v>
      </c>
      <c r="K2079" s="27">
        <f>SUMIFS(I:I,D:D,dataset_shampoo[[#This Row],[Brand]],E:E,dataset_shampoo[[#This Row],[Region]],F:F,dataset_shampoo[[#This Row],[Year]],G:G,"&lt;="&amp;dataset_shampoo[[#This Row],[Month]])</f>
        <v>72121</v>
      </c>
      <c r="L2079" s="9">
        <f>dataset_shampoo[[#This Row],[Units YTD]]+SUMIFS(H:H,D:D,dataset_shampoo[[#This Row],[Brand]],E:E,dataset_shampoo[[#This Row],[Region]],F:F,dataset_shampoo[[#This Row],[Year]]-1,G:G,"&gt;"&amp;dataset_shampoo[[#This Row],[Month]])</f>
        <v>8778</v>
      </c>
      <c r="M2079" s="1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s="9">
        <v>1358</v>
      </c>
      <c r="I2080" s="11">
        <v>11137</v>
      </c>
      <c r="J2080" s="9">
        <f>SUMIFS(H:H,D:D,dataset_shampoo[[#This Row],[Brand]],E:E,dataset_shampoo[[#This Row],[Region]],F:F,dataset_shampoo[[#This Row],[Year]],G:G,"&lt;="&amp;dataset_shampoo[[#This Row],[Month]])</f>
        <v>10136</v>
      </c>
      <c r="K2080" s="27">
        <f>SUMIFS(I:I,D:D,dataset_shampoo[[#This Row],[Brand]],E:E,dataset_shampoo[[#This Row],[Region]],F:F,dataset_shampoo[[#This Row],[Year]],G:G,"&lt;="&amp;dataset_shampoo[[#This Row],[Month]])</f>
        <v>83258</v>
      </c>
      <c r="L2080" s="9">
        <f>dataset_shampoo[[#This Row],[Units YTD]]+SUMIFS(H:H,D:D,dataset_shampoo[[#This Row],[Brand]],E:E,dataset_shampoo[[#This Row],[Region]],F:F,dataset_shampoo[[#This Row],[Year]]-1,G:G,"&gt;"&amp;dataset_shampoo[[#This Row],[Month]])</f>
        <v>10136</v>
      </c>
      <c r="M2080" s="1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s="9">
        <v>602</v>
      </c>
      <c r="I2081" s="11">
        <v>4970</v>
      </c>
      <c r="J2081" s="9">
        <f>SUMIFS(H:H,D:D,dataset_shampoo[[#This Row],[Brand]],E:E,dataset_shampoo[[#This Row],[Region]],F:F,dataset_shampoo[[#This Row],[Year]],G:G,"&lt;="&amp;dataset_shampoo[[#This Row],[Month]])</f>
        <v>10738</v>
      </c>
      <c r="K2081" s="27">
        <f>SUMIFS(I:I,D:D,dataset_shampoo[[#This Row],[Brand]],E:E,dataset_shampoo[[#This Row],[Region]],F:F,dataset_shampoo[[#This Row],[Year]],G:G,"&lt;="&amp;dataset_shampoo[[#This Row],[Month]])</f>
        <v>88228</v>
      </c>
      <c r="L2081" s="9">
        <f>dataset_shampoo[[#This Row],[Units YTD]]+SUMIFS(H:H,D:D,dataset_shampoo[[#This Row],[Brand]],E:E,dataset_shampoo[[#This Row],[Region]],F:F,dataset_shampoo[[#This Row],[Year]]-1,G:G,"&gt;"&amp;dataset_shampoo[[#This Row],[Month]])</f>
        <v>10738</v>
      </c>
      <c r="M2081" s="1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s="9">
        <v>1197</v>
      </c>
      <c r="I2082" s="11">
        <v>9793</v>
      </c>
      <c r="J2082" s="9">
        <f>SUMIFS(H:H,D:D,dataset_shampoo[[#This Row],[Brand]],E:E,dataset_shampoo[[#This Row],[Region]],F:F,dataset_shampoo[[#This Row],[Year]],G:G,"&lt;="&amp;dataset_shampoo[[#This Row],[Month]])</f>
        <v>11935</v>
      </c>
      <c r="K2082" s="27">
        <f>SUMIFS(I:I,D:D,dataset_shampoo[[#This Row],[Brand]],E:E,dataset_shampoo[[#This Row],[Region]],F:F,dataset_shampoo[[#This Row],[Year]],G:G,"&lt;="&amp;dataset_shampoo[[#This Row],[Month]])</f>
        <v>98021</v>
      </c>
      <c r="L2082" s="9">
        <f>dataset_shampoo[[#This Row],[Units YTD]]+SUMIFS(H:H,D:D,dataset_shampoo[[#This Row],[Brand]],E:E,dataset_shampoo[[#This Row],[Region]],F:F,dataset_shampoo[[#This Row],[Year]]-1,G:G,"&gt;"&amp;dataset_shampoo[[#This Row],[Month]])</f>
        <v>11935</v>
      </c>
      <c r="M2082" s="1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s="9">
        <v>1064</v>
      </c>
      <c r="I2083" s="11">
        <v>8722</v>
      </c>
      <c r="J2083" s="9">
        <f>SUMIFS(H:H,D:D,dataset_shampoo[[#This Row],[Brand]],E:E,dataset_shampoo[[#This Row],[Region]],F:F,dataset_shampoo[[#This Row],[Year]],G:G,"&lt;="&amp;dataset_shampoo[[#This Row],[Month]])</f>
        <v>1064</v>
      </c>
      <c r="K2083" s="27">
        <f>SUMIFS(I:I,D:D,dataset_shampoo[[#This Row],[Brand]],E:E,dataset_shampoo[[#This Row],[Region]],F:F,dataset_shampoo[[#This Row],[Year]],G:G,"&lt;="&amp;dataset_shampoo[[#This Row],[Month]])</f>
        <v>8722</v>
      </c>
      <c r="L2083" s="9">
        <f>dataset_shampoo[[#This Row],[Units YTD]]+SUMIFS(H:H,D:D,dataset_shampoo[[#This Row],[Brand]],E:E,dataset_shampoo[[#This Row],[Region]],F:F,dataset_shampoo[[#This Row],[Year]]-1,G:G,"&gt;"&amp;dataset_shampoo[[#This Row],[Month]])</f>
        <v>11886</v>
      </c>
      <c r="M2083" s="1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s="9">
        <v>945</v>
      </c>
      <c r="I2084" s="11">
        <v>7882</v>
      </c>
      <c r="J2084" s="9">
        <f>SUMIFS(H:H,D:D,dataset_shampoo[[#This Row],[Brand]],E:E,dataset_shampoo[[#This Row],[Region]],F:F,dataset_shampoo[[#This Row],[Year]],G:G,"&lt;="&amp;dataset_shampoo[[#This Row],[Month]])</f>
        <v>2009</v>
      </c>
      <c r="K2084" s="27">
        <f>SUMIFS(I:I,D:D,dataset_shampoo[[#This Row],[Brand]],E:E,dataset_shampoo[[#This Row],[Region]],F:F,dataset_shampoo[[#This Row],[Year]],G:G,"&lt;="&amp;dataset_shampoo[[#This Row],[Month]])</f>
        <v>16604</v>
      </c>
      <c r="L2084" s="9">
        <f>dataset_shampoo[[#This Row],[Units YTD]]+SUMIFS(H:H,D:D,dataset_shampoo[[#This Row],[Brand]],E:E,dataset_shampoo[[#This Row],[Region]],F:F,dataset_shampoo[[#This Row],[Year]]-1,G:G,"&gt;"&amp;dataset_shampoo[[#This Row],[Month]])</f>
        <v>12047</v>
      </c>
      <c r="M2084" s="1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s="9">
        <v>1218</v>
      </c>
      <c r="I2085" s="11">
        <v>10192</v>
      </c>
      <c r="J2085" s="9">
        <f>SUMIFS(H:H,D:D,dataset_shampoo[[#This Row],[Brand]],E:E,dataset_shampoo[[#This Row],[Region]],F:F,dataset_shampoo[[#This Row],[Year]],G:G,"&lt;="&amp;dataset_shampoo[[#This Row],[Month]])</f>
        <v>3227</v>
      </c>
      <c r="K2085" s="27">
        <f>SUMIFS(I:I,D:D,dataset_shampoo[[#This Row],[Brand]],E:E,dataset_shampoo[[#This Row],[Region]],F:F,dataset_shampoo[[#This Row],[Year]],G:G,"&lt;="&amp;dataset_shampoo[[#This Row],[Month]])</f>
        <v>26796</v>
      </c>
      <c r="L2085" s="9">
        <f>dataset_shampoo[[#This Row],[Units YTD]]+SUMIFS(H:H,D:D,dataset_shampoo[[#This Row],[Brand]],E:E,dataset_shampoo[[#This Row],[Region]],F:F,dataset_shampoo[[#This Row],[Year]]-1,G:G,"&gt;"&amp;dataset_shampoo[[#This Row],[Month]])</f>
        <v>12222</v>
      </c>
      <c r="M2085" s="1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s="9">
        <v>462</v>
      </c>
      <c r="I2086" s="11">
        <v>3822</v>
      </c>
      <c r="J2086" s="9">
        <f>SUMIFS(H:H,D:D,dataset_shampoo[[#This Row],[Brand]],E:E,dataset_shampoo[[#This Row],[Region]],F:F,dataset_shampoo[[#This Row],[Year]],G:G,"&lt;="&amp;dataset_shampoo[[#This Row],[Month]])</f>
        <v>3689</v>
      </c>
      <c r="K2086" s="27">
        <f>SUMIFS(I:I,D:D,dataset_shampoo[[#This Row],[Brand]],E:E,dataset_shampoo[[#This Row],[Region]],F:F,dataset_shampoo[[#This Row],[Year]],G:G,"&lt;="&amp;dataset_shampoo[[#This Row],[Month]])</f>
        <v>30618</v>
      </c>
      <c r="L2086" s="9">
        <f>dataset_shampoo[[#This Row],[Units YTD]]+SUMIFS(H:H,D:D,dataset_shampoo[[#This Row],[Brand]],E:E,dataset_shampoo[[#This Row],[Region]],F:F,dataset_shampoo[[#This Row],[Year]]-1,G:G,"&gt;"&amp;dataset_shampoo[[#This Row],[Month]])</f>
        <v>12166</v>
      </c>
      <c r="M2086" s="1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s="9">
        <v>1659</v>
      </c>
      <c r="I2087" s="11">
        <v>13860</v>
      </c>
      <c r="J2087" s="9">
        <f>SUMIFS(H:H,D:D,dataset_shampoo[[#This Row],[Brand]],E:E,dataset_shampoo[[#This Row],[Region]],F:F,dataset_shampoo[[#This Row],[Year]],G:G,"&lt;="&amp;dataset_shampoo[[#This Row],[Month]])</f>
        <v>5348</v>
      </c>
      <c r="K2087" s="27">
        <f>SUMIFS(I:I,D:D,dataset_shampoo[[#This Row],[Brand]],E:E,dataset_shampoo[[#This Row],[Region]],F:F,dataset_shampoo[[#This Row],[Year]],G:G,"&lt;="&amp;dataset_shampoo[[#This Row],[Month]])</f>
        <v>44478</v>
      </c>
      <c r="L2087" s="9">
        <f>dataset_shampoo[[#This Row],[Units YTD]]+SUMIFS(H:H,D:D,dataset_shampoo[[#This Row],[Brand]],E:E,dataset_shampoo[[#This Row],[Region]],F:F,dataset_shampoo[[#This Row],[Year]]-1,G:G,"&gt;"&amp;dataset_shampoo[[#This Row],[Month]])</f>
        <v>12607</v>
      </c>
      <c r="M2087" s="1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s="9">
        <v>980</v>
      </c>
      <c r="I2088" s="11">
        <v>8260</v>
      </c>
      <c r="J2088" s="9">
        <f>SUMIFS(H:H,D:D,dataset_shampoo[[#This Row],[Brand]],E:E,dataset_shampoo[[#This Row],[Region]],F:F,dataset_shampoo[[#This Row],[Year]],G:G,"&lt;="&amp;dataset_shampoo[[#This Row],[Month]])</f>
        <v>6328</v>
      </c>
      <c r="K2088" s="27">
        <f>SUMIFS(I:I,D:D,dataset_shampoo[[#This Row],[Brand]],E:E,dataset_shampoo[[#This Row],[Region]],F:F,dataset_shampoo[[#This Row],[Year]],G:G,"&lt;="&amp;dataset_shampoo[[#This Row],[Month]])</f>
        <v>52738</v>
      </c>
      <c r="L2088" s="9">
        <f>dataset_shampoo[[#This Row],[Units YTD]]+SUMIFS(H:H,D:D,dataset_shampoo[[#This Row],[Brand]],E:E,dataset_shampoo[[#This Row],[Region]],F:F,dataset_shampoo[[#This Row],[Year]]-1,G:G,"&gt;"&amp;dataset_shampoo[[#This Row],[Month]])</f>
        <v>12558</v>
      </c>
      <c r="M2088" s="1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s="9">
        <v>1057</v>
      </c>
      <c r="I2089" s="11">
        <v>8855</v>
      </c>
      <c r="J2089" s="9">
        <f>SUMIFS(H:H,D:D,dataset_shampoo[[#This Row],[Brand]],E:E,dataset_shampoo[[#This Row],[Region]],F:F,dataset_shampoo[[#This Row],[Year]],G:G,"&lt;="&amp;dataset_shampoo[[#This Row],[Month]])</f>
        <v>7385</v>
      </c>
      <c r="K2089" s="27">
        <f>SUMIFS(I:I,D:D,dataset_shampoo[[#This Row],[Brand]],E:E,dataset_shampoo[[#This Row],[Region]],F:F,dataset_shampoo[[#This Row],[Year]],G:G,"&lt;="&amp;dataset_shampoo[[#This Row],[Month]])</f>
        <v>61593</v>
      </c>
      <c r="L2089" s="9">
        <f>dataset_shampoo[[#This Row],[Units YTD]]+SUMIFS(H:H,D:D,dataset_shampoo[[#This Row],[Brand]],E:E,dataset_shampoo[[#This Row],[Region]],F:F,dataset_shampoo[[#This Row],[Year]]-1,G:G,"&gt;"&amp;dataset_shampoo[[#This Row],[Month]])</f>
        <v>12124</v>
      </c>
      <c r="M2089" s="1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s="9">
        <v>1183</v>
      </c>
      <c r="I2090" s="11">
        <v>9954</v>
      </c>
      <c r="J2090" s="9">
        <f>SUMIFS(H:H,D:D,dataset_shampoo[[#This Row],[Brand]],E:E,dataset_shampoo[[#This Row],[Region]],F:F,dataset_shampoo[[#This Row],[Year]],G:G,"&lt;="&amp;dataset_shampoo[[#This Row],[Month]])</f>
        <v>8568</v>
      </c>
      <c r="K2090" s="27">
        <f>SUMIFS(I:I,D:D,dataset_shampoo[[#This Row],[Brand]],E:E,dataset_shampoo[[#This Row],[Region]],F:F,dataset_shampoo[[#This Row],[Year]],G:G,"&lt;="&amp;dataset_shampoo[[#This Row],[Month]])</f>
        <v>71547</v>
      </c>
      <c r="L2090" s="9">
        <f>dataset_shampoo[[#This Row],[Units YTD]]+SUMIFS(H:H,D:D,dataset_shampoo[[#This Row],[Brand]],E:E,dataset_shampoo[[#This Row],[Region]],F:F,dataset_shampoo[[#This Row],[Year]]-1,G:G,"&gt;"&amp;dataset_shampoo[[#This Row],[Month]])</f>
        <v>12635</v>
      </c>
      <c r="M2090" s="1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s="9">
        <v>1169</v>
      </c>
      <c r="I2091" s="11">
        <v>9779</v>
      </c>
      <c r="J2091" s="9">
        <f>SUMIFS(H:H,D:D,dataset_shampoo[[#This Row],[Brand]],E:E,dataset_shampoo[[#This Row],[Region]],F:F,dataset_shampoo[[#This Row],[Year]],G:G,"&lt;="&amp;dataset_shampoo[[#This Row],[Month]])</f>
        <v>9737</v>
      </c>
      <c r="K2091" s="27">
        <f>SUMIFS(I:I,D:D,dataset_shampoo[[#This Row],[Brand]],E:E,dataset_shampoo[[#This Row],[Region]],F:F,dataset_shampoo[[#This Row],[Year]],G:G,"&lt;="&amp;dataset_shampoo[[#This Row],[Month]])</f>
        <v>81326</v>
      </c>
      <c r="L2091" s="9">
        <f>dataset_shampoo[[#This Row],[Units YTD]]+SUMIFS(H:H,D:D,dataset_shampoo[[#This Row],[Brand]],E:E,dataset_shampoo[[#This Row],[Region]],F:F,dataset_shampoo[[#This Row],[Year]]-1,G:G,"&gt;"&amp;dataset_shampoo[[#This Row],[Month]])</f>
        <v>12894</v>
      </c>
      <c r="M2091" s="1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s="9">
        <v>1456</v>
      </c>
      <c r="I2092" s="11">
        <v>12229</v>
      </c>
      <c r="J2092" s="9">
        <f>SUMIFS(H:H,D:D,dataset_shampoo[[#This Row],[Brand]],E:E,dataset_shampoo[[#This Row],[Region]],F:F,dataset_shampoo[[#This Row],[Year]],G:G,"&lt;="&amp;dataset_shampoo[[#This Row],[Month]])</f>
        <v>11193</v>
      </c>
      <c r="K2092" s="27">
        <f>SUMIFS(I:I,D:D,dataset_shampoo[[#This Row],[Brand]],E:E,dataset_shampoo[[#This Row],[Region]],F:F,dataset_shampoo[[#This Row],[Year]],G:G,"&lt;="&amp;dataset_shampoo[[#This Row],[Month]])</f>
        <v>93555</v>
      </c>
      <c r="L2092" s="9">
        <f>dataset_shampoo[[#This Row],[Units YTD]]+SUMIFS(H:H,D:D,dataset_shampoo[[#This Row],[Brand]],E:E,dataset_shampoo[[#This Row],[Region]],F:F,dataset_shampoo[[#This Row],[Year]]-1,G:G,"&gt;"&amp;dataset_shampoo[[#This Row],[Month]])</f>
        <v>12992</v>
      </c>
      <c r="M2092" s="1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s="9">
        <v>1351</v>
      </c>
      <c r="I2093" s="11">
        <v>11270</v>
      </c>
      <c r="J2093" s="9">
        <f>SUMIFS(H:H,D:D,dataset_shampoo[[#This Row],[Brand]],E:E,dataset_shampoo[[#This Row],[Region]],F:F,dataset_shampoo[[#This Row],[Year]],G:G,"&lt;="&amp;dataset_shampoo[[#This Row],[Month]])</f>
        <v>12544</v>
      </c>
      <c r="K2093" s="27">
        <f>SUMIFS(I:I,D:D,dataset_shampoo[[#This Row],[Brand]],E:E,dataset_shampoo[[#This Row],[Region]],F:F,dataset_shampoo[[#This Row],[Year]],G:G,"&lt;="&amp;dataset_shampoo[[#This Row],[Month]])</f>
        <v>104825</v>
      </c>
      <c r="L2093" s="9">
        <f>dataset_shampoo[[#This Row],[Units YTD]]+SUMIFS(H:H,D:D,dataset_shampoo[[#This Row],[Brand]],E:E,dataset_shampoo[[#This Row],[Region]],F:F,dataset_shampoo[[#This Row],[Year]]-1,G:G,"&gt;"&amp;dataset_shampoo[[#This Row],[Month]])</f>
        <v>13741</v>
      </c>
      <c r="M2093" s="1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s="9">
        <v>1575</v>
      </c>
      <c r="I2094" s="11">
        <v>13139</v>
      </c>
      <c r="J2094" s="9">
        <f>SUMIFS(H:H,D:D,dataset_shampoo[[#This Row],[Brand]],E:E,dataset_shampoo[[#This Row],[Region]],F:F,dataset_shampoo[[#This Row],[Year]],G:G,"&lt;="&amp;dataset_shampoo[[#This Row],[Month]])</f>
        <v>14119</v>
      </c>
      <c r="K2094" s="27">
        <f>SUMIFS(I:I,D:D,dataset_shampoo[[#This Row],[Brand]],E:E,dataset_shampoo[[#This Row],[Region]],F:F,dataset_shampoo[[#This Row],[Year]],G:G,"&lt;="&amp;dataset_shampoo[[#This Row],[Month]])</f>
        <v>117964</v>
      </c>
      <c r="L2094" s="9">
        <f>dataset_shampoo[[#This Row],[Units YTD]]+SUMIFS(H:H,D:D,dataset_shampoo[[#This Row],[Brand]],E:E,dataset_shampoo[[#This Row],[Region]],F:F,dataset_shampoo[[#This Row],[Year]]-1,G:G,"&gt;"&amp;dataset_shampoo[[#This Row],[Month]])</f>
        <v>14119</v>
      </c>
      <c r="M2094" s="1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s="9">
        <v>1645</v>
      </c>
      <c r="I2095" s="11">
        <v>13741</v>
      </c>
      <c r="J2095" s="9">
        <f>SUMIFS(H:H,D:D,dataset_shampoo[[#This Row],[Brand]],E:E,dataset_shampoo[[#This Row],[Region]],F:F,dataset_shampoo[[#This Row],[Year]],G:G,"&lt;="&amp;dataset_shampoo[[#This Row],[Month]])</f>
        <v>1645</v>
      </c>
      <c r="K2095" s="27">
        <f>SUMIFS(I:I,D:D,dataset_shampoo[[#This Row],[Brand]],E:E,dataset_shampoo[[#This Row],[Region]],F:F,dataset_shampoo[[#This Row],[Year]],G:G,"&lt;="&amp;dataset_shampoo[[#This Row],[Month]])</f>
        <v>13741</v>
      </c>
      <c r="L2095" s="9">
        <f>dataset_shampoo[[#This Row],[Units YTD]]+SUMIFS(H:H,D:D,dataset_shampoo[[#This Row],[Brand]],E:E,dataset_shampoo[[#This Row],[Region]],F:F,dataset_shampoo[[#This Row],[Year]]-1,G:G,"&gt;"&amp;dataset_shampoo[[#This Row],[Month]])</f>
        <v>14700</v>
      </c>
      <c r="M2095" s="1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s="9">
        <v>1358</v>
      </c>
      <c r="I2096" s="11">
        <v>11375</v>
      </c>
      <c r="J2096" s="9">
        <f>SUMIFS(H:H,D:D,dataset_shampoo[[#This Row],[Brand]],E:E,dataset_shampoo[[#This Row],[Region]],F:F,dataset_shampoo[[#This Row],[Year]],G:G,"&lt;="&amp;dataset_shampoo[[#This Row],[Month]])</f>
        <v>3003</v>
      </c>
      <c r="K2096" s="27">
        <f>SUMIFS(I:I,D:D,dataset_shampoo[[#This Row],[Brand]],E:E,dataset_shampoo[[#This Row],[Region]],F:F,dataset_shampoo[[#This Row],[Year]],G:G,"&lt;="&amp;dataset_shampoo[[#This Row],[Month]])</f>
        <v>25116</v>
      </c>
      <c r="L2096" s="9">
        <f>dataset_shampoo[[#This Row],[Units YTD]]+SUMIFS(H:H,D:D,dataset_shampoo[[#This Row],[Brand]],E:E,dataset_shampoo[[#This Row],[Region]],F:F,dataset_shampoo[[#This Row],[Year]]-1,G:G,"&gt;"&amp;dataset_shampoo[[#This Row],[Month]])</f>
        <v>15113</v>
      </c>
      <c r="M2096" s="1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s="9">
        <v>1680</v>
      </c>
      <c r="I2097" s="11">
        <v>14098</v>
      </c>
      <c r="J2097" s="9">
        <f>SUMIFS(H:H,D:D,dataset_shampoo[[#This Row],[Brand]],E:E,dataset_shampoo[[#This Row],[Region]],F:F,dataset_shampoo[[#This Row],[Year]],G:G,"&lt;="&amp;dataset_shampoo[[#This Row],[Month]])</f>
        <v>4683</v>
      </c>
      <c r="K2097" s="27">
        <f>SUMIFS(I:I,D:D,dataset_shampoo[[#This Row],[Brand]],E:E,dataset_shampoo[[#This Row],[Region]],F:F,dataset_shampoo[[#This Row],[Year]],G:G,"&lt;="&amp;dataset_shampoo[[#This Row],[Month]])</f>
        <v>39214</v>
      </c>
      <c r="L2097" s="9">
        <f>dataset_shampoo[[#This Row],[Units YTD]]+SUMIFS(H:H,D:D,dataset_shampoo[[#This Row],[Brand]],E:E,dataset_shampoo[[#This Row],[Region]],F:F,dataset_shampoo[[#This Row],[Year]]-1,G:G,"&gt;"&amp;dataset_shampoo[[#This Row],[Month]])</f>
        <v>15575</v>
      </c>
      <c r="M2097" s="1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s="9">
        <v>1456</v>
      </c>
      <c r="I2098" s="11">
        <v>12215</v>
      </c>
      <c r="J2098" s="9">
        <f>SUMIFS(H:H,D:D,dataset_shampoo[[#This Row],[Brand]],E:E,dataset_shampoo[[#This Row],[Region]],F:F,dataset_shampoo[[#This Row],[Year]],G:G,"&lt;="&amp;dataset_shampoo[[#This Row],[Month]])</f>
        <v>6139</v>
      </c>
      <c r="K2098" s="27">
        <f>SUMIFS(I:I,D:D,dataset_shampoo[[#This Row],[Brand]],E:E,dataset_shampoo[[#This Row],[Region]],F:F,dataset_shampoo[[#This Row],[Year]],G:G,"&lt;="&amp;dataset_shampoo[[#This Row],[Month]])</f>
        <v>51429</v>
      </c>
      <c r="L2098" s="9">
        <f>dataset_shampoo[[#This Row],[Units YTD]]+SUMIFS(H:H,D:D,dataset_shampoo[[#This Row],[Brand]],E:E,dataset_shampoo[[#This Row],[Region]],F:F,dataset_shampoo[[#This Row],[Year]]-1,G:G,"&gt;"&amp;dataset_shampoo[[#This Row],[Month]])</f>
        <v>16569</v>
      </c>
      <c r="M2098" s="1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s="9">
        <v>994</v>
      </c>
      <c r="I2099" s="11">
        <v>8302</v>
      </c>
      <c r="J2099" s="9">
        <f>SUMIFS(H:H,D:D,dataset_shampoo[[#This Row],[Brand]],E:E,dataset_shampoo[[#This Row],[Region]],F:F,dataset_shampoo[[#This Row],[Year]],G:G,"&lt;="&amp;dataset_shampoo[[#This Row],[Month]])</f>
        <v>7133</v>
      </c>
      <c r="K2099" s="27">
        <f>SUMIFS(I:I,D:D,dataset_shampoo[[#This Row],[Brand]],E:E,dataset_shampoo[[#This Row],[Region]],F:F,dataset_shampoo[[#This Row],[Year]],G:G,"&lt;="&amp;dataset_shampoo[[#This Row],[Month]])</f>
        <v>59731</v>
      </c>
      <c r="L2099" s="9">
        <f>dataset_shampoo[[#This Row],[Units YTD]]+SUMIFS(H:H,D:D,dataset_shampoo[[#This Row],[Brand]],E:E,dataset_shampoo[[#This Row],[Region]],F:F,dataset_shampoo[[#This Row],[Year]]-1,G:G,"&gt;"&amp;dataset_shampoo[[#This Row],[Month]])</f>
        <v>15904</v>
      </c>
      <c r="M2099" s="1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s="9">
        <v>1470</v>
      </c>
      <c r="I2100" s="11">
        <v>12313</v>
      </c>
      <c r="J2100" s="9">
        <f>SUMIFS(H:H,D:D,dataset_shampoo[[#This Row],[Brand]],E:E,dataset_shampoo[[#This Row],[Region]],F:F,dataset_shampoo[[#This Row],[Year]],G:G,"&lt;="&amp;dataset_shampoo[[#This Row],[Month]])</f>
        <v>8603</v>
      </c>
      <c r="K2100" s="27">
        <f>SUMIFS(I:I,D:D,dataset_shampoo[[#This Row],[Brand]],E:E,dataset_shampoo[[#This Row],[Region]],F:F,dataset_shampoo[[#This Row],[Year]],G:G,"&lt;="&amp;dataset_shampoo[[#This Row],[Month]])</f>
        <v>72044</v>
      </c>
      <c r="L2100" s="9">
        <f>dataset_shampoo[[#This Row],[Units YTD]]+SUMIFS(H:H,D:D,dataset_shampoo[[#This Row],[Brand]],E:E,dataset_shampoo[[#This Row],[Region]],F:F,dataset_shampoo[[#This Row],[Year]]-1,G:G,"&gt;"&amp;dataset_shampoo[[#This Row],[Month]])</f>
        <v>16394</v>
      </c>
      <c r="M2100" s="1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s="9">
        <v>1358</v>
      </c>
      <c r="I2101" s="11">
        <v>11368</v>
      </c>
      <c r="J2101" s="9">
        <f>SUMIFS(H:H,D:D,dataset_shampoo[[#This Row],[Brand]],E:E,dataset_shampoo[[#This Row],[Region]],F:F,dataset_shampoo[[#This Row],[Year]],G:G,"&lt;="&amp;dataset_shampoo[[#This Row],[Month]])</f>
        <v>9961</v>
      </c>
      <c r="K2101" s="27">
        <f>SUMIFS(I:I,D:D,dataset_shampoo[[#This Row],[Brand]],E:E,dataset_shampoo[[#This Row],[Region]],F:F,dataset_shampoo[[#This Row],[Year]],G:G,"&lt;="&amp;dataset_shampoo[[#This Row],[Month]])</f>
        <v>83412</v>
      </c>
      <c r="L2101" s="9">
        <f>dataset_shampoo[[#This Row],[Units YTD]]+SUMIFS(H:H,D:D,dataset_shampoo[[#This Row],[Brand]],E:E,dataset_shampoo[[#This Row],[Region]],F:F,dataset_shampoo[[#This Row],[Year]]-1,G:G,"&gt;"&amp;dataset_shampoo[[#This Row],[Month]])</f>
        <v>16695</v>
      </c>
      <c r="M2101" s="1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s="9">
        <v>1197</v>
      </c>
      <c r="I2102" s="11">
        <v>10024</v>
      </c>
      <c r="J2102" s="9">
        <f>SUMIFS(H:H,D:D,dataset_shampoo[[#This Row],[Brand]],E:E,dataset_shampoo[[#This Row],[Region]],F:F,dataset_shampoo[[#This Row],[Year]],G:G,"&lt;="&amp;dataset_shampoo[[#This Row],[Month]])</f>
        <v>11158</v>
      </c>
      <c r="K2102" s="27">
        <f>SUMIFS(I:I,D:D,dataset_shampoo[[#This Row],[Brand]],E:E,dataset_shampoo[[#This Row],[Region]],F:F,dataset_shampoo[[#This Row],[Year]],G:G,"&lt;="&amp;dataset_shampoo[[#This Row],[Month]])</f>
        <v>93436</v>
      </c>
      <c r="L2102" s="9">
        <f>dataset_shampoo[[#This Row],[Units YTD]]+SUMIFS(H:H,D:D,dataset_shampoo[[#This Row],[Brand]],E:E,dataset_shampoo[[#This Row],[Region]],F:F,dataset_shampoo[[#This Row],[Year]]-1,G:G,"&gt;"&amp;dataset_shampoo[[#This Row],[Month]])</f>
        <v>16709</v>
      </c>
      <c r="M2102" s="1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s="9">
        <v>1043</v>
      </c>
      <c r="I2103" s="11">
        <v>8750</v>
      </c>
      <c r="J2103" s="9">
        <f>SUMIFS(H:H,D:D,dataset_shampoo[[#This Row],[Brand]],E:E,dataset_shampoo[[#This Row],[Region]],F:F,dataset_shampoo[[#This Row],[Year]],G:G,"&lt;="&amp;dataset_shampoo[[#This Row],[Month]])</f>
        <v>12201</v>
      </c>
      <c r="K2103" s="27">
        <f>SUMIFS(I:I,D:D,dataset_shampoo[[#This Row],[Brand]],E:E,dataset_shampoo[[#This Row],[Region]],F:F,dataset_shampoo[[#This Row],[Year]],G:G,"&lt;="&amp;dataset_shampoo[[#This Row],[Month]])</f>
        <v>102186</v>
      </c>
      <c r="L2103" s="9">
        <f>dataset_shampoo[[#This Row],[Units YTD]]+SUMIFS(H:H,D:D,dataset_shampoo[[#This Row],[Brand]],E:E,dataset_shampoo[[#This Row],[Region]],F:F,dataset_shampoo[[#This Row],[Year]]-1,G:G,"&gt;"&amp;dataset_shampoo[[#This Row],[Month]])</f>
        <v>16583</v>
      </c>
      <c r="M2103" s="1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s="9">
        <v>1610</v>
      </c>
      <c r="I2104" s="11">
        <v>13517</v>
      </c>
      <c r="J2104" s="9">
        <f>SUMIFS(H:H,D:D,dataset_shampoo[[#This Row],[Brand]],E:E,dataset_shampoo[[#This Row],[Region]],F:F,dataset_shampoo[[#This Row],[Year]],G:G,"&lt;="&amp;dataset_shampoo[[#This Row],[Month]])</f>
        <v>13811</v>
      </c>
      <c r="K2104" s="27">
        <f>SUMIFS(I:I,D:D,dataset_shampoo[[#This Row],[Brand]],E:E,dataset_shampoo[[#This Row],[Region]],F:F,dataset_shampoo[[#This Row],[Year]],G:G,"&lt;="&amp;dataset_shampoo[[#This Row],[Month]])</f>
        <v>115703</v>
      </c>
      <c r="L2104" s="9">
        <f>dataset_shampoo[[#This Row],[Units YTD]]+SUMIFS(H:H,D:D,dataset_shampoo[[#This Row],[Brand]],E:E,dataset_shampoo[[#This Row],[Region]],F:F,dataset_shampoo[[#This Row],[Year]]-1,G:G,"&gt;"&amp;dataset_shampoo[[#This Row],[Month]])</f>
        <v>16737</v>
      </c>
      <c r="M2104" s="1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s="9">
        <v>1057</v>
      </c>
      <c r="I2105" s="11">
        <v>8771</v>
      </c>
      <c r="J2105" s="9">
        <f>SUMIFS(H:H,D:D,dataset_shampoo[[#This Row],[Brand]],E:E,dataset_shampoo[[#This Row],[Region]],F:F,dataset_shampoo[[#This Row],[Year]],G:G,"&lt;="&amp;dataset_shampoo[[#This Row],[Month]])</f>
        <v>14868</v>
      </c>
      <c r="K2105" s="27">
        <f>SUMIFS(I:I,D:D,dataset_shampoo[[#This Row],[Brand]],E:E,dataset_shampoo[[#This Row],[Region]],F:F,dataset_shampoo[[#This Row],[Year]],G:G,"&lt;="&amp;dataset_shampoo[[#This Row],[Month]])</f>
        <v>124474</v>
      </c>
      <c r="L2105" s="9">
        <f>dataset_shampoo[[#This Row],[Units YTD]]+SUMIFS(H:H,D:D,dataset_shampoo[[#This Row],[Brand]],E:E,dataset_shampoo[[#This Row],[Region]],F:F,dataset_shampoo[[#This Row],[Year]]-1,G:G,"&gt;"&amp;dataset_shampoo[[#This Row],[Month]])</f>
        <v>16443</v>
      </c>
      <c r="M2105" s="1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s="9">
        <v>1589</v>
      </c>
      <c r="I2106" s="11">
        <v>13258</v>
      </c>
      <c r="J2106" s="9">
        <f>SUMIFS(H:H,D:D,dataset_shampoo[[#This Row],[Brand]],E:E,dataset_shampoo[[#This Row],[Region]],F:F,dataset_shampoo[[#This Row],[Year]],G:G,"&lt;="&amp;dataset_shampoo[[#This Row],[Month]])</f>
        <v>16457</v>
      </c>
      <c r="K2106" s="27">
        <f>SUMIFS(I:I,D:D,dataset_shampoo[[#This Row],[Brand]],E:E,dataset_shampoo[[#This Row],[Region]],F:F,dataset_shampoo[[#This Row],[Year]],G:G,"&lt;="&amp;dataset_shampoo[[#This Row],[Month]])</f>
        <v>137732</v>
      </c>
      <c r="L2106" s="9">
        <f>dataset_shampoo[[#This Row],[Units YTD]]+SUMIFS(H:H,D:D,dataset_shampoo[[#This Row],[Brand]],E:E,dataset_shampoo[[#This Row],[Region]],F:F,dataset_shampoo[[#This Row],[Year]]-1,G:G,"&gt;"&amp;dataset_shampoo[[#This Row],[Month]])</f>
        <v>16457</v>
      </c>
      <c r="M2106" s="1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s="9">
        <v>1526</v>
      </c>
      <c r="I2107" s="11">
        <v>12810</v>
      </c>
      <c r="J2107" s="9">
        <f>SUMIFS(H:H,D:D,dataset_shampoo[[#This Row],[Brand]],E:E,dataset_shampoo[[#This Row],[Region]],F:F,dataset_shampoo[[#This Row],[Year]],G:G,"&lt;="&amp;dataset_shampoo[[#This Row],[Month]])</f>
        <v>1526</v>
      </c>
      <c r="K2107" s="27">
        <f>SUMIFS(I:I,D:D,dataset_shampoo[[#This Row],[Brand]],E:E,dataset_shampoo[[#This Row],[Region]],F:F,dataset_shampoo[[#This Row],[Year]],G:G,"&lt;="&amp;dataset_shampoo[[#This Row],[Month]])</f>
        <v>12810</v>
      </c>
      <c r="L2107" s="9">
        <f>dataset_shampoo[[#This Row],[Units YTD]]+SUMIFS(H:H,D:D,dataset_shampoo[[#This Row],[Brand]],E:E,dataset_shampoo[[#This Row],[Region]],F:F,dataset_shampoo[[#This Row],[Year]]-1,G:G,"&gt;"&amp;dataset_shampoo[[#This Row],[Month]])</f>
        <v>16338</v>
      </c>
      <c r="M2107" s="1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s="9">
        <v>1589</v>
      </c>
      <c r="I2108" s="11">
        <v>13258</v>
      </c>
      <c r="J2108" s="9">
        <f>SUMIFS(H:H,D:D,dataset_shampoo[[#This Row],[Brand]],E:E,dataset_shampoo[[#This Row],[Region]],F:F,dataset_shampoo[[#This Row],[Year]],G:G,"&lt;="&amp;dataset_shampoo[[#This Row],[Month]])</f>
        <v>3115</v>
      </c>
      <c r="K2108" s="27">
        <f>SUMIFS(I:I,D:D,dataset_shampoo[[#This Row],[Brand]],E:E,dataset_shampoo[[#This Row],[Region]],F:F,dataset_shampoo[[#This Row],[Year]],G:G,"&lt;="&amp;dataset_shampoo[[#This Row],[Month]])</f>
        <v>26068</v>
      </c>
      <c r="L2108" s="9">
        <f>dataset_shampoo[[#This Row],[Units YTD]]+SUMIFS(H:H,D:D,dataset_shampoo[[#This Row],[Brand]],E:E,dataset_shampoo[[#This Row],[Region]],F:F,dataset_shampoo[[#This Row],[Year]]-1,G:G,"&gt;"&amp;dataset_shampoo[[#This Row],[Month]])</f>
        <v>16569</v>
      </c>
      <c r="M2108" s="1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s="9">
        <v>1169</v>
      </c>
      <c r="I2109" s="11">
        <v>9793</v>
      </c>
      <c r="J2109" s="9">
        <f>SUMIFS(H:H,D:D,dataset_shampoo[[#This Row],[Brand]],E:E,dataset_shampoo[[#This Row],[Region]],F:F,dataset_shampoo[[#This Row],[Year]],G:G,"&lt;="&amp;dataset_shampoo[[#This Row],[Month]])</f>
        <v>4284</v>
      </c>
      <c r="K2109" s="27">
        <f>SUMIFS(I:I,D:D,dataset_shampoo[[#This Row],[Brand]],E:E,dataset_shampoo[[#This Row],[Region]],F:F,dataset_shampoo[[#This Row],[Year]],G:G,"&lt;="&amp;dataset_shampoo[[#This Row],[Month]])</f>
        <v>35861</v>
      </c>
      <c r="L2109" s="9">
        <f>dataset_shampoo[[#This Row],[Units YTD]]+SUMIFS(H:H,D:D,dataset_shampoo[[#This Row],[Brand]],E:E,dataset_shampoo[[#This Row],[Region]],F:F,dataset_shampoo[[#This Row],[Year]]-1,G:G,"&gt;"&amp;dataset_shampoo[[#This Row],[Month]])</f>
        <v>16058</v>
      </c>
      <c r="M2109" s="1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s="9">
        <v>1540</v>
      </c>
      <c r="I2110" s="11">
        <v>12901</v>
      </c>
      <c r="J2110" s="9">
        <f>SUMIFS(H:H,D:D,dataset_shampoo[[#This Row],[Brand]],E:E,dataset_shampoo[[#This Row],[Region]],F:F,dataset_shampoo[[#This Row],[Year]],G:G,"&lt;="&amp;dataset_shampoo[[#This Row],[Month]])</f>
        <v>5824</v>
      </c>
      <c r="K2110" s="27">
        <f>SUMIFS(I:I,D:D,dataset_shampoo[[#This Row],[Brand]],E:E,dataset_shampoo[[#This Row],[Region]],F:F,dataset_shampoo[[#This Row],[Year]],G:G,"&lt;="&amp;dataset_shampoo[[#This Row],[Month]])</f>
        <v>48762</v>
      </c>
      <c r="L2110" s="9">
        <f>dataset_shampoo[[#This Row],[Units YTD]]+SUMIFS(H:H,D:D,dataset_shampoo[[#This Row],[Brand]],E:E,dataset_shampoo[[#This Row],[Region]],F:F,dataset_shampoo[[#This Row],[Year]]-1,G:G,"&gt;"&amp;dataset_shampoo[[#This Row],[Month]])</f>
        <v>16142</v>
      </c>
      <c r="M2110" s="1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s="9">
        <v>1407</v>
      </c>
      <c r="I2111" s="11">
        <v>11767</v>
      </c>
      <c r="J2111" s="9">
        <f>SUMIFS(H:H,D:D,dataset_shampoo[[#This Row],[Brand]],E:E,dataset_shampoo[[#This Row],[Region]],F:F,dataset_shampoo[[#This Row],[Year]],G:G,"&lt;="&amp;dataset_shampoo[[#This Row],[Month]])</f>
        <v>7231</v>
      </c>
      <c r="K2111" s="27">
        <f>SUMIFS(I:I,D:D,dataset_shampoo[[#This Row],[Brand]],E:E,dataset_shampoo[[#This Row],[Region]],F:F,dataset_shampoo[[#This Row],[Year]],G:G,"&lt;="&amp;dataset_shampoo[[#This Row],[Month]])</f>
        <v>60529</v>
      </c>
      <c r="L2111" s="9">
        <f>dataset_shampoo[[#This Row],[Units YTD]]+SUMIFS(H:H,D:D,dataset_shampoo[[#This Row],[Brand]],E:E,dataset_shampoo[[#This Row],[Region]],F:F,dataset_shampoo[[#This Row],[Year]]-1,G:G,"&gt;"&amp;dataset_shampoo[[#This Row],[Month]])</f>
        <v>16555</v>
      </c>
      <c r="M2111" s="1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s="9">
        <v>1715</v>
      </c>
      <c r="I2112" s="11">
        <v>14336</v>
      </c>
      <c r="J2112" s="9">
        <f>SUMIFS(H:H,D:D,dataset_shampoo[[#This Row],[Brand]],E:E,dataset_shampoo[[#This Row],[Region]],F:F,dataset_shampoo[[#This Row],[Year]],G:G,"&lt;="&amp;dataset_shampoo[[#This Row],[Month]])</f>
        <v>8946</v>
      </c>
      <c r="K2112" s="27">
        <f>SUMIFS(I:I,D:D,dataset_shampoo[[#This Row],[Brand]],E:E,dataset_shampoo[[#This Row],[Region]],F:F,dataset_shampoo[[#This Row],[Year]],G:G,"&lt;="&amp;dataset_shampoo[[#This Row],[Month]])</f>
        <v>74865</v>
      </c>
      <c r="L2112" s="9">
        <f>dataset_shampoo[[#This Row],[Units YTD]]+SUMIFS(H:H,D:D,dataset_shampoo[[#This Row],[Brand]],E:E,dataset_shampoo[[#This Row],[Region]],F:F,dataset_shampoo[[#This Row],[Year]]-1,G:G,"&gt;"&amp;dataset_shampoo[[#This Row],[Month]])</f>
        <v>16800</v>
      </c>
      <c r="M2112" s="1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s="9">
        <v>1778</v>
      </c>
      <c r="I2113" s="11">
        <v>14833</v>
      </c>
      <c r="J2113" s="9">
        <f>SUMIFS(H:H,D:D,dataset_shampoo[[#This Row],[Brand]],E:E,dataset_shampoo[[#This Row],[Region]],F:F,dataset_shampoo[[#This Row],[Year]],G:G,"&lt;="&amp;dataset_shampoo[[#This Row],[Month]])</f>
        <v>10724</v>
      </c>
      <c r="K2113" s="27">
        <f>SUMIFS(I:I,D:D,dataset_shampoo[[#This Row],[Brand]],E:E,dataset_shampoo[[#This Row],[Region]],F:F,dataset_shampoo[[#This Row],[Year]],G:G,"&lt;="&amp;dataset_shampoo[[#This Row],[Month]])</f>
        <v>89698</v>
      </c>
      <c r="L2113" s="9">
        <f>dataset_shampoo[[#This Row],[Units YTD]]+SUMIFS(H:H,D:D,dataset_shampoo[[#This Row],[Brand]],E:E,dataset_shampoo[[#This Row],[Region]],F:F,dataset_shampoo[[#This Row],[Year]]-1,G:G,"&gt;"&amp;dataset_shampoo[[#This Row],[Month]])</f>
        <v>17220</v>
      </c>
      <c r="M2113" s="1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s="9">
        <v>1358</v>
      </c>
      <c r="I2114" s="11">
        <v>11375</v>
      </c>
      <c r="J2114" s="9">
        <f>SUMIFS(H:H,D:D,dataset_shampoo[[#This Row],[Brand]],E:E,dataset_shampoo[[#This Row],[Region]],F:F,dataset_shampoo[[#This Row],[Year]],G:G,"&lt;="&amp;dataset_shampoo[[#This Row],[Month]])</f>
        <v>12082</v>
      </c>
      <c r="K2114" s="27">
        <f>SUMIFS(I:I,D:D,dataset_shampoo[[#This Row],[Brand]],E:E,dataset_shampoo[[#This Row],[Region]],F:F,dataset_shampoo[[#This Row],[Year]],G:G,"&lt;="&amp;dataset_shampoo[[#This Row],[Month]])</f>
        <v>101073</v>
      </c>
      <c r="L2114" s="9">
        <f>dataset_shampoo[[#This Row],[Units YTD]]+SUMIFS(H:H,D:D,dataset_shampoo[[#This Row],[Brand]],E:E,dataset_shampoo[[#This Row],[Region]],F:F,dataset_shampoo[[#This Row],[Year]]-1,G:G,"&gt;"&amp;dataset_shampoo[[#This Row],[Month]])</f>
        <v>17381</v>
      </c>
      <c r="M2114" s="1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s="9">
        <v>1477</v>
      </c>
      <c r="I2115" s="11">
        <v>12397</v>
      </c>
      <c r="J2115" s="9">
        <f>SUMIFS(H:H,D:D,dataset_shampoo[[#This Row],[Brand]],E:E,dataset_shampoo[[#This Row],[Region]],F:F,dataset_shampoo[[#This Row],[Year]],G:G,"&lt;="&amp;dataset_shampoo[[#This Row],[Month]])</f>
        <v>13559</v>
      </c>
      <c r="K2115" s="27">
        <f>SUMIFS(I:I,D:D,dataset_shampoo[[#This Row],[Brand]],E:E,dataset_shampoo[[#This Row],[Region]],F:F,dataset_shampoo[[#This Row],[Year]],G:G,"&lt;="&amp;dataset_shampoo[[#This Row],[Month]])</f>
        <v>113470</v>
      </c>
      <c r="L2115" s="9">
        <f>dataset_shampoo[[#This Row],[Units YTD]]+SUMIFS(H:H,D:D,dataset_shampoo[[#This Row],[Brand]],E:E,dataset_shampoo[[#This Row],[Region]],F:F,dataset_shampoo[[#This Row],[Year]]-1,G:G,"&gt;"&amp;dataset_shampoo[[#This Row],[Month]])</f>
        <v>17815</v>
      </c>
      <c r="M2115" s="1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s="9">
        <v>2226</v>
      </c>
      <c r="I2116" s="11">
        <v>18655</v>
      </c>
      <c r="J2116" s="9">
        <f>SUMIFS(H:H,D:D,dataset_shampoo[[#This Row],[Brand]],E:E,dataset_shampoo[[#This Row],[Region]],F:F,dataset_shampoo[[#This Row],[Year]],G:G,"&lt;="&amp;dataset_shampoo[[#This Row],[Month]])</f>
        <v>15785</v>
      </c>
      <c r="K2116" s="27">
        <f>SUMIFS(I:I,D:D,dataset_shampoo[[#This Row],[Brand]],E:E,dataset_shampoo[[#This Row],[Region]],F:F,dataset_shampoo[[#This Row],[Year]],G:G,"&lt;="&amp;dataset_shampoo[[#This Row],[Month]])</f>
        <v>132125</v>
      </c>
      <c r="L2116" s="9">
        <f>dataset_shampoo[[#This Row],[Units YTD]]+SUMIFS(H:H,D:D,dataset_shampoo[[#This Row],[Brand]],E:E,dataset_shampoo[[#This Row],[Region]],F:F,dataset_shampoo[[#This Row],[Year]]-1,G:G,"&gt;"&amp;dataset_shampoo[[#This Row],[Month]])</f>
        <v>18431</v>
      </c>
      <c r="M2116" s="1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s="9">
        <v>1407</v>
      </c>
      <c r="I2117" s="11">
        <v>11837</v>
      </c>
      <c r="J2117" s="9">
        <f>SUMIFS(H:H,D:D,dataset_shampoo[[#This Row],[Brand]],E:E,dataset_shampoo[[#This Row],[Region]],F:F,dataset_shampoo[[#This Row],[Year]],G:G,"&lt;="&amp;dataset_shampoo[[#This Row],[Month]])</f>
        <v>17192</v>
      </c>
      <c r="K2117" s="27">
        <f>SUMIFS(I:I,D:D,dataset_shampoo[[#This Row],[Brand]],E:E,dataset_shampoo[[#This Row],[Region]],F:F,dataset_shampoo[[#This Row],[Year]],G:G,"&lt;="&amp;dataset_shampoo[[#This Row],[Month]])</f>
        <v>143962</v>
      </c>
      <c r="L2117" s="9">
        <f>dataset_shampoo[[#This Row],[Units YTD]]+SUMIFS(H:H,D:D,dataset_shampoo[[#This Row],[Brand]],E:E,dataset_shampoo[[#This Row],[Region]],F:F,dataset_shampoo[[#This Row],[Year]]-1,G:G,"&gt;"&amp;dataset_shampoo[[#This Row],[Month]])</f>
        <v>18781</v>
      </c>
      <c r="M2117" s="1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s="9">
        <v>2107</v>
      </c>
      <c r="I2118" s="11">
        <v>17661</v>
      </c>
      <c r="J2118" s="9">
        <f>SUMIFS(H:H,D:D,dataset_shampoo[[#This Row],[Brand]],E:E,dataset_shampoo[[#This Row],[Region]],F:F,dataset_shampoo[[#This Row],[Year]],G:G,"&lt;="&amp;dataset_shampoo[[#This Row],[Month]])</f>
        <v>19299</v>
      </c>
      <c r="K2118" s="27">
        <f>SUMIFS(I:I,D:D,dataset_shampoo[[#This Row],[Brand]],E:E,dataset_shampoo[[#This Row],[Region]],F:F,dataset_shampoo[[#This Row],[Year]],G:G,"&lt;="&amp;dataset_shampoo[[#This Row],[Month]])</f>
        <v>161623</v>
      </c>
      <c r="L2118" s="9">
        <f>dataset_shampoo[[#This Row],[Units YTD]]+SUMIFS(H:H,D:D,dataset_shampoo[[#This Row],[Brand]],E:E,dataset_shampoo[[#This Row],[Region]],F:F,dataset_shampoo[[#This Row],[Year]]-1,G:G,"&gt;"&amp;dataset_shampoo[[#This Row],[Month]])</f>
        <v>19299</v>
      </c>
      <c r="M2118" s="1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s="9">
        <v>1624</v>
      </c>
      <c r="I2119" s="11">
        <v>13706</v>
      </c>
      <c r="J2119" s="9">
        <f>SUMIFS(H:H,D:D,dataset_shampoo[[#This Row],[Brand]],E:E,dataset_shampoo[[#This Row],[Region]],F:F,dataset_shampoo[[#This Row],[Year]],G:G,"&lt;="&amp;dataset_shampoo[[#This Row],[Month]])</f>
        <v>1624</v>
      </c>
      <c r="K2119" s="27">
        <f>SUMIFS(I:I,D:D,dataset_shampoo[[#This Row],[Brand]],E:E,dataset_shampoo[[#This Row],[Region]],F:F,dataset_shampoo[[#This Row],[Year]],G:G,"&lt;="&amp;dataset_shampoo[[#This Row],[Month]])</f>
        <v>13706</v>
      </c>
      <c r="L2119" s="9">
        <f>dataset_shampoo[[#This Row],[Units YTD]]+SUMIFS(H:H,D:D,dataset_shampoo[[#This Row],[Brand]],E:E,dataset_shampoo[[#This Row],[Region]],F:F,dataset_shampoo[[#This Row],[Year]]-1,G:G,"&gt;"&amp;dataset_shampoo[[#This Row],[Month]])</f>
        <v>19397</v>
      </c>
      <c r="M2119" s="1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s="9">
        <v>1246</v>
      </c>
      <c r="I2120" s="11">
        <v>10857</v>
      </c>
      <c r="J2120" s="9">
        <f>SUMIFS(H:H,D:D,dataset_shampoo[[#This Row],[Brand]],E:E,dataset_shampoo[[#This Row],[Region]],F:F,dataset_shampoo[[#This Row],[Year]],G:G,"&lt;="&amp;dataset_shampoo[[#This Row],[Month]])</f>
        <v>2870</v>
      </c>
      <c r="K2120" s="27">
        <f>SUMIFS(I:I,D:D,dataset_shampoo[[#This Row],[Brand]],E:E,dataset_shampoo[[#This Row],[Region]],F:F,dataset_shampoo[[#This Row],[Year]],G:G,"&lt;="&amp;dataset_shampoo[[#This Row],[Month]])</f>
        <v>24563</v>
      </c>
      <c r="L2120" s="9">
        <f>dataset_shampoo[[#This Row],[Units YTD]]+SUMIFS(H:H,D:D,dataset_shampoo[[#This Row],[Brand]],E:E,dataset_shampoo[[#This Row],[Region]],F:F,dataset_shampoo[[#This Row],[Year]]-1,G:G,"&gt;"&amp;dataset_shampoo[[#This Row],[Month]])</f>
        <v>19054</v>
      </c>
      <c r="M2120" s="1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s="9">
        <v>1918</v>
      </c>
      <c r="I2121" s="11">
        <v>16751</v>
      </c>
      <c r="J2121" s="9">
        <f>SUMIFS(H:H,D:D,dataset_shampoo[[#This Row],[Brand]],E:E,dataset_shampoo[[#This Row],[Region]],F:F,dataset_shampoo[[#This Row],[Year]],G:G,"&lt;="&amp;dataset_shampoo[[#This Row],[Month]])</f>
        <v>4788</v>
      </c>
      <c r="K2121" s="27">
        <f>SUMIFS(I:I,D:D,dataset_shampoo[[#This Row],[Brand]],E:E,dataset_shampoo[[#This Row],[Region]],F:F,dataset_shampoo[[#This Row],[Year]],G:G,"&lt;="&amp;dataset_shampoo[[#This Row],[Month]])</f>
        <v>41314</v>
      </c>
      <c r="L2121" s="9">
        <f>dataset_shampoo[[#This Row],[Units YTD]]+SUMIFS(H:H,D:D,dataset_shampoo[[#This Row],[Brand]],E:E,dataset_shampoo[[#This Row],[Region]],F:F,dataset_shampoo[[#This Row],[Year]]-1,G:G,"&gt;"&amp;dataset_shampoo[[#This Row],[Month]])</f>
        <v>19803</v>
      </c>
      <c r="M2121" s="1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s="9">
        <v>1750</v>
      </c>
      <c r="I2122" s="11">
        <v>15330</v>
      </c>
      <c r="J2122" s="9">
        <f>SUMIFS(H:H,D:D,dataset_shampoo[[#This Row],[Brand]],E:E,dataset_shampoo[[#This Row],[Region]],F:F,dataset_shampoo[[#This Row],[Year]],G:G,"&lt;="&amp;dataset_shampoo[[#This Row],[Month]])</f>
        <v>6538</v>
      </c>
      <c r="K2122" s="27">
        <f>SUMIFS(I:I,D:D,dataset_shampoo[[#This Row],[Brand]],E:E,dataset_shampoo[[#This Row],[Region]],F:F,dataset_shampoo[[#This Row],[Year]],G:G,"&lt;="&amp;dataset_shampoo[[#This Row],[Month]])</f>
        <v>56644</v>
      </c>
      <c r="L2122" s="9">
        <f>dataset_shampoo[[#This Row],[Units YTD]]+SUMIFS(H:H,D:D,dataset_shampoo[[#This Row],[Brand]],E:E,dataset_shampoo[[#This Row],[Region]],F:F,dataset_shampoo[[#This Row],[Year]]-1,G:G,"&gt;"&amp;dataset_shampoo[[#This Row],[Month]])</f>
        <v>20013</v>
      </c>
      <c r="M2122" s="1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s="9">
        <v>1666</v>
      </c>
      <c r="I2123" s="11">
        <v>14574</v>
      </c>
      <c r="J2123" s="9">
        <f>SUMIFS(H:H,D:D,dataset_shampoo[[#This Row],[Brand]],E:E,dataset_shampoo[[#This Row],[Region]],F:F,dataset_shampoo[[#This Row],[Year]],G:G,"&lt;="&amp;dataset_shampoo[[#This Row],[Month]])</f>
        <v>8204</v>
      </c>
      <c r="K2123" s="27">
        <f>SUMIFS(I:I,D:D,dataset_shampoo[[#This Row],[Brand]],E:E,dataset_shampoo[[#This Row],[Region]],F:F,dataset_shampoo[[#This Row],[Year]],G:G,"&lt;="&amp;dataset_shampoo[[#This Row],[Month]])</f>
        <v>71218</v>
      </c>
      <c r="L2123" s="9">
        <f>dataset_shampoo[[#This Row],[Units YTD]]+SUMIFS(H:H,D:D,dataset_shampoo[[#This Row],[Brand]],E:E,dataset_shampoo[[#This Row],[Region]],F:F,dataset_shampoo[[#This Row],[Year]]-1,G:G,"&gt;"&amp;dataset_shampoo[[#This Row],[Month]])</f>
        <v>20272</v>
      </c>
      <c r="M2123" s="1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s="9">
        <v>1561</v>
      </c>
      <c r="I2124" s="11">
        <v>13671</v>
      </c>
      <c r="J2124" s="9">
        <f>SUMIFS(H:H,D:D,dataset_shampoo[[#This Row],[Brand]],E:E,dataset_shampoo[[#This Row],[Region]],F:F,dataset_shampoo[[#This Row],[Year]],G:G,"&lt;="&amp;dataset_shampoo[[#This Row],[Month]])</f>
        <v>9765</v>
      </c>
      <c r="K2124" s="27">
        <f>SUMIFS(I:I,D:D,dataset_shampoo[[#This Row],[Brand]],E:E,dataset_shampoo[[#This Row],[Region]],F:F,dataset_shampoo[[#This Row],[Year]],G:G,"&lt;="&amp;dataset_shampoo[[#This Row],[Month]])</f>
        <v>84889</v>
      </c>
      <c r="L2124" s="9">
        <f>dataset_shampoo[[#This Row],[Units YTD]]+SUMIFS(H:H,D:D,dataset_shampoo[[#This Row],[Brand]],E:E,dataset_shampoo[[#This Row],[Region]],F:F,dataset_shampoo[[#This Row],[Year]]-1,G:G,"&gt;"&amp;dataset_shampoo[[#This Row],[Month]])</f>
        <v>20118</v>
      </c>
      <c r="M2124" s="1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s="9">
        <v>1386</v>
      </c>
      <c r="I2125" s="11">
        <v>12145</v>
      </c>
      <c r="J2125" s="9">
        <f>SUMIFS(H:H,D:D,dataset_shampoo[[#This Row],[Brand]],E:E,dataset_shampoo[[#This Row],[Region]],F:F,dataset_shampoo[[#This Row],[Year]],G:G,"&lt;="&amp;dataset_shampoo[[#This Row],[Month]])</f>
        <v>11151</v>
      </c>
      <c r="K2125" s="27">
        <f>SUMIFS(I:I,D:D,dataset_shampoo[[#This Row],[Brand]],E:E,dataset_shampoo[[#This Row],[Region]],F:F,dataset_shampoo[[#This Row],[Year]],G:G,"&lt;="&amp;dataset_shampoo[[#This Row],[Month]])</f>
        <v>97034</v>
      </c>
      <c r="L2125" s="9">
        <f>dataset_shampoo[[#This Row],[Units YTD]]+SUMIFS(H:H,D:D,dataset_shampoo[[#This Row],[Brand]],E:E,dataset_shampoo[[#This Row],[Region]],F:F,dataset_shampoo[[#This Row],[Year]]-1,G:G,"&gt;"&amp;dataset_shampoo[[#This Row],[Month]])</f>
        <v>19726</v>
      </c>
      <c r="M2125" s="1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s="9">
        <v>2261</v>
      </c>
      <c r="I2126" s="11">
        <v>19747</v>
      </c>
      <c r="J2126" s="9">
        <f>SUMIFS(H:H,D:D,dataset_shampoo[[#This Row],[Brand]],E:E,dataset_shampoo[[#This Row],[Region]],F:F,dataset_shampoo[[#This Row],[Year]],G:G,"&lt;="&amp;dataset_shampoo[[#This Row],[Month]])</f>
        <v>13412</v>
      </c>
      <c r="K2126" s="27">
        <f>SUMIFS(I:I,D:D,dataset_shampoo[[#This Row],[Brand]],E:E,dataset_shampoo[[#This Row],[Region]],F:F,dataset_shampoo[[#This Row],[Year]],G:G,"&lt;="&amp;dataset_shampoo[[#This Row],[Month]])</f>
        <v>116781</v>
      </c>
      <c r="L2126" s="9">
        <f>dataset_shampoo[[#This Row],[Units YTD]]+SUMIFS(H:H,D:D,dataset_shampoo[[#This Row],[Brand]],E:E,dataset_shampoo[[#This Row],[Region]],F:F,dataset_shampoo[[#This Row],[Year]]-1,G:G,"&gt;"&amp;dataset_shampoo[[#This Row],[Month]])</f>
        <v>20629</v>
      </c>
      <c r="M2126" s="1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s="9">
        <v>1904</v>
      </c>
      <c r="I2127" s="11">
        <v>16989</v>
      </c>
      <c r="J2127" s="9">
        <f>SUMIFS(H:H,D:D,dataset_shampoo[[#This Row],[Brand]],E:E,dataset_shampoo[[#This Row],[Region]],F:F,dataset_shampoo[[#This Row],[Year]],G:G,"&lt;="&amp;dataset_shampoo[[#This Row],[Month]])</f>
        <v>15316</v>
      </c>
      <c r="K2127" s="27">
        <f>SUMIFS(I:I,D:D,dataset_shampoo[[#This Row],[Brand]],E:E,dataset_shampoo[[#This Row],[Region]],F:F,dataset_shampoo[[#This Row],[Year]],G:G,"&lt;="&amp;dataset_shampoo[[#This Row],[Month]])</f>
        <v>133770</v>
      </c>
      <c r="L2127" s="9">
        <f>dataset_shampoo[[#This Row],[Units YTD]]+SUMIFS(H:H,D:D,dataset_shampoo[[#This Row],[Brand]],E:E,dataset_shampoo[[#This Row],[Region]],F:F,dataset_shampoo[[#This Row],[Year]]-1,G:G,"&gt;"&amp;dataset_shampoo[[#This Row],[Month]])</f>
        <v>21056</v>
      </c>
      <c r="M2127" s="1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s="9">
        <v>2296</v>
      </c>
      <c r="I2128" s="11">
        <v>20685</v>
      </c>
      <c r="J2128" s="9">
        <f>SUMIFS(H:H,D:D,dataset_shampoo[[#This Row],[Brand]],E:E,dataset_shampoo[[#This Row],[Region]],F:F,dataset_shampoo[[#This Row],[Year]],G:G,"&lt;="&amp;dataset_shampoo[[#This Row],[Month]])</f>
        <v>17612</v>
      </c>
      <c r="K2128" s="27">
        <f>SUMIFS(I:I,D:D,dataset_shampoo[[#This Row],[Brand]],E:E,dataset_shampoo[[#This Row],[Region]],F:F,dataset_shampoo[[#This Row],[Year]],G:G,"&lt;="&amp;dataset_shampoo[[#This Row],[Month]])</f>
        <v>154455</v>
      </c>
      <c r="L2128" s="9">
        <f>dataset_shampoo[[#This Row],[Units YTD]]+SUMIFS(H:H,D:D,dataset_shampoo[[#This Row],[Brand]],E:E,dataset_shampoo[[#This Row],[Region]],F:F,dataset_shampoo[[#This Row],[Year]]-1,G:G,"&gt;"&amp;dataset_shampoo[[#This Row],[Month]])</f>
        <v>21126</v>
      </c>
      <c r="M2128" s="1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s="9">
        <v>4130</v>
      </c>
      <c r="I2129" s="11">
        <v>37093</v>
      </c>
      <c r="J2129" s="9">
        <f>SUMIFS(H:H,D:D,dataset_shampoo[[#This Row],[Brand]],E:E,dataset_shampoo[[#This Row],[Region]],F:F,dataset_shampoo[[#This Row],[Year]],G:G,"&lt;="&amp;dataset_shampoo[[#This Row],[Month]])</f>
        <v>21742</v>
      </c>
      <c r="K2129" s="27">
        <f>SUMIFS(I:I,D:D,dataset_shampoo[[#This Row],[Brand]],E:E,dataset_shampoo[[#This Row],[Region]],F:F,dataset_shampoo[[#This Row],[Year]],G:G,"&lt;="&amp;dataset_shampoo[[#This Row],[Month]])</f>
        <v>191548</v>
      </c>
      <c r="L2129" s="9">
        <f>dataset_shampoo[[#This Row],[Units YTD]]+SUMIFS(H:H,D:D,dataset_shampoo[[#This Row],[Brand]],E:E,dataset_shampoo[[#This Row],[Region]],F:F,dataset_shampoo[[#This Row],[Year]]-1,G:G,"&gt;"&amp;dataset_shampoo[[#This Row],[Month]])</f>
        <v>23849</v>
      </c>
      <c r="M2129" s="1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s="9">
        <v>2282</v>
      </c>
      <c r="I2130" s="11">
        <v>20573</v>
      </c>
      <c r="J2130" s="9">
        <f>SUMIFS(H:H,D:D,dataset_shampoo[[#This Row],[Brand]],E:E,dataset_shampoo[[#This Row],[Region]],F:F,dataset_shampoo[[#This Row],[Year]],G:G,"&lt;="&amp;dataset_shampoo[[#This Row],[Month]])</f>
        <v>24024</v>
      </c>
      <c r="K2130" s="27">
        <f>SUMIFS(I:I,D:D,dataset_shampoo[[#This Row],[Brand]],E:E,dataset_shampoo[[#This Row],[Region]],F:F,dataset_shampoo[[#This Row],[Year]],G:G,"&lt;="&amp;dataset_shampoo[[#This Row],[Month]])</f>
        <v>212121</v>
      </c>
      <c r="L2130" s="9">
        <f>dataset_shampoo[[#This Row],[Units YTD]]+SUMIFS(H:H,D:D,dataset_shampoo[[#This Row],[Brand]],E:E,dataset_shampoo[[#This Row],[Region]],F:F,dataset_shampoo[[#This Row],[Year]]-1,G:G,"&gt;"&amp;dataset_shampoo[[#This Row],[Month]])</f>
        <v>24024</v>
      </c>
      <c r="M2130" s="1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s="9">
        <v>2205</v>
      </c>
      <c r="I2131" s="11">
        <v>19831</v>
      </c>
      <c r="J2131" s="9">
        <f>SUMIFS(H:H,D:D,dataset_shampoo[[#This Row],[Brand]],E:E,dataset_shampoo[[#This Row],[Region]],F:F,dataset_shampoo[[#This Row],[Year]],G:G,"&lt;="&amp;dataset_shampoo[[#This Row],[Month]])</f>
        <v>2205</v>
      </c>
      <c r="K2131" s="27">
        <f>SUMIFS(I:I,D:D,dataset_shampoo[[#This Row],[Brand]],E:E,dataset_shampoo[[#This Row],[Region]],F:F,dataset_shampoo[[#This Row],[Year]],G:G,"&lt;="&amp;dataset_shampoo[[#This Row],[Month]])</f>
        <v>19831</v>
      </c>
      <c r="L2131" s="9">
        <f>dataset_shampoo[[#This Row],[Units YTD]]+SUMIFS(H:H,D:D,dataset_shampoo[[#This Row],[Brand]],E:E,dataset_shampoo[[#This Row],[Region]],F:F,dataset_shampoo[[#This Row],[Year]]-1,G:G,"&gt;"&amp;dataset_shampoo[[#This Row],[Month]])</f>
        <v>24605</v>
      </c>
      <c r="M2131" s="1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s="9">
        <v>1848</v>
      </c>
      <c r="I2132" s="11">
        <v>16611</v>
      </c>
      <c r="J2132" s="9">
        <f>SUMIFS(H:H,D:D,dataset_shampoo[[#This Row],[Brand]],E:E,dataset_shampoo[[#This Row],[Region]],F:F,dataset_shampoo[[#This Row],[Year]],G:G,"&lt;="&amp;dataset_shampoo[[#This Row],[Month]])</f>
        <v>4053</v>
      </c>
      <c r="K2132" s="27">
        <f>SUMIFS(I:I,D:D,dataset_shampoo[[#This Row],[Brand]],E:E,dataset_shampoo[[#This Row],[Region]],F:F,dataset_shampoo[[#This Row],[Year]],G:G,"&lt;="&amp;dataset_shampoo[[#This Row],[Month]])</f>
        <v>36442</v>
      </c>
      <c r="L2132" s="9">
        <f>dataset_shampoo[[#This Row],[Units YTD]]+SUMIFS(H:H,D:D,dataset_shampoo[[#This Row],[Brand]],E:E,dataset_shampoo[[#This Row],[Region]],F:F,dataset_shampoo[[#This Row],[Year]]-1,G:G,"&gt;"&amp;dataset_shampoo[[#This Row],[Month]])</f>
        <v>25207</v>
      </c>
      <c r="M2132" s="1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s="9">
        <v>2877</v>
      </c>
      <c r="I2133" s="11">
        <v>25844</v>
      </c>
      <c r="J2133" s="9">
        <f>SUMIFS(H:H,D:D,dataset_shampoo[[#This Row],[Brand]],E:E,dataset_shampoo[[#This Row],[Region]],F:F,dataset_shampoo[[#This Row],[Year]],G:G,"&lt;="&amp;dataset_shampoo[[#This Row],[Month]])</f>
        <v>6930</v>
      </c>
      <c r="K2133" s="27">
        <f>SUMIFS(I:I,D:D,dataset_shampoo[[#This Row],[Brand]],E:E,dataset_shampoo[[#This Row],[Region]],F:F,dataset_shampoo[[#This Row],[Year]],G:G,"&lt;="&amp;dataset_shampoo[[#This Row],[Month]])</f>
        <v>62286</v>
      </c>
      <c r="L2133" s="9">
        <f>dataset_shampoo[[#This Row],[Units YTD]]+SUMIFS(H:H,D:D,dataset_shampoo[[#This Row],[Brand]],E:E,dataset_shampoo[[#This Row],[Region]],F:F,dataset_shampoo[[#This Row],[Year]]-1,G:G,"&gt;"&amp;dataset_shampoo[[#This Row],[Month]])</f>
        <v>26166</v>
      </c>
      <c r="M2133" s="1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s="9">
        <v>784</v>
      </c>
      <c r="I2134" s="11">
        <v>6454</v>
      </c>
      <c r="J2134" s="9">
        <f>SUMIFS(H:H,D:D,dataset_shampoo[[#This Row],[Brand]],E:E,dataset_shampoo[[#This Row],[Region]],F:F,dataset_shampoo[[#This Row],[Year]],G:G,"&lt;="&amp;dataset_shampoo[[#This Row],[Month]])</f>
        <v>784</v>
      </c>
      <c r="K2134" s="27">
        <f>SUMIFS(I:I,D:D,dataset_shampoo[[#This Row],[Brand]],E:E,dataset_shampoo[[#This Row],[Region]],F:F,dataset_shampoo[[#This Row],[Year]],G:G,"&lt;="&amp;dataset_shampoo[[#This Row],[Month]])</f>
        <v>6454</v>
      </c>
      <c r="L2134" s="9">
        <f>dataset_shampoo[[#This Row],[Units YTD]]+SUMIFS(H:H,D:D,dataset_shampoo[[#This Row],[Brand]],E:E,dataset_shampoo[[#This Row],[Region]],F:F,dataset_shampoo[[#This Row],[Year]]-1,G:G,"&gt;"&amp;dataset_shampoo[[#This Row],[Month]])</f>
        <v>784</v>
      </c>
      <c r="M2134" s="1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s="9">
        <v>854</v>
      </c>
      <c r="I2135" s="11">
        <v>7035</v>
      </c>
      <c r="J2135" s="9">
        <f>SUMIFS(H:H,D:D,dataset_shampoo[[#This Row],[Brand]],E:E,dataset_shampoo[[#This Row],[Region]],F:F,dataset_shampoo[[#This Row],[Year]],G:G,"&lt;="&amp;dataset_shampoo[[#This Row],[Month]])</f>
        <v>1638</v>
      </c>
      <c r="K2135" s="27">
        <f>SUMIFS(I:I,D:D,dataset_shampoo[[#This Row],[Brand]],E:E,dataset_shampoo[[#This Row],[Region]],F:F,dataset_shampoo[[#This Row],[Year]],G:G,"&lt;="&amp;dataset_shampoo[[#This Row],[Month]])</f>
        <v>13489</v>
      </c>
      <c r="L2135" s="9">
        <f>dataset_shampoo[[#This Row],[Units YTD]]+SUMIFS(H:H,D:D,dataset_shampoo[[#This Row],[Brand]],E:E,dataset_shampoo[[#This Row],[Region]],F:F,dataset_shampoo[[#This Row],[Year]]-1,G:G,"&gt;"&amp;dataset_shampoo[[#This Row],[Month]])</f>
        <v>1638</v>
      </c>
      <c r="M2135" s="1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s="9">
        <v>651</v>
      </c>
      <c r="I2136" s="11">
        <v>5348</v>
      </c>
      <c r="J2136" s="9">
        <f>SUMIFS(H:H,D:D,dataset_shampoo[[#This Row],[Brand]],E:E,dataset_shampoo[[#This Row],[Region]],F:F,dataset_shampoo[[#This Row],[Year]],G:G,"&lt;="&amp;dataset_shampoo[[#This Row],[Month]])</f>
        <v>2289</v>
      </c>
      <c r="K2136" s="27">
        <f>SUMIFS(I:I,D:D,dataset_shampoo[[#This Row],[Brand]],E:E,dataset_shampoo[[#This Row],[Region]],F:F,dataset_shampoo[[#This Row],[Year]],G:G,"&lt;="&amp;dataset_shampoo[[#This Row],[Month]])</f>
        <v>18837</v>
      </c>
      <c r="L2136" s="9">
        <f>dataset_shampoo[[#This Row],[Units YTD]]+SUMIFS(H:H,D:D,dataset_shampoo[[#This Row],[Brand]],E:E,dataset_shampoo[[#This Row],[Region]],F:F,dataset_shampoo[[#This Row],[Year]]-1,G:G,"&gt;"&amp;dataset_shampoo[[#This Row],[Month]])</f>
        <v>2289</v>
      </c>
      <c r="M2136" s="1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s="9">
        <v>665</v>
      </c>
      <c r="I2137" s="11">
        <v>5432</v>
      </c>
      <c r="J2137" s="9">
        <f>SUMIFS(H:H,D:D,dataset_shampoo[[#This Row],[Brand]],E:E,dataset_shampoo[[#This Row],[Region]],F:F,dataset_shampoo[[#This Row],[Year]],G:G,"&lt;="&amp;dataset_shampoo[[#This Row],[Month]])</f>
        <v>2954</v>
      </c>
      <c r="K2137" s="27">
        <f>SUMIFS(I:I,D:D,dataset_shampoo[[#This Row],[Brand]],E:E,dataset_shampoo[[#This Row],[Region]],F:F,dataset_shampoo[[#This Row],[Year]],G:G,"&lt;="&amp;dataset_shampoo[[#This Row],[Month]])</f>
        <v>24269</v>
      </c>
      <c r="L2137" s="9">
        <f>dataset_shampoo[[#This Row],[Units YTD]]+SUMIFS(H:H,D:D,dataset_shampoo[[#This Row],[Brand]],E:E,dataset_shampoo[[#This Row],[Region]],F:F,dataset_shampoo[[#This Row],[Year]]-1,G:G,"&gt;"&amp;dataset_shampoo[[#This Row],[Month]])</f>
        <v>2954</v>
      </c>
      <c r="M2137" s="1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s="9">
        <v>1148</v>
      </c>
      <c r="I2138" s="11">
        <v>9436</v>
      </c>
      <c r="J2138" s="9">
        <f>SUMIFS(H:H,D:D,dataset_shampoo[[#This Row],[Brand]],E:E,dataset_shampoo[[#This Row],[Region]],F:F,dataset_shampoo[[#This Row],[Year]],G:G,"&lt;="&amp;dataset_shampoo[[#This Row],[Month]])</f>
        <v>4102</v>
      </c>
      <c r="K2138" s="27">
        <f>SUMIFS(I:I,D:D,dataset_shampoo[[#This Row],[Brand]],E:E,dataset_shampoo[[#This Row],[Region]],F:F,dataset_shampoo[[#This Row],[Year]],G:G,"&lt;="&amp;dataset_shampoo[[#This Row],[Month]])</f>
        <v>33705</v>
      </c>
      <c r="L2138" s="9">
        <f>dataset_shampoo[[#This Row],[Units YTD]]+SUMIFS(H:H,D:D,dataset_shampoo[[#This Row],[Brand]],E:E,dataset_shampoo[[#This Row],[Region]],F:F,dataset_shampoo[[#This Row],[Year]]-1,G:G,"&gt;"&amp;dataset_shampoo[[#This Row],[Month]])</f>
        <v>4102</v>
      </c>
      <c r="M2138" s="1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s="9">
        <v>441</v>
      </c>
      <c r="I2139" s="11">
        <v>3612</v>
      </c>
      <c r="J2139" s="9">
        <f>SUMIFS(H:H,D:D,dataset_shampoo[[#This Row],[Brand]],E:E,dataset_shampoo[[#This Row],[Region]],F:F,dataset_shampoo[[#This Row],[Year]],G:G,"&lt;="&amp;dataset_shampoo[[#This Row],[Month]])</f>
        <v>4543</v>
      </c>
      <c r="K2139" s="27">
        <f>SUMIFS(I:I,D:D,dataset_shampoo[[#This Row],[Brand]],E:E,dataset_shampoo[[#This Row],[Region]],F:F,dataset_shampoo[[#This Row],[Year]],G:G,"&lt;="&amp;dataset_shampoo[[#This Row],[Month]])</f>
        <v>37317</v>
      </c>
      <c r="L2139" s="9">
        <f>dataset_shampoo[[#This Row],[Units YTD]]+SUMIFS(H:H,D:D,dataset_shampoo[[#This Row],[Brand]],E:E,dataset_shampoo[[#This Row],[Region]],F:F,dataset_shampoo[[#This Row],[Year]]-1,G:G,"&gt;"&amp;dataset_shampoo[[#This Row],[Month]])</f>
        <v>4543</v>
      </c>
      <c r="M2139" s="1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s="9">
        <v>595</v>
      </c>
      <c r="I2140" s="11">
        <v>4865</v>
      </c>
      <c r="J2140" s="9">
        <f>SUMIFS(H:H,D:D,dataset_shampoo[[#This Row],[Brand]],E:E,dataset_shampoo[[#This Row],[Region]],F:F,dataset_shampoo[[#This Row],[Year]],G:G,"&lt;="&amp;dataset_shampoo[[#This Row],[Month]])</f>
        <v>5138</v>
      </c>
      <c r="K2140" s="27">
        <f>SUMIFS(I:I,D:D,dataset_shampoo[[#This Row],[Brand]],E:E,dataset_shampoo[[#This Row],[Region]],F:F,dataset_shampoo[[#This Row],[Year]],G:G,"&lt;="&amp;dataset_shampoo[[#This Row],[Month]])</f>
        <v>42182</v>
      </c>
      <c r="L2140" s="9">
        <f>dataset_shampoo[[#This Row],[Units YTD]]+SUMIFS(H:H,D:D,dataset_shampoo[[#This Row],[Brand]],E:E,dataset_shampoo[[#This Row],[Region]],F:F,dataset_shampoo[[#This Row],[Year]]-1,G:G,"&gt;"&amp;dataset_shampoo[[#This Row],[Month]])</f>
        <v>5138</v>
      </c>
      <c r="M2140" s="1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s="9">
        <v>1246</v>
      </c>
      <c r="I2141" s="11">
        <v>10227</v>
      </c>
      <c r="J2141" s="9">
        <f>SUMIFS(H:H,D:D,dataset_shampoo[[#This Row],[Brand]],E:E,dataset_shampoo[[#This Row],[Region]],F:F,dataset_shampoo[[#This Row],[Year]],G:G,"&lt;="&amp;dataset_shampoo[[#This Row],[Month]])</f>
        <v>6384</v>
      </c>
      <c r="K2141" s="27">
        <f>SUMIFS(I:I,D:D,dataset_shampoo[[#This Row],[Brand]],E:E,dataset_shampoo[[#This Row],[Region]],F:F,dataset_shampoo[[#This Row],[Year]],G:G,"&lt;="&amp;dataset_shampoo[[#This Row],[Month]])</f>
        <v>52409</v>
      </c>
      <c r="L2141" s="9">
        <f>dataset_shampoo[[#This Row],[Units YTD]]+SUMIFS(H:H,D:D,dataset_shampoo[[#This Row],[Brand]],E:E,dataset_shampoo[[#This Row],[Region]],F:F,dataset_shampoo[[#This Row],[Year]]-1,G:G,"&gt;"&amp;dataset_shampoo[[#This Row],[Month]])</f>
        <v>6384</v>
      </c>
      <c r="M2141" s="1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s="9">
        <v>840</v>
      </c>
      <c r="I2142" s="11">
        <v>6902</v>
      </c>
      <c r="J2142" s="9">
        <f>SUMIFS(H:H,D:D,dataset_shampoo[[#This Row],[Brand]],E:E,dataset_shampoo[[#This Row],[Region]],F:F,dataset_shampoo[[#This Row],[Year]],G:G,"&lt;="&amp;dataset_shampoo[[#This Row],[Month]])</f>
        <v>7224</v>
      </c>
      <c r="K2142" s="27">
        <f>SUMIFS(I:I,D:D,dataset_shampoo[[#This Row],[Brand]],E:E,dataset_shampoo[[#This Row],[Region]],F:F,dataset_shampoo[[#This Row],[Year]],G:G,"&lt;="&amp;dataset_shampoo[[#This Row],[Month]])</f>
        <v>59311</v>
      </c>
      <c r="L2142" s="9">
        <f>dataset_shampoo[[#This Row],[Units YTD]]+SUMIFS(H:H,D:D,dataset_shampoo[[#This Row],[Brand]],E:E,dataset_shampoo[[#This Row],[Region]],F:F,dataset_shampoo[[#This Row],[Year]]-1,G:G,"&gt;"&amp;dataset_shampoo[[#This Row],[Month]])</f>
        <v>7224</v>
      </c>
      <c r="M2142" s="1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s="9">
        <v>224</v>
      </c>
      <c r="I2143" s="11">
        <v>1862</v>
      </c>
      <c r="J2143" s="9">
        <f>SUMIFS(H:H,D:D,dataset_shampoo[[#This Row],[Brand]],E:E,dataset_shampoo[[#This Row],[Region]],F:F,dataset_shampoo[[#This Row],[Year]],G:G,"&lt;="&amp;dataset_shampoo[[#This Row],[Month]])</f>
        <v>7448</v>
      </c>
      <c r="K2143" s="27">
        <f>SUMIFS(I:I,D:D,dataset_shampoo[[#This Row],[Brand]],E:E,dataset_shampoo[[#This Row],[Region]],F:F,dataset_shampoo[[#This Row],[Year]],G:G,"&lt;="&amp;dataset_shampoo[[#This Row],[Month]])</f>
        <v>61173</v>
      </c>
      <c r="L2143" s="9">
        <f>dataset_shampoo[[#This Row],[Units YTD]]+SUMIFS(H:H,D:D,dataset_shampoo[[#This Row],[Brand]],E:E,dataset_shampoo[[#This Row],[Region]],F:F,dataset_shampoo[[#This Row],[Year]]-1,G:G,"&gt;"&amp;dataset_shampoo[[#This Row],[Month]])</f>
        <v>7448</v>
      </c>
      <c r="M2143" s="1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s="9">
        <v>756</v>
      </c>
      <c r="I2144" s="11">
        <v>6202</v>
      </c>
      <c r="J2144" s="9">
        <f>SUMIFS(H:H,D:D,dataset_shampoo[[#This Row],[Brand]],E:E,dataset_shampoo[[#This Row],[Region]],F:F,dataset_shampoo[[#This Row],[Year]],G:G,"&lt;="&amp;dataset_shampoo[[#This Row],[Month]])</f>
        <v>8204</v>
      </c>
      <c r="K2144" s="27">
        <f>SUMIFS(I:I,D:D,dataset_shampoo[[#This Row],[Brand]],E:E,dataset_shampoo[[#This Row],[Region]],F:F,dataset_shampoo[[#This Row],[Year]],G:G,"&lt;="&amp;dataset_shampoo[[#This Row],[Month]])</f>
        <v>67375</v>
      </c>
      <c r="L2144" s="9">
        <f>dataset_shampoo[[#This Row],[Units YTD]]+SUMIFS(H:H,D:D,dataset_shampoo[[#This Row],[Brand]],E:E,dataset_shampoo[[#This Row],[Region]],F:F,dataset_shampoo[[#This Row],[Year]]-1,G:G,"&gt;"&amp;dataset_shampoo[[#This Row],[Month]])</f>
        <v>8204</v>
      </c>
      <c r="M2144" s="1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s="9">
        <v>826</v>
      </c>
      <c r="I2145" s="11">
        <v>6783</v>
      </c>
      <c r="J2145" s="9">
        <f>SUMIFS(H:H,D:D,dataset_shampoo[[#This Row],[Brand]],E:E,dataset_shampoo[[#This Row],[Region]],F:F,dataset_shampoo[[#This Row],[Year]],G:G,"&lt;="&amp;dataset_shampoo[[#This Row],[Month]])</f>
        <v>9030</v>
      </c>
      <c r="K2145" s="27">
        <f>SUMIFS(I:I,D:D,dataset_shampoo[[#This Row],[Brand]],E:E,dataset_shampoo[[#This Row],[Region]],F:F,dataset_shampoo[[#This Row],[Year]],G:G,"&lt;="&amp;dataset_shampoo[[#This Row],[Month]])</f>
        <v>74158</v>
      </c>
      <c r="L2145" s="9">
        <f>dataset_shampoo[[#This Row],[Units YTD]]+SUMIFS(H:H,D:D,dataset_shampoo[[#This Row],[Brand]],E:E,dataset_shampoo[[#This Row],[Region]],F:F,dataset_shampoo[[#This Row],[Year]]-1,G:G,"&gt;"&amp;dataset_shampoo[[#This Row],[Month]])</f>
        <v>9030</v>
      </c>
      <c r="M2145" s="1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s="9">
        <v>238</v>
      </c>
      <c r="I2146" s="11">
        <v>1953</v>
      </c>
      <c r="J2146" s="9">
        <f>SUMIFS(H:H,D:D,dataset_shampoo[[#This Row],[Brand]],E:E,dataset_shampoo[[#This Row],[Region]],F:F,dataset_shampoo[[#This Row],[Year]],G:G,"&lt;="&amp;dataset_shampoo[[#This Row],[Month]])</f>
        <v>238</v>
      </c>
      <c r="K2146" s="27">
        <f>SUMIFS(I:I,D:D,dataset_shampoo[[#This Row],[Brand]],E:E,dataset_shampoo[[#This Row],[Region]],F:F,dataset_shampoo[[#This Row],[Year]],G:G,"&lt;="&amp;dataset_shampoo[[#This Row],[Month]])</f>
        <v>1953</v>
      </c>
      <c r="L2146" s="9">
        <f>dataset_shampoo[[#This Row],[Units YTD]]+SUMIFS(H:H,D:D,dataset_shampoo[[#This Row],[Brand]],E:E,dataset_shampoo[[#This Row],[Region]],F:F,dataset_shampoo[[#This Row],[Year]]-1,G:G,"&gt;"&amp;dataset_shampoo[[#This Row],[Month]])</f>
        <v>8484</v>
      </c>
      <c r="M2146" s="1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s="9">
        <v>637</v>
      </c>
      <c r="I2147" s="11">
        <v>5348</v>
      </c>
      <c r="J2147" s="9">
        <f>SUMIFS(H:H,D:D,dataset_shampoo[[#This Row],[Brand]],E:E,dataset_shampoo[[#This Row],[Region]],F:F,dataset_shampoo[[#This Row],[Year]],G:G,"&lt;="&amp;dataset_shampoo[[#This Row],[Month]])</f>
        <v>875</v>
      </c>
      <c r="K2147" s="27">
        <f>SUMIFS(I:I,D:D,dataset_shampoo[[#This Row],[Brand]],E:E,dataset_shampoo[[#This Row],[Region]],F:F,dataset_shampoo[[#This Row],[Year]],G:G,"&lt;="&amp;dataset_shampoo[[#This Row],[Month]])</f>
        <v>7301</v>
      </c>
      <c r="L2147" s="9">
        <f>dataset_shampoo[[#This Row],[Units YTD]]+SUMIFS(H:H,D:D,dataset_shampoo[[#This Row],[Brand]],E:E,dataset_shampoo[[#This Row],[Region]],F:F,dataset_shampoo[[#This Row],[Year]]-1,G:G,"&gt;"&amp;dataset_shampoo[[#This Row],[Month]])</f>
        <v>8267</v>
      </c>
      <c r="M2147" s="1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s="9">
        <v>546</v>
      </c>
      <c r="I2148" s="11">
        <v>4522</v>
      </c>
      <c r="J2148" s="9">
        <f>SUMIFS(H:H,D:D,dataset_shampoo[[#This Row],[Brand]],E:E,dataset_shampoo[[#This Row],[Region]],F:F,dataset_shampoo[[#This Row],[Year]],G:G,"&lt;="&amp;dataset_shampoo[[#This Row],[Month]])</f>
        <v>1421</v>
      </c>
      <c r="K2148" s="27">
        <f>SUMIFS(I:I,D:D,dataset_shampoo[[#This Row],[Brand]],E:E,dataset_shampoo[[#This Row],[Region]],F:F,dataset_shampoo[[#This Row],[Year]],G:G,"&lt;="&amp;dataset_shampoo[[#This Row],[Month]])</f>
        <v>11823</v>
      </c>
      <c r="L2148" s="9">
        <f>dataset_shampoo[[#This Row],[Units YTD]]+SUMIFS(H:H,D:D,dataset_shampoo[[#This Row],[Brand]],E:E,dataset_shampoo[[#This Row],[Region]],F:F,dataset_shampoo[[#This Row],[Year]]-1,G:G,"&gt;"&amp;dataset_shampoo[[#This Row],[Month]])</f>
        <v>8162</v>
      </c>
      <c r="M2148" s="1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s="9">
        <v>637</v>
      </c>
      <c r="I2149" s="11">
        <v>5348</v>
      </c>
      <c r="J2149" s="9">
        <f>SUMIFS(H:H,D:D,dataset_shampoo[[#This Row],[Brand]],E:E,dataset_shampoo[[#This Row],[Region]],F:F,dataset_shampoo[[#This Row],[Year]],G:G,"&lt;="&amp;dataset_shampoo[[#This Row],[Month]])</f>
        <v>2058</v>
      </c>
      <c r="K2149" s="27">
        <f>SUMIFS(I:I,D:D,dataset_shampoo[[#This Row],[Brand]],E:E,dataset_shampoo[[#This Row],[Region]],F:F,dataset_shampoo[[#This Row],[Year]],G:G,"&lt;="&amp;dataset_shampoo[[#This Row],[Month]])</f>
        <v>17171</v>
      </c>
      <c r="L2149" s="9">
        <f>dataset_shampoo[[#This Row],[Units YTD]]+SUMIFS(H:H,D:D,dataset_shampoo[[#This Row],[Brand]],E:E,dataset_shampoo[[#This Row],[Region]],F:F,dataset_shampoo[[#This Row],[Year]]-1,G:G,"&gt;"&amp;dataset_shampoo[[#This Row],[Month]])</f>
        <v>8134</v>
      </c>
      <c r="M2149" s="1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s="9">
        <v>994</v>
      </c>
      <c r="I2150" s="11">
        <v>8372</v>
      </c>
      <c r="J2150" s="9">
        <f>SUMIFS(H:H,D:D,dataset_shampoo[[#This Row],[Brand]],E:E,dataset_shampoo[[#This Row],[Region]],F:F,dataset_shampoo[[#This Row],[Year]],G:G,"&lt;="&amp;dataset_shampoo[[#This Row],[Month]])</f>
        <v>3052</v>
      </c>
      <c r="K2150" s="27">
        <f>SUMIFS(I:I,D:D,dataset_shampoo[[#This Row],[Brand]],E:E,dataset_shampoo[[#This Row],[Region]],F:F,dataset_shampoo[[#This Row],[Year]],G:G,"&lt;="&amp;dataset_shampoo[[#This Row],[Month]])</f>
        <v>25543</v>
      </c>
      <c r="L2150" s="9">
        <f>dataset_shampoo[[#This Row],[Units YTD]]+SUMIFS(H:H,D:D,dataset_shampoo[[#This Row],[Brand]],E:E,dataset_shampoo[[#This Row],[Region]],F:F,dataset_shampoo[[#This Row],[Year]]-1,G:G,"&gt;"&amp;dataset_shampoo[[#This Row],[Month]])</f>
        <v>7980</v>
      </c>
      <c r="M2150" s="1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s="9">
        <v>462</v>
      </c>
      <c r="I2151" s="11">
        <v>3892</v>
      </c>
      <c r="J2151" s="9">
        <f>SUMIFS(H:H,D:D,dataset_shampoo[[#This Row],[Brand]],E:E,dataset_shampoo[[#This Row],[Region]],F:F,dataset_shampoo[[#This Row],[Year]],G:G,"&lt;="&amp;dataset_shampoo[[#This Row],[Month]])</f>
        <v>3514</v>
      </c>
      <c r="K2151" s="27">
        <f>SUMIFS(I:I,D:D,dataset_shampoo[[#This Row],[Brand]],E:E,dataset_shampoo[[#This Row],[Region]],F:F,dataset_shampoo[[#This Row],[Year]],G:G,"&lt;="&amp;dataset_shampoo[[#This Row],[Month]])</f>
        <v>29435</v>
      </c>
      <c r="L2151" s="9">
        <f>dataset_shampoo[[#This Row],[Units YTD]]+SUMIFS(H:H,D:D,dataset_shampoo[[#This Row],[Brand]],E:E,dataset_shampoo[[#This Row],[Region]],F:F,dataset_shampoo[[#This Row],[Year]]-1,G:G,"&gt;"&amp;dataset_shampoo[[#This Row],[Month]])</f>
        <v>8001</v>
      </c>
      <c r="M2151" s="1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s="9">
        <v>735</v>
      </c>
      <c r="I2152" s="11">
        <v>6097</v>
      </c>
      <c r="J2152" s="9">
        <f>SUMIFS(H:H,D:D,dataset_shampoo[[#This Row],[Brand]],E:E,dataset_shampoo[[#This Row],[Region]],F:F,dataset_shampoo[[#This Row],[Year]],G:G,"&lt;="&amp;dataset_shampoo[[#This Row],[Month]])</f>
        <v>4249</v>
      </c>
      <c r="K2152" s="27">
        <f>SUMIFS(I:I,D:D,dataset_shampoo[[#This Row],[Brand]],E:E,dataset_shampoo[[#This Row],[Region]],F:F,dataset_shampoo[[#This Row],[Year]],G:G,"&lt;="&amp;dataset_shampoo[[#This Row],[Month]])</f>
        <v>35532</v>
      </c>
      <c r="L2152" s="9">
        <f>dataset_shampoo[[#This Row],[Units YTD]]+SUMIFS(H:H,D:D,dataset_shampoo[[#This Row],[Brand]],E:E,dataset_shampoo[[#This Row],[Region]],F:F,dataset_shampoo[[#This Row],[Year]]-1,G:G,"&gt;"&amp;dataset_shampoo[[#This Row],[Month]])</f>
        <v>8141</v>
      </c>
      <c r="M2152" s="1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s="9">
        <v>819</v>
      </c>
      <c r="I2153" s="11">
        <v>6832</v>
      </c>
      <c r="J2153" s="9">
        <f>SUMIFS(H:H,D:D,dataset_shampoo[[#This Row],[Brand]],E:E,dataset_shampoo[[#This Row],[Region]],F:F,dataset_shampoo[[#This Row],[Year]],G:G,"&lt;="&amp;dataset_shampoo[[#This Row],[Month]])</f>
        <v>5068</v>
      </c>
      <c r="K2153" s="27">
        <f>SUMIFS(I:I,D:D,dataset_shampoo[[#This Row],[Brand]],E:E,dataset_shampoo[[#This Row],[Region]],F:F,dataset_shampoo[[#This Row],[Year]],G:G,"&lt;="&amp;dataset_shampoo[[#This Row],[Month]])</f>
        <v>42364</v>
      </c>
      <c r="L2153" s="9">
        <f>dataset_shampoo[[#This Row],[Units YTD]]+SUMIFS(H:H,D:D,dataset_shampoo[[#This Row],[Brand]],E:E,dataset_shampoo[[#This Row],[Region]],F:F,dataset_shampoo[[#This Row],[Year]]-1,G:G,"&gt;"&amp;dataset_shampoo[[#This Row],[Month]])</f>
        <v>7714</v>
      </c>
      <c r="M2153" s="1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s="9">
        <v>329</v>
      </c>
      <c r="I2154" s="11">
        <v>2772</v>
      </c>
      <c r="J2154" s="9">
        <f>SUMIFS(H:H,D:D,dataset_shampoo[[#This Row],[Brand]],E:E,dataset_shampoo[[#This Row],[Region]],F:F,dataset_shampoo[[#This Row],[Year]],G:G,"&lt;="&amp;dataset_shampoo[[#This Row],[Month]])</f>
        <v>5397</v>
      </c>
      <c r="K2154" s="27">
        <f>SUMIFS(I:I,D:D,dataset_shampoo[[#This Row],[Brand]],E:E,dataset_shampoo[[#This Row],[Region]],F:F,dataset_shampoo[[#This Row],[Year]],G:G,"&lt;="&amp;dataset_shampoo[[#This Row],[Month]])</f>
        <v>45136</v>
      </c>
      <c r="L2154" s="9">
        <f>dataset_shampoo[[#This Row],[Units YTD]]+SUMIFS(H:H,D:D,dataset_shampoo[[#This Row],[Brand]],E:E,dataset_shampoo[[#This Row],[Region]],F:F,dataset_shampoo[[#This Row],[Year]]-1,G:G,"&gt;"&amp;dataset_shampoo[[#This Row],[Month]])</f>
        <v>7203</v>
      </c>
      <c r="M2154" s="1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s="9">
        <v>756</v>
      </c>
      <c r="I2155" s="11">
        <v>6384</v>
      </c>
      <c r="J2155" s="9">
        <f>SUMIFS(H:H,D:D,dataset_shampoo[[#This Row],[Brand]],E:E,dataset_shampoo[[#This Row],[Region]],F:F,dataset_shampoo[[#This Row],[Year]],G:G,"&lt;="&amp;dataset_shampoo[[#This Row],[Month]])</f>
        <v>6153</v>
      </c>
      <c r="K2155" s="27">
        <f>SUMIFS(I:I,D:D,dataset_shampoo[[#This Row],[Brand]],E:E,dataset_shampoo[[#This Row],[Region]],F:F,dataset_shampoo[[#This Row],[Year]],G:G,"&lt;="&amp;dataset_shampoo[[#This Row],[Month]])</f>
        <v>51520</v>
      </c>
      <c r="L2155" s="9">
        <f>dataset_shampoo[[#This Row],[Units YTD]]+SUMIFS(H:H,D:D,dataset_shampoo[[#This Row],[Brand]],E:E,dataset_shampoo[[#This Row],[Region]],F:F,dataset_shampoo[[#This Row],[Year]]-1,G:G,"&gt;"&amp;dataset_shampoo[[#This Row],[Month]])</f>
        <v>7735</v>
      </c>
      <c r="M2155" s="1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s="9">
        <v>357</v>
      </c>
      <c r="I2156" s="11">
        <v>2933</v>
      </c>
      <c r="J2156" s="9">
        <f>SUMIFS(H:H,D:D,dataset_shampoo[[#This Row],[Brand]],E:E,dataset_shampoo[[#This Row],[Region]],F:F,dataset_shampoo[[#This Row],[Year]],G:G,"&lt;="&amp;dataset_shampoo[[#This Row],[Month]])</f>
        <v>6510</v>
      </c>
      <c r="K2156" s="27">
        <f>SUMIFS(I:I,D:D,dataset_shampoo[[#This Row],[Brand]],E:E,dataset_shampoo[[#This Row],[Region]],F:F,dataset_shampoo[[#This Row],[Year]],G:G,"&lt;="&amp;dataset_shampoo[[#This Row],[Month]])</f>
        <v>54453</v>
      </c>
      <c r="L2156" s="9">
        <f>dataset_shampoo[[#This Row],[Units YTD]]+SUMIFS(H:H,D:D,dataset_shampoo[[#This Row],[Brand]],E:E,dataset_shampoo[[#This Row],[Region]],F:F,dataset_shampoo[[#This Row],[Year]]-1,G:G,"&gt;"&amp;dataset_shampoo[[#This Row],[Month]])</f>
        <v>7336</v>
      </c>
      <c r="M2156" s="1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s="9">
        <v>308</v>
      </c>
      <c r="I2157" s="11">
        <v>2555</v>
      </c>
      <c r="J2157" s="9">
        <f>SUMIFS(H:H,D:D,dataset_shampoo[[#This Row],[Brand]],E:E,dataset_shampoo[[#This Row],[Region]],F:F,dataset_shampoo[[#This Row],[Year]],G:G,"&lt;="&amp;dataset_shampoo[[#This Row],[Month]])</f>
        <v>6818</v>
      </c>
      <c r="K2157" s="27">
        <f>SUMIFS(I:I,D:D,dataset_shampoo[[#This Row],[Brand]],E:E,dataset_shampoo[[#This Row],[Region]],F:F,dataset_shampoo[[#This Row],[Year]],G:G,"&lt;="&amp;dataset_shampoo[[#This Row],[Month]])</f>
        <v>57008</v>
      </c>
      <c r="L2157" s="9">
        <f>dataset_shampoo[[#This Row],[Units YTD]]+SUMIFS(H:H,D:D,dataset_shampoo[[#This Row],[Brand]],E:E,dataset_shampoo[[#This Row],[Region]],F:F,dataset_shampoo[[#This Row],[Year]]-1,G:G,"&gt;"&amp;dataset_shampoo[[#This Row],[Month]])</f>
        <v>6818</v>
      </c>
      <c r="M2157" s="1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s="9">
        <v>875</v>
      </c>
      <c r="I2158" s="11">
        <v>7315</v>
      </c>
      <c r="J2158" s="9">
        <f>SUMIFS(H:H,D:D,dataset_shampoo[[#This Row],[Brand]],E:E,dataset_shampoo[[#This Row],[Region]],F:F,dataset_shampoo[[#This Row],[Year]],G:G,"&lt;="&amp;dataset_shampoo[[#This Row],[Month]])</f>
        <v>875</v>
      </c>
      <c r="K2158" s="27">
        <f>SUMIFS(I:I,D:D,dataset_shampoo[[#This Row],[Brand]],E:E,dataset_shampoo[[#This Row],[Region]],F:F,dataset_shampoo[[#This Row],[Year]],G:G,"&lt;="&amp;dataset_shampoo[[#This Row],[Month]])</f>
        <v>7315</v>
      </c>
      <c r="L2158" s="9">
        <f>dataset_shampoo[[#This Row],[Units YTD]]+SUMIFS(H:H,D:D,dataset_shampoo[[#This Row],[Brand]],E:E,dataset_shampoo[[#This Row],[Region]],F:F,dataset_shampoo[[#This Row],[Year]]-1,G:G,"&gt;"&amp;dataset_shampoo[[#This Row],[Month]])</f>
        <v>7455</v>
      </c>
      <c r="M2158" s="1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s="9">
        <v>322</v>
      </c>
      <c r="I2159" s="11">
        <v>2639</v>
      </c>
      <c r="J2159" s="9">
        <f>SUMIFS(H:H,D:D,dataset_shampoo[[#This Row],[Brand]],E:E,dataset_shampoo[[#This Row],[Region]],F:F,dataset_shampoo[[#This Row],[Year]],G:G,"&lt;="&amp;dataset_shampoo[[#This Row],[Month]])</f>
        <v>1197</v>
      </c>
      <c r="K2159" s="27">
        <f>SUMIFS(I:I,D:D,dataset_shampoo[[#This Row],[Brand]],E:E,dataset_shampoo[[#This Row],[Region]],F:F,dataset_shampoo[[#This Row],[Year]],G:G,"&lt;="&amp;dataset_shampoo[[#This Row],[Month]])</f>
        <v>9954</v>
      </c>
      <c r="L2159" s="9">
        <f>dataset_shampoo[[#This Row],[Units YTD]]+SUMIFS(H:H,D:D,dataset_shampoo[[#This Row],[Brand]],E:E,dataset_shampoo[[#This Row],[Region]],F:F,dataset_shampoo[[#This Row],[Year]]-1,G:G,"&gt;"&amp;dataset_shampoo[[#This Row],[Month]])</f>
        <v>7140</v>
      </c>
      <c r="M2159" s="1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s="9">
        <v>462</v>
      </c>
      <c r="I2160" s="11">
        <v>3857</v>
      </c>
      <c r="J2160" s="9">
        <f>SUMIFS(H:H,D:D,dataset_shampoo[[#This Row],[Brand]],E:E,dataset_shampoo[[#This Row],[Region]],F:F,dataset_shampoo[[#This Row],[Year]],G:G,"&lt;="&amp;dataset_shampoo[[#This Row],[Month]])</f>
        <v>1659</v>
      </c>
      <c r="K2160" s="27">
        <f>SUMIFS(I:I,D:D,dataset_shampoo[[#This Row],[Brand]],E:E,dataset_shampoo[[#This Row],[Region]],F:F,dataset_shampoo[[#This Row],[Year]],G:G,"&lt;="&amp;dataset_shampoo[[#This Row],[Month]])</f>
        <v>13811</v>
      </c>
      <c r="L2160" s="9">
        <f>dataset_shampoo[[#This Row],[Units YTD]]+SUMIFS(H:H,D:D,dataset_shampoo[[#This Row],[Brand]],E:E,dataset_shampoo[[#This Row],[Region]],F:F,dataset_shampoo[[#This Row],[Year]]-1,G:G,"&gt;"&amp;dataset_shampoo[[#This Row],[Month]])</f>
        <v>7056</v>
      </c>
      <c r="M2160" s="1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s="9">
        <v>35</v>
      </c>
      <c r="I2161" s="11">
        <v>322</v>
      </c>
      <c r="J2161" s="9">
        <f>SUMIFS(H:H,D:D,dataset_shampoo[[#This Row],[Brand]],E:E,dataset_shampoo[[#This Row],[Region]],F:F,dataset_shampoo[[#This Row],[Year]],G:G,"&lt;="&amp;dataset_shampoo[[#This Row],[Month]])</f>
        <v>1694</v>
      </c>
      <c r="K2161" s="27">
        <f>SUMIFS(I:I,D:D,dataset_shampoo[[#This Row],[Brand]],E:E,dataset_shampoo[[#This Row],[Region]],F:F,dataset_shampoo[[#This Row],[Year]],G:G,"&lt;="&amp;dataset_shampoo[[#This Row],[Month]])</f>
        <v>14133</v>
      </c>
      <c r="L2161" s="9">
        <f>dataset_shampoo[[#This Row],[Units YTD]]+SUMIFS(H:H,D:D,dataset_shampoo[[#This Row],[Brand]],E:E,dataset_shampoo[[#This Row],[Region]],F:F,dataset_shampoo[[#This Row],[Year]]-1,G:G,"&gt;"&amp;dataset_shampoo[[#This Row],[Month]])</f>
        <v>6454</v>
      </c>
      <c r="M2161" s="1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s="9">
        <v>406</v>
      </c>
      <c r="I2162" s="11">
        <v>3325</v>
      </c>
      <c r="J2162" s="9">
        <f>SUMIFS(H:H,D:D,dataset_shampoo[[#This Row],[Brand]],E:E,dataset_shampoo[[#This Row],[Region]],F:F,dataset_shampoo[[#This Row],[Year]],G:G,"&lt;="&amp;dataset_shampoo[[#This Row],[Month]])</f>
        <v>2100</v>
      </c>
      <c r="K2162" s="27">
        <f>SUMIFS(I:I,D:D,dataset_shampoo[[#This Row],[Brand]],E:E,dataset_shampoo[[#This Row],[Region]],F:F,dataset_shampoo[[#This Row],[Year]],G:G,"&lt;="&amp;dataset_shampoo[[#This Row],[Month]])</f>
        <v>17458</v>
      </c>
      <c r="L2162" s="9">
        <f>dataset_shampoo[[#This Row],[Units YTD]]+SUMIFS(H:H,D:D,dataset_shampoo[[#This Row],[Brand]],E:E,dataset_shampoo[[#This Row],[Region]],F:F,dataset_shampoo[[#This Row],[Year]]-1,G:G,"&gt;"&amp;dataset_shampoo[[#This Row],[Month]])</f>
        <v>5866</v>
      </c>
      <c r="M2162" s="1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s="9">
        <v>392</v>
      </c>
      <c r="I2163" s="11">
        <v>3269</v>
      </c>
      <c r="J2163" s="9">
        <f>SUMIFS(H:H,D:D,dataset_shampoo[[#This Row],[Brand]],E:E,dataset_shampoo[[#This Row],[Region]],F:F,dataset_shampoo[[#This Row],[Year]],G:G,"&lt;="&amp;dataset_shampoo[[#This Row],[Month]])</f>
        <v>2492</v>
      </c>
      <c r="K2163" s="27">
        <f>SUMIFS(I:I,D:D,dataset_shampoo[[#This Row],[Brand]],E:E,dataset_shampoo[[#This Row],[Region]],F:F,dataset_shampoo[[#This Row],[Year]],G:G,"&lt;="&amp;dataset_shampoo[[#This Row],[Month]])</f>
        <v>20727</v>
      </c>
      <c r="L2163" s="9">
        <f>dataset_shampoo[[#This Row],[Units YTD]]+SUMIFS(H:H,D:D,dataset_shampoo[[#This Row],[Brand]],E:E,dataset_shampoo[[#This Row],[Region]],F:F,dataset_shampoo[[#This Row],[Year]]-1,G:G,"&gt;"&amp;dataset_shampoo[[#This Row],[Month]])</f>
        <v>5796</v>
      </c>
      <c r="M2163" s="1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s="9">
        <v>413</v>
      </c>
      <c r="I2164" s="11">
        <v>3507</v>
      </c>
      <c r="J2164" s="9">
        <f>SUMIFS(H:H,D:D,dataset_shampoo[[#This Row],[Brand]],E:E,dataset_shampoo[[#This Row],[Region]],F:F,dataset_shampoo[[#This Row],[Year]],G:G,"&lt;="&amp;dataset_shampoo[[#This Row],[Month]])</f>
        <v>2905</v>
      </c>
      <c r="K2164" s="27">
        <f>SUMIFS(I:I,D:D,dataset_shampoo[[#This Row],[Brand]],E:E,dataset_shampoo[[#This Row],[Region]],F:F,dataset_shampoo[[#This Row],[Year]],G:G,"&lt;="&amp;dataset_shampoo[[#This Row],[Month]])</f>
        <v>24234</v>
      </c>
      <c r="L2164" s="9">
        <f>dataset_shampoo[[#This Row],[Units YTD]]+SUMIFS(H:H,D:D,dataset_shampoo[[#This Row],[Brand]],E:E,dataset_shampoo[[#This Row],[Region]],F:F,dataset_shampoo[[#This Row],[Year]]-1,G:G,"&gt;"&amp;dataset_shampoo[[#This Row],[Month]])</f>
        <v>5474</v>
      </c>
      <c r="M2164" s="1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s="9">
        <v>210</v>
      </c>
      <c r="I2165" s="11">
        <v>1820</v>
      </c>
      <c r="J2165" s="9">
        <f>SUMIFS(H:H,D:D,dataset_shampoo[[#This Row],[Brand]],E:E,dataset_shampoo[[#This Row],[Region]],F:F,dataset_shampoo[[#This Row],[Year]],G:G,"&lt;="&amp;dataset_shampoo[[#This Row],[Month]])</f>
        <v>3115</v>
      </c>
      <c r="K2165" s="27">
        <f>SUMIFS(I:I,D:D,dataset_shampoo[[#This Row],[Brand]],E:E,dataset_shampoo[[#This Row],[Region]],F:F,dataset_shampoo[[#This Row],[Year]],G:G,"&lt;="&amp;dataset_shampoo[[#This Row],[Month]])</f>
        <v>26054</v>
      </c>
      <c r="L2165" s="9">
        <f>dataset_shampoo[[#This Row],[Units YTD]]+SUMIFS(H:H,D:D,dataset_shampoo[[#This Row],[Brand]],E:E,dataset_shampoo[[#This Row],[Region]],F:F,dataset_shampoo[[#This Row],[Year]]-1,G:G,"&gt;"&amp;dataset_shampoo[[#This Row],[Month]])</f>
        <v>4865</v>
      </c>
      <c r="M2165" s="1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s="9">
        <v>476</v>
      </c>
      <c r="I2166" s="11">
        <v>3990</v>
      </c>
      <c r="J2166" s="9">
        <f>SUMIFS(H:H,D:D,dataset_shampoo[[#This Row],[Brand]],E:E,dataset_shampoo[[#This Row],[Region]],F:F,dataset_shampoo[[#This Row],[Year]],G:G,"&lt;="&amp;dataset_shampoo[[#This Row],[Month]])</f>
        <v>3591</v>
      </c>
      <c r="K2166" s="27">
        <f>SUMIFS(I:I,D:D,dataset_shampoo[[#This Row],[Brand]],E:E,dataset_shampoo[[#This Row],[Region]],F:F,dataset_shampoo[[#This Row],[Year]],G:G,"&lt;="&amp;dataset_shampoo[[#This Row],[Month]])</f>
        <v>30044</v>
      </c>
      <c r="L2166" s="9">
        <f>dataset_shampoo[[#This Row],[Units YTD]]+SUMIFS(H:H,D:D,dataset_shampoo[[#This Row],[Brand]],E:E,dataset_shampoo[[#This Row],[Region]],F:F,dataset_shampoo[[#This Row],[Year]]-1,G:G,"&gt;"&amp;dataset_shampoo[[#This Row],[Month]])</f>
        <v>5012</v>
      </c>
      <c r="M2166" s="1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s="9">
        <v>287</v>
      </c>
      <c r="I2167" s="11">
        <v>2380</v>
      </c>
      <c r="J2167" s="9">
        <f>SUMIFS(H:H,D:D,dataset_shampoo[[#This Row],[Brand]],E:E,dataset_shampoo[[#This Row],[Region]],F:F,dataset_shampoo[[#This Row],[Year]],G:G,"&lt;="&amp;dataset_shampoo[[#This Row],[Month]])</f>
        <v>3878</v>
      </c>
      <c r="K2167" s="27">
        <f>SUMIFS(I:I,D:D,dataset_shampoo[[#This Row],[Brand]],E:E,dataset_shampoo[[#This Row],[Region]],F:F,dataset_shampoo[[#This Row],[Year]],G:G,"&lt;="&amp;dataset_shampoo[[#This Row],[Month]])</f>
        <v>32424</v>
      </c>
      <c r="L2167" s="9">
        <f>dataset_shampoo[[#This Row],[Units YTD]]+SUMIFS(H:H,D:D,dataset_shampoo[[#This Row],[Brand]],E:E,dataset_shampoo[[#This Row],[Region]],F:F,dataset_shampoo[[#This Row],[Year]]-1,G:G,"&gt;"&amp;dataset_shampoo[[#This Row],[Month]])</f>
        <v>4543</v>
      </c>
      <c r="M2167" s="1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s="9">
        <v>413</v>
      </c>
      <c r="I2168" s="11">
        <v>3458</v>
      </c>
      <c r="J2168" s="9">
        <f>SUMIFS(H:H,D:D,dataset_shampoo[[#This Row],[Brand]],E:E,dataset_shampoo[[#This Row],[Region]],F:F,dataset_shampoo[[#This Row],[Year]],G:G,"&lt;="&amp;dataset_shampoo[[#This Row],[Month]])</f>
        <v>4291</v>
      </c>
      <c r="K2168" s="27">
        <f>SUMIFS(I:I,D:D,dataset_shampoo[[#This Row],[Brand]],E:E,dataset_shampoo[[#This Row],[Region]],F:F,dataset_shampoo[[#This Row],[Year]],G:G,"&lt;="&amp;dataset_shampoo[[#This Row],[Month]])</f>
        <v>35882</v>
      </c>
      <c r="L2168" s="9">
        <f>dataset_shampoo[[#This Row],[Units YTD]]+SUMIFS(H:H,D:D,dataset_shampoo[[#This Row],[Brand]],E:E,dataset_shampoo[[#This Row],[Region]],F:F,dataset_shampoo[[#This Row],[Year]]-1,G:G,"&gt;"&amp;dataset_shampoo[[#This Row],[Month]])</f>
        <v>4599</v>
      </c>
      <c r="M2168" s="1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s="9">
        <v>511</v>
      </c>
      <c r="I2169" s="11">
        <v>4249</v>
      </c>
      <c r="J2169" s="9">
        <f>SUMIFS(H:H,D:D,dataset_shampoo[[#This Row],[Brand]],E:E,dataset_shampoo[[#This Row],[Region]],F:F,dataset_shampoo[[#This Row],[Year]],G:G,"&lt;="&amp;dataset_shampoo[[#This Row],[Month]])</f>
        <v>4802</v>
      </c>
      <c r="K2169" s="27">
        <f>SUMIFS(I:I,D:D,dataset_shampoo[[#This Row],[Brand]],E:E,dataset_shampoo[[#This Row],[Region]],F:F,dataset_shampoo[[#This Row],[Year]],G:G,"&lt;="&amp;dataset_shampoo[[#This Row],[Month]])</f>
        <v>40131</v>
      </c>
      <c r="L2169" s="9">
        <f>dataset_shampoo[[#This Row],[Units YTD]]+SUMIFS(H:H,D:D,dataset_shampoo[[#This Row],[Brand]],E:E,dataset_shampoo[[#This Row],[Region]],F:F,dataset_shampoo[[#This Row],[Year]]-1,G:G,"&gt;"&amp;dataset_shampoo[[#This Row],[Month]])</f>
        <v>4802</v>
      </c>
      <c r="M2169" s="1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s="9">
        <v>175</v>
      </c>
      <c r="I2170" s="11">
        <v>1470</v>
      </c>
      <c r="J2170" s="9">
        <f>SUMIFS(H:H,D:D,dataset_shampoo[[#This Row],[Brand]],E:E,dataset_shampoo[[#This Row],[Region]],F:F,dataset_shampoo[[#This Row],[Year]],G:G,"&lt;="&amp;dataset_shampoo[[#This Row],[Month]])</f>
        <v>175</v>
      </c>
      <c r="K2170" s="27">
        <f>SUMIFS(I:I,D:D,dataset_shampoo[[#This Row],[Brand]],E:E,dataset_shampoo[[#This Row],[Region]],F:F,dataset_shampoo[[#This Row],[Year]],G:G,"&lt;="&amp;dataset_shampoo[[#This Row],[Month]])</f>
        <v>1470</v>
      </c>
      <c r="L2170" s="9">
        <f>dataset_shampoo[[#This Row],[Units YTD]]+SUMIFS(H:H,D:D,dataset_shampoo[[#This Row],[Brand]],E:E,dataset_shampoo[[#This Row],[Region]],F:F,dataset_shampoo[[#This Row],[Year]]-1,G:G,"&gt;"&amp;dataset_shampoo[[#This Row],[Month]])</f>
        <v>4102</v>
      </c>
      <c r="M2170" s="1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s="9">
        <v>322</v>
      </c>
      <c r="I2171" s="11">
        <v>2674</v>
      </c>
      <c r="J2171" s="9">
        <f>SUMIFS(H:H,D:D,dataset_shampoo[[#This Row],[Brand]],E:E,dataset_shampoo[[#This Row],[Region]],F:F,dataset_shampoo[[#This Row],[Year]],G:G,"&lt;="&amp;dataset_shampoo[[#This Row],[Month]])</f>
        <v>497</v>
      </c>
      <c r="K2171" s="27">
        <f>SUMIFS(I:I,D:D,dataset_shampoo[[#This Row],[Brand]],E:E,dataset_shampoo[[#This Row],[Region]],F:F,dataset_shampoo[[#This Row],[Year]],G:G,"&lt;="&amp;dataset_shampoo[[#This Row],[Month]])</f>
        <v>4144</v>
      </c>
      <c r="L2171" s="9">
        <f>dataset_shampoo[[#This Row],[Units YTD]]+SUMIFS(H:H,D:D,dataset_shampoo[[#This Row],[Brand]],E:E,dataset_shampoo[[#This Row],[Region]],F:F,dataset_shampoo[[#This Row],[Year]]-1,G:G,"&gt;"&amp;dataset_shampoo[[#This Row],[Month]])</f>
        <v>4102</v>
      </c>
      <c r="M2171" s="1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s="9">
        <v>287</v>
      </c>
      <c r="I2172" s="11">
        <v>2359</v>
      </c>
      <c r="J2172" s="9">
        <f>SUMIFS(H:H,D:D,dataset_shampoo[[#This Row],[Brand]],E:E,dataset_shampoo[[#This Row],[Region]],F:F,dataset_shampoo[[#This Row],[Year]],G:G,"&lt;="&amp;dataset_shampoo[[#This Row],[Month]])</f>
        <v>784</v>
      </c>
      <c r="K2172" s="27">
        <f>SUMIFS(I:I,D:D,dataset_shampoo[[#This Row],[Brand]],E:E,dataset_shampoo[[#This Row],[Region]],F:F,dataset_shampoo[[#This Row],[Year]],G:G,"&lt;="&amp;dataset_shampoo[[#This Row],[Month]])</f>
        <v>6503</v>
      </c>
      <c r="L2172" s="9">
        <f>dataset_shampoo[[#This Row],[Units YTD]]+SUMIFS(H:H,D:D,dataset_shampoo[[#This Row],[Brand]],E:E,dataset_shampoo[[#This Row],[Region]],F:F,dataset_shampoo[[#This Row],[Year]]-1,G:G,"&gt;"&amp;dataset_shampoo[[#This Row],[Month]])</f>
        <v>3927</v>
      </c>
      <c r="M2172" s="1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s="9">
        <v>462</v>
      </c>
      <c r="I2173" s="11">
        <v>3892</v>
      </c>
      <c r="J2173" s="9">
        <f>SUMIFS(H:H,D:D,dataset_shampoo[[#This Row],[Brand]],E:E,dataset_shampoo[[#This Row],[Region]],F:F,dataset_shampoo[[#This Row],[Year]],G:G,"&lt;="&amp;dataset_shampoo[[#This Row],[Month]])</f>
        <v>1246</v>
      </c>
      <c r="K2173" s="27">
        <f>SUMIFS(I:I,D:D,dataset_shampoo[[#This Row],[Brand]],E:E,dataset_shampoo[[#This Row],[Region]],F:F,dataset_shampoo[[#This Row],[Year]],G:G,"&lt;="&amp;dataset_shampoo[[#This Row],[Month]])</f>
        <v>10395</v>
      </c>
      <c r="L2173" s="9">
        <f>dataset_shampoo[[#This Row],[Units YTD]]+SUMIFS(H:H,D:D,dataset_shampoo[[#This Row],[Brand]],E:E,dataset_shampoo[[#This Row],[Region]],F:F,dataset_shampoo[[#This Row],[Year]]-1,G:G,"&gt;"&amp;dataset_shampoo[[#This Row],[Month]])</f>
        <v>4354</v>
      </c>
      <c r="M2173" s="1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s="9">
        <v>427</v>
      </c>
      <c r="I2174" s="11">
        <v>3598</v>
      </c>
      <c r="J2174" s="9">
        <f>SUMIFS(H:H,D:D,dataset_shampoo[[#This Row],[Brand]],E:E,dataset_shampoo[[#This Row],[Region]],F:F,dataset_shampoo[[#This Row],[Year]],G:G,"&lt;="&amp;dataset_shampoo[[#This Row],[Month]])</f>
        <v>1673</v>
      </c>
      <c r="K2174" s="27">
        <f>SUMIFS(I:I,D:D,dataset_shampoo[[#This Row],[Brand]],E:E,dataset_shampoo[[#This Row],[Region]],F:F,dataset_shampoo[[#This Row],[Year]],G:G,"&lt;="&amp;dataset_shampoo[[#This Row],[Month]])</f>
        <v>13993</v>
      </c>
      <c r="L2174" s="9">
        <f>dataset_shampoo[[#This Row],[Units YTD]]+SUMIFS(H:H,D:D,dataset_shampoo[[#This Row],[Brand]],E:E,dataset_shampoo[[#This Row],[Region]],F:F,dataset_shampoo[[#This Row],[Year]]-1,G:G,"&gt;"&amp;dataset_shampoo[[#This Row],[Month]])</f>
        <v>4375</v>
      </c>
      <c r="M2174" s="1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s="9">
        <v>546</v>
      </c>
      <c r="I2175" s="11">
        <v>4571</v>
      </c>
      <c r="J2175" s="9">
        <f>SUMIFS(H:H,D:D,dataset_shampoo[[#This Row],[Brand]],E:E,dataset_shampoo[[#This Row],[Region]],F:F,dataset_shampoo[[#This Row],[Year]],G:G,"&lt;="&amp;dataset_shampoo[[#This Row],[Month]])</f>
        <v>2219</v>
      </c>
      <c r="K2175" s="27">
        <f>SUMIFS(I:I,D:D,dataset_shampoo[[#This Row],[Brand]],E:E,dataset_shampoo[[#This Row],[Region]],F:F,dataset_shampoo[[#This Row],[Year]],G:G,"&lt;="&amp;dataset_shampoo[[#This Row],[Month]])</f>
        <v>18564</v>
      </c>
      <c r="L2175" s="9">
        <f>dataset_shampoo[[#This Row],[Units YTD]]+SUMIFS(H:H,D:D,dataset_shampoo[[#This Row],[Brand]],E:E,dataset_shampoo[[#This Row],[Region]],F:F,dataset_shampoo[[#This Row],[Year]]-1,G:G,"&gt;"&amp;dataset_shampoo[[#This Row],[Month]])</f>
        <v>4529</v>
      </c>
      <c r="M2175" s="1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s="9">
        <v>238</v>
      </c>
      <c r="I2176" s="11">
        <v>1967</v>
      </c>
      <c r="J2176" s="9">
        <f>SUMIFS(H:H,D:D,dataset_shampoo[[#This Row],[Brand]],E:E,dataset_shampoo[[#This Row],[Region]],F:F,dataset_shampoo[[#This Row],[Year]],G:G,"&lt;="&amp;dataset_shampoo[[#This Row],[Month]])</f>
        <v>2457</v>
      </c>
      <c r="K2176" s="27">
        <f>SUMIFS(I:I,D:D,dataset_shampoo[[#This Row],[Brand]],E:E,dataset_shampoo[[#This Row],[Region]],F:F,dataset_shampoo[[#This Row],[Year]],G:G,"&lt;="&amp;dataset_shampoo[[#This Row],[Month]])</f>
        <v>20531</v>
      </c>
      <c r="L2176" s="9">
        <f>dataset_shampoo[[#This Row],[Units YTD]]+SUMIFS(H:H,D:D,dataset_shampoo[[#This Row],[Brand]],E:E,dataset_shampoo[[#This Row],[Region]],F:F,dataset_shampoo[[#This Row],[Year]]-1,G:G,"&gt;"&amp;dataset_shampoo[[#This Row],[Month]])</f>
        <v>4354</v>
      </c>
      <c r="M2176" s="1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s="9">
        <v>413</v>
      </c>
      <c r="I2177" s="11">
        <v>3472</v>
      </c>
      <c r="J2177" s="9">
        <f>SUMIFS(H:H,D:D,dataset_shampoo[[#This Row],[Brand]],E:E,dataset_shampoo[[#This Row],[Region]],F:F,dataset_shampoo[[#This Row],[Year]],G:G,"&lt;="&amp;dataset_shampoo[[#This Row],[Month]])</f>
        <v>2870</v>
      </c>
      <c r="K2177" s="27">
        <f>SUMIFS(I:I,D:D,dataset_shampoo[[#This Row],[Brand]],E:E,dataset_shampoo[[#This Row],[Region]],F:F,dataset_shampoo[[#This Row],[Year]],G:G,"&lt;="&amp;dataset_shampoo[[#This Row],[Month]])</f>
        <v>24003</v>
      </c>
      <c r="L2177" s="9">
        <f>dataset_shampoo[[#This Row],[Units YTD]]+SUMIFS(H:H,D:D,dataset_shampoo[[#This Row],[Brand]],E:E,dataset_shampoo[[#This Row],[Region]],F:F,dataset_shampoo[[#This Row],[Year]]-1,G:G,"&gt;"&amp;dataset_shampoo[[#This Row],[Month]])</f>
        <v>4557</v>
      </c>
      <c r="M2177" s="1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s="9">
        <v>546</v>
      </c>
      <c r="I2178" s="11">
        <v>4592</v>
      </c>
      <c r="J2178" s="9">
        <f>SUMIFS(H:H,D:D,dataset_shampoo[[#This Row],[Brand]],E:E,dataset_shampoo[[#This Row],[Region]],F:F,dataset_shampoo[[#This Row],[Year]],G:G,"&lt;="&amp;dataset_shampoo[[#This Row],[Month]])</f>
        <v>3416</v>
      </c>
      <c r="K2178" s="27">
        <f>SUMIFS(I:I,D:D,dataset_shampoo[[#This Row],[Brand]],E:E,dataset_shampoo[[#This Row],[Region]],F:F,dataset_shampoo[[#This Row],[Year]],G:G,"&lt;="&amp;dataset_shampoo[[#This Row],[Month]])</f>
        <v>28595</v>
      </c>
      <c r="L2178" s="9">
        <f>dataset_shampoo[[#This Row],[Units YTD]]+SUMIFS(H:H,D:D,dataset_shampoo[[#This Row],[Brand]],E:E,dataset_shampoo[[#This Row],[Region]],F:F,dataset_shampoo[[#This Row],[Year]]-1,G:G,"&gt;"&amp;dataset_shampoo[[#This Row],[Month]])</f>
        <v>4627</v>
      </c>
      <c r="M2178" s="1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s="9">
        <v>630</v>
      </c>
      <c r="I2179" s="11">
        <v>5257</v>
      </c>
      <c r="J2179" s="9">
        <f>SUMIFS(H:H,D:D,dataset_shampoo[[#This Row],[Brand]],E:E,dataset_shampoo[[#This Row],[Region]],F:F,dataset_shampoo[[#This Row],[Year]],G:G,"&lt;="&amp;dataset_shampoo[[#This Row],[Month]])</f>
        <v>4046</v>
      </c>
      <c r="K2179" s="27">
        <f>SUMIFS(I:I,D:D,dataset_shampoo[[#This Row],[Brand]],E:E,dataset_shampoo[[#This Row],[Region]],F:F,dataset_shampoo[[#This Row],[Year]],G:G,"&lt;="&amp;dataset_shampoo[[#This Row],[Month]])</f>
        <v>33852</v>
      </c>
      <c r="L2179" s="9">
        <f>dataset_shampoo[[#This Row],[Units YTD]]+SUMIFS(H:H,D:D,dataset_shampoo[[#This Row],[Brand]],E:E,dataset_shampoo[[#This Row],[Region]],F:F,dataset_shampoo[[#This Row],[Year]]-1,G:G,"&gt;"&amp;dataset_shampoo[[#This Row],[Month]])</f>
        <v>4970</v>
      </c>
      <c r="M2179" s="1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s="9">
        <v>567</v>
      </c>
      <c r="I2180" s="11">
        <v>4760</v>
      </c>
      <c r="J2180" s="9">
        <f>SUMIFS(H:H,D:D,dataset_shampoo[[#This Row],[Brand]],E:E,dataset_shampoo[[#This Row],[Region]],F:F,dataset_shampoo[[#This Row],[Year]],G:G,"&lt;="&amp;dataset_shampoo[[#This Row],[Month]])</f>
        <v>4613</v>
      </c>
      <c r="K2180" s="27">
        <f>SUMIFS(I:I,D:D,dataset_shampoo[[#This Row],[Brand]],E:E,dataset_shampoo[[#This Row],[Region]],F:F,dataset_shampoo[[#This Row],[Year]],G:G,"&lt;="&amp;dataset_shampoo[[#This Row],[Month]])</f>
        <v>38612</v>
      </c>
      <c r="L2180" s="9">
        <f>dataset_shampoo[[#This Row],[Units YTD]]+SUMIFS(H:H,D:D,dataset_shampoo[[#This Row],[Brand]],E:E,dataset_shampoo[[#This Row],[Region]],F:F,dataset_shampoo[[#This Row],[Year]]-1,G:G,"&gt;"&amp;dataset_shampoo[[#This Row],[Month]])</f>
        <v>5124</v>
      </c>
      <c r="M2180" s="1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s="9">
        <v>343</v>
      </c>
      <c r="I2181" s="11">
        <v>2877</v>
      </c>
      <c r="J2181" s="9">
        <f>SUMIFS(H:H,D:D,dataset_shampoo[[#This Row],[Brand]],E:E,dataset_shampoo[[#This Row],[Region]],F:F,dataset_shampoo[[#This Row],[Year]],G:G,"&lt;="&amp;dataset_shampoo[[#This Row],[Month]])</f>
        <v>4956</v>
      </c>
      <c r="K2181" s="27">
        <f>SUMIFS(I:I,D:D,dataset_shampoo[[#This Row],[Brand]],E:E,dataset_shampoo[[#This Row],[Region]],F:F,dataset_shampoo[[#This Row],[Year]],G:G,"&lt;="&amp;dataset_shampoo[[#This Row],[Month]])</f>
        <v>41489</v>
      </c>
      <c r="L2181" s="9">
        <f>dataset_shampoo[[#This Row],[Units YTD]]+SUMIFS(H:H,D:D,dataset_shampoo[[#This Row],[Brand]],E:E,dataset_shampoo[[#This Row],[Region]],F:F,dataset_shampoo[[#This Row],[Year]]-1,G:G,"&gt;"&amp;dataset_shampoo[[#This Row],[Month]])</f>
        <v>4956</v>
      </c>
      <c r="M2181" s="1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s="9">
        <v>651</v>
      </c>
      <c r="I2182" s="11">
        <v>5495</v>
      </c>
      <c r="J2182" s="9">
        <f>SUMIFS(H:H,D:D,dataset_shampoo[[#This Row],[Brand]],E:E,dataset_shampoo[[#This Row],[Region]],F:F,dataset_shampoo[[#This Row],[Year]],G:G,"&lt;="&amp;dataset_shampoo[[#This Row],[Month]])</f>
        <v>651</v>
      </c>
      <c r="K2182" s="27">
        <f>SUMIFS(I:I,D:D,dataset_shampoo[[#This Row],[Brand]],E:E,dataset_shampoo[[#This Row],[Region]],F:F,dataset_shampoo[[#This Row],[Year]],G:G,"&lt;="&amp;dataset_shampoo[[#This Row],[Month]])</f>
        <v>5495</v>
      </c>
      <c r="L2182" s="9">
        <f>dataset_shampoo[[#This Row],[Units YTD]]+SUMIFS(H:H,D:D,dataset_shampoo[[#This Row],[Brand]],E:E,dataset_shampoo[[#This Row],[Region]],F:F,dataset_shampoo[[#This Row],[Year]]-1,G:G,"&gt;"&amp;dataset_shampoo[[#This Row],[Month]])</f>
        <v>5432</v>
      </c>
      <c r="M2182" s="1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s="9">
        <v>224</v>
      </c>
      <c r="I2183" s="11">
        <v>1967</v>
      </c>
      <c r="J2183" s="9">
        <f>SUMIFS(H:H,D:D,dataset_shampoo[[#This Row],[Brand]],E:E,dataset_shampoo[[#This Row],[Region]],F:F,dataset_shampoo[[#This Row],[Year]],G:G,"&lt;="&amp;dataset_shampoo[[#This Row],[Month]])</f>
        <v>875</v>
      </c>
      <c r="K2183" s="27">
        <f>SUMIFS(I:I,D:D,dataset_shampoo[[#This Row],[Brand]],E:E,dataset_shampoo[[#This Row],[Region]],F:F,dataset_shampoo[[#This Row],[Year]],G:G,"&lt;="&amp;dataset_shampoo[[#This Row],[Month]])</f>
        <v>7462</v>
      </c>
      <c r="L2183" s="9">
        <f>dataset_shampoo[[#This Row],[Units YTD]]+SUMIFS(H:H,D:D,dataset_shampoo[[#This Row],[Brand]],E:E,dataset_shampoo[[#This Row],[Region]],F:F,dataset_shampoo[[#This Row],[Year]]-1,G:G,"&gt;"&amp;dataset_shampoo[[#This Row],[Month]])</f>
        <v>5334</v>
      </c>
      <c r="M2183" s="1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s="9">
        <v>343</v>
      </c>
      <c r="I2184" s="11">
        <v>2996</v>
      </c>
      <c r="J2184" s="9">
        <f>SUMIFS(H:H,D:D,dataset_shampoo[[#This Row],[Brand]],E:E,dataset_shampoo[[#This Row],[Region]],F:F,dataset_shampoo[[#This Row],[Year]],G:G,"&lt;="&amp;dataset_shampoo[[#This Row],[Month]])</f>
        <v>1218</v>
      </c>
      <c r="K2184" s="27">
        <f>SUMIFS(I:I,D:D,dataset_shampoo[[#This Row],[Brand]],E:E,dataset_shampoo[[#This Row],[Region]],F:F,dataset_shampoo[[#This Row],[Year]],G:G,"&lt;="&amp;dataset_shampoo[[#This Row],[Month]])</f>
        <v>10458</v>
      </c>
      <c r="L2184" s="9">
        <f>dataset_shampoo[[#This Row],[Units YTD]]+SUMIFS(H:H,D:D,dataset_shampoo[[#This Row],[Brand]],E:E,dataset_shampoo[[#This Row],[Region]],F:F,dataset_shampoo[[#This Row],[Year]]-1,G:G,"&gt;"&amp;dataset_shampoo[[#This Row],[Month]])</f>
        <v>5390</v>
      </c>
      <c r="M2184" s="1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s="9">
        <v>378</v>
      </c>
      <c r="I2185" s="11">
        <v>3353</v>
      </c>
      <c r="J2185" s="9">
        <f>SUMIFS(H:H,D:D,dataset_shampoo[[#This Row],[Brand]],E:E,dataset_shampoo[[#This Row],[Region]],F:F,dataset_shampoo[[#This Row],[Year]],G:G,"&lt;="&amp;dataset_shampoo[[#This Row],[Month]])</f>
        <v>1596</v>
      </c>
      <c r="K2185" s="27">
        <f>SUMIFS(I:I,D:D,dataset_shampoo[[#This Row],[Brand]],E:E,dataset_shampoo[[#This Row],[Region]],F:F,dataset_shampoo[[#This Row],[Year]],G:G,"&lt;="&amp;dataset_shampoo[[#This Row],[Month]])</f>
        <v>13811</v>
      </c>
      <c r="L2185" s="9">
        <f>dataset_shampoo[[#This Row],[Units YTD]]+SUMIFS(H:H,D:D,dataset_shampoo[[#This Row],[Brand]],E:E,dataset_shampoo[[#This Row],[Region]],F:F,dataset_shampoo[[#This Row],[Year]]-1,G:G,"&gt;"&amp;dataset_shampoo[[#This Row],[Month]])</f>
        <v>5306</v>
      </c>
      <c r="M2185" s="1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s="9">
        <v>595</v>
      </c>
      <c r="I2186" s="11">
        <v>5222</v>
      </c>
      <c r="J2186" s="9">
        <f>SUMIFS(H:H,D:D,dataset_shampoo[[#This Row],[Brand]],E:E,dataset_shampoo[[#This Row],[Region]],F:F,dataset_shampoo[[#This Row],[Year]],G:G,"&lt;="&amp;dataset_shampoo[[#This Row],[Month]])</f>
        <v>2191</v>
      </c>
      <c r="K2186" s="27">
        <f>SUMIFS(I:I,D:D,dataset_shampoo[[#This Row],[Brand]],E:E,dataset_shampoo[[#This Row],[Region]],F:F,dataset_shampoo[[#This Row],[Year]],G:G,"&lt;="&amp;dataset_shampoo[[#This Row],[Month]])</f>
        <v>19033</v>
      </c>
      <c r="L2186" s="9">
        <f>dataset_shampoo[[#This Row],[Units YTD]]+SUMIFS(H:H,D:D,dataset_shampoo[[#This Row],[Brand]],E:E,dataset_shampoo[[#This Row],[Region]],F:F,dataset_shampoo[[#This Row],[Year]]-1,G:G,"&gt;"&amp;dataset_shampoo[[#This Row],[Month]])</f>
        <v>5474</v>
      </c>
      <c r="M2186" s="1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s="9">
        <v>448</v>
      </c>
      <c r="I2187" s="11">
        <v>3941</v>
      </c>
      <c r="J2187" s="9">
        <f>SUMIFS(H:H,D:D,dataset_shampoo[[#This Row],[Brand]],E:E,dataset_shampoo[[#This Row],[Region]],F:F,dataset_shampoo[[#This Row],[Year]],G:G,"&lt;="&amp;dataset_shampoo[[#This Row],[Month]])</f>
        <v>2639</v>
      </c>
      <c r="K2187" s="27">
        <f>SUMIFS(I:I,D:D,dataset_shampoo[[#This Row],[Brand]],E:E,dataset_shampoo[[#This Row],[Region]],F:F,dataset_shampoo[[#This Row],[Year]],G:G,"&lt;="&amp;dataset_shampoo[[#This Row],[Month]])</f>
        <v>22974</v>
      </c>
      <c r="L2187" s="9">
        <f>dataset_shampoo[[#This Row],[Units YTD]]+SUMIFS(H:H,D:D,dataset_shampoo[[#This Row],[Brand]],E:E,dataset_shampoo[[#This Row],[Region]],F:F,dataset_shampoo[[#This Row],[Year]]-1,G:G,"&gt;"&amp;dataset_shampoo[[#This Row],[Month]])</f>
        <v>5376</v>
      </c>
      <c r="M2187" s="1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s="9">
        <v>329</v>
      </c>
      <c r="I2188" s="11">
        <v>2898</v>
      </c>
      <c r="J2188" s="9">
        <f>SUMIFS(H:H,D:D,dataset_shampoo[[#This Row],[Brand]],E:E,dataset_shampoo[[#This Row],[Region]],F:F,dataset_shampoo[[#This Row],[Year]],G:G,"&lt;="&amp;dataset_shampoo[[#This Row],[Month]])</f>
        <v>2968</v>
      </c>
      <c r="K2188" s="27">
        <f>SUMIFS(I:I,D:D,dataset_shampoo[[#This Row],[Brand]],E:E,dataset_shampoo[[#This Row],[Region]],F:F,dataset_shampoo[[#This Row],[Year]],G:G,"&lt;="&amp;dataset_shampoo[[#This Row],[Month]])</f>
        <v>25872</v>
      </c>
      <c r="L2188" s="9">
        <f>dataset_shampoo[[#This Row],[Units YTD]]+SUMIFS(H:H,D:D,dataset_shampoo[[#This Row],[Brand]],E:E,dataset_shampoo[[#This Row],[Region]],F:F,dataset_shampoo[[#This Row],[Year]]-1,G:G,"&gt;"&amp;dataset_shampoo[[#This Row],[Month]])</f>
        <v>5467</v>
      </c>
      <c r="M2188" s="1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s="9">
        <v>448</v>
      </c>
      <c r="I2189" s="11">
        <v>3920</v>
      </c>
      <c r="J2189" s="9">
        <f>SUMIFS(H:H,D:D,dataset_shampoo[[#This Row],[Brand]],E:E,dataset_shampoo[[#This Row],[Region]],F:F,dataset_shampoo[[#This Row],[Year]],G:G,"&lt;="&amp;dataset_shampoo[[#This Row],[Month]])</f>
        <v>3416</v>
      </c>
      <c r="K2189" s="27">
        <f>SUMIFS(I:I,D:D,dataset_shampoo[[#This Row],[Brand]],E:E,dataset_shampoo[[#This Row],[Region]],F:F,dataset_shampoo[[#This Row],[Year]],G:G,"&lt;="&amp;dataset_shampoo[[#This Row],[Month]])</f>
        <v>29792</v>
      </c>
      <c r="L2189" s="9">
        <f>dataset_shampoo[[#This Row],[Units YTD]]+SUMIFS(H:H,D:D,dataset_shampoo[[#This Row],[Brand]],E:E,dataset_shampoo[[#This Row],[Region]],F:F,dataset_shampoo[[#This Row],[Year]]-1,G:G,"&gt;"&amp;dataset_shampoo[[#This Row],[Month]])</f>
        <v>5502</v>
      </c>
      <c r="M2189" s="1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s="9">
        <v>553</v>
      </c>
      <c r="I2190" s="11">
        <v>4935</v>
      </c>
      <c r="J2190" s="9">
        <f>SUMIFS(H:H,D:D,dataset_shampoo[[#This Row],[Brand]],E:E,dataset_shampoo[[#This Row],[Region]],F:F,dataset_shampoo[[#This Row],[Year]],G:G,"&lt;="&amp;dataset_shampoo[[#This Row],[Month]])</f>
        <v>3969</v>
      </c>
      <c r="K2190" s="27">
        <f>SUMIFS(I:I,D:D,dataset_shampoo[[#This Row],[Brand]],E:E,dataset_shampoo[[#This Row],[Region]],F:F,dataset_shampoo[[#This Row],[Year]],G:G,"&lt;="&amp;dataset_shampoo[[#This Row],[Month]])</f>
        <v>34727</v>
      </c>
      <c r="L2190" s="9">
        <f>dataset_shampoo[[#This Row],[Units YTD]]+SUMIFS(H:H,D:D,dataset_shampoo[[#This Row],[Brand]],E:E,dataset_shampoo[[#This Row],[Region]],F:F,dataset_shampoo[[#This Row],[Year]]-1,G:G,"&gt;"&amp;dataset_shampoo[[#This Row],[Month]])</f>
        <v>5509</v>
      </c>
      <c r="M2190" s="1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s="9">
        <v>413</v>
      </c>
      <c r="I2191" s="11">
        <v>3703</v>
      </c>
      <c r="J2191" s="9">
        <f>SUMIFS(H:H,D:D,dataset_shampoo[[#This Row],[Brand]],E:E,dataset_shampoo[[#This Row],[Region]],F:F,dataset_shampoo[[#This Row],[Year]],G:G,"&lt;="&amp;dataset_shampoo[[#This Row],[Month]])</f>
        <v>4382</v>
      </c>
      <c r="K2191" s="27">
        <f>SUMIFS(I:I,D:D,dataset_shampoo[[#This Row],[Brand]],E:E,dataset_shampoo[[#This Row],[Region]],F:F,dataset_shampoo[[#This Row],[Year]],G:G,"&lt;="&amp;dataset_shampoo[[#This Row],[Month]])</f>
        <v>38430</v>
      </c>
      <c r="L2191" s="9">
        <f>dataset_shampoo[[#This Row],[Units YTD]]+SUMIFS(H:H,D:D,dataset_shampoo[[#This Row],[Brand]],E:E,dataset_shampoo[[#This Row],[Region]],F:F,dataset_shampoo[[#This Row],[Year]]-1,G:G,"&gt;"&amp;dataset_shampoo[[#This Row],[Month]])</f>
        <v>5292</v>
      </c>
      <c r="M2191" s="1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s="9">
        <v>322</v>
      </c>
      <c r="I2192" s="11">
        <v>2912</v>
      </c>
      <c r="J2192" s="9">
        <f>SUMIFS(H:H,D:D,dataset_shampoo[[#This Row],[Brand]],E:E,dataset_shampoo[[#This Row],[Region]],F:F,dataset_shampoo[[#This Row],[Year]],G:G,"&lt;="&amp;dataset_shampoo[[#This Row],[Month]])</f>
        <v>4704</v>
      </c>
      <c r="K2192" s="27">
        <f>SUMIFS(I:I,D:D,dataset_shampoo[[#This Row],[Brand]],E:E,dataset_shampoo[[#This Row],[Region]],F:F,dataset_shampoo[[#This Row],[Year]],G:G,"&lt;="&amp;dataset_shampoo[[#This Row],[Month]])</f>
        <v>41342</v>
      </c>
      <c r="L2192" s="9">
        <f>dataset_shampoo[[#This Row],[Units YTD]]+SUMIFS(H:H,D:D,dataset_shampoo[[#This Row],[Brand]],E:E,dataset_shampoo[[#This Row],[Region]],F:F,dataset_shampoo[[#This Row],[Year]]-1,G:G,"&gt;"&amp;dataset_shampoo[[#This Row],[Month]])</f>
        <v>5047</v>
      </c>
      <c r="M2192" s="1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s="9">
        <v>329</v>
      </c>
      <c r="I2193" s="11">
        <v>2933</v>
      </c>
      <c r="J2193" s="9">
        <f>SUMIFS(H:H,D:D,dataset_shampoo[[#This Row],[Brand]],E:E,dataset_shampoo[[#This Row],[Region]],F:F,dataset_shampoo[[#This Row],[Year]],G:G,"&lt;="&amp;dataset_shampoo[[#This Row],[Month]])</f>
        <v>5033</v>
      </c>
      <c r="K2193" s="27">
        <f>SUMIFS(I:I,D:D,dataset_shampoo[[#This Row],[Brand]],E:E,dataset_shampoo[[#This Row],[Region]],F:F,dataset_shampoo[[#This Row],[Year]],G:G,"&lt;="&amp;dataset_shampoo[[#This Row],[Month]])</f>
        <v>44275</v>
      </c>
      <c r="L2193" s="9">
        <f>dataset_shampoo[[#This Row],[Units YTD]]+SUMIFS(H:H,D:D,dataset_shampoo[[#This Row],[Brand]],E:E,dataset_shampoo[[#This Row],[Region]],F:F,dataset_shampoo[[#This Row],[Year]]-1,G:G,"&gt;"&amp;dataset_shampoo[[#This Row],[Month]])</f>
        <v>5033</v>
      </c>
      <c r="M2193" s="1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s="9">
        <v>448</v>
      </c>
      <c r="I2194" s="11">
        <v>4060</v>
      </c>
      <c r="J2194" s="9">
        <f>SUMIFS(H:H,D:D,dataset_shampoo[[#This Row],[Brand]],E:E,dataset_shampoo[[#This Row],[Region]],F:F,dataset_shampoo[[#This Row],[Year]],G:G,"&lt;="&amp;dataset_shampoo[[#This Row],[Month]])</f>
        <v>448</v>
      </c>
      <c r="K2194" s="27">
        <f>SUMIFS(I:I,D:D,dataset_shampoo[[#This Row],[Brand]],E:E,dataset_shampoo[[#This Row],[Region]],F:F,dataset_shampoo[[#This Row],[Year]],G:G,"&lt;="&amp;dataset_shampoo[[#This Row],[Month]])</f>
        <v>4060</v>
      </c>
      <c r="L2194" s="9">
        <f>dataset_shampoo[[#This Row],[Units YTD]]+SUMIFS(H:H,D:D,dataset_shampoo[[#This Row],[Brand]],E:E,dataset_shampoo[[#This Row],[Region]],F:F,dataset_shampoo[[#This Row],[Year]]-1,G:G,"&gt;"&amp;dataset_shampoo[[#This Row],[Month]])</f>
        <v>4830</v>
      </c>
      <c r="M2194" s="1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s="9">
        <v>462</v>
      </c>
      <c r="I2195" s="11">
        <v>4200</v>
      </c>
      <c r="J2195" s="9">
        <f>SUMIFS(H:H,D:D,dataset_shampoo[[#This Row],[Brand]],E:E,dataset_shampoo[[#This Row],[Region]],F:F,dataset_shampoo[[#This Row],[Year]],G:G,"&lt;="&amp;dataset_shampoo[[#This Row],[Month]])</f>
        <v>910</v>
      </c>
      <c r="K2195" s="27">
        <f>SUMIFS(I:I,D:D,dataset_shampoo[[#This Row],[Brand]],E:E,dataset_shampoo[[#This Row],[Region]],F:F,dataset_shampoo[[#This Row],[Year]],G:G,"&lt;="&amp;dataset_shampoo[[#This Row],[Month]])</f>
        <v>8260</v>
      </c>
      <c r="L2195" s="9">
        <f>dataset_shampoo[[#This Row],[Units YTD]]+SUMIFS(H:H,D:D,dataset_shampoo[[#This Row],[Brand]],E:E,dataset_shampoo[[#This Row],[Region]],F:F,dataset_shampoo[[#This Row],[Year]]-1,G:G,"&gt;"&amp;dataset_shampoo[[#This Row],[Month]])</f>
        <v>5068</v>
      </c>
      <c r="M2195" s="1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s="9">
        <v>322</v>
      </c>
      <c r="I2196" s="11">
        <v>2898</v>
      </c>
      <c r="J2196" s="9">
        <f>SUMIFS(H:H,D:D,dataset_shampoo[[#This Row],[Brand]],E:E,dataset_shampoo[[#This Row],[Region]],F:F,dataset_shampoo[[#This Row],[Year]],G:G,"&lt;="&amp;dataset_shampoo[[#This Row],[Month]])</f>
        <v>1232</v>
      </c>
      <c r="K2196" s="27">
        <f>SUMIFS(I:I,D:D,dataset_shampoo[[#This Row],[Brand]],E:E,dataset_shampoo[[#This Row],[Region]],F:F,dataset_shampoo[[#This Row],[Year]],G:G,"&lt;="&amp;dataset_shampoo[[#This Row],[Month]])</f>
        <v>11158</v>
      </c>
      <c r="L2196" s="9">
        <f>dataset_shampoo[[#This Row],[Units YTD]]+SUMIFS(H:H,D:D,dataset_shampoo[[#This Row],[Brand]],E:E,dataset_shampoo[[#This Row],[Region]],F:F,dataset_shampoo[[#This Row],[Year]]-1,G:G,"&gt;"&amp;dataset_shampoo[[#This Row],[Month]])</f>
        <v>5047</v>
      </c>
      <c r="M2196" s="1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s="9">
        <v>18144</v>
      </c>
      <c r="I2197" s="11">
        <v>82999</v>
      </c>
      <c r="J2197" s="9">
        <f>SUMIFS(H:H,D:D,dataset_shampoo[[#This Row],[Brand]],E:E,dataset_shampoo[[#This Row],[Region]],F:F,dataset_shampoo[[#This Row],[Year]],G:G,"&lt;="&amp;dataset_shampoo[[#This Row],[Month]])</f>
        <v>18144</v>
      </c>
      <c r="K2197" s="27">
        <f>SUMIFS(I:I,D:D,dataset_shampoo[[#This Row],[Brand]],E:E,dataset_shampoo[[#This Row],[Region]],F:F,dataset_shampoo[[#This Row],[Year]],G:G,"&lt;="&amp;dataset_shampoo[[#This Row],[Month]])</f>
        <v>82999</v>
      </c>
      <c r="L2197" s="9">
        <f>dataset_shampoo[[#This Row],[Units YTD]]+SUMIFS(H:H,D:D,dataset_shampoo[[#This Row],[Brand]],E:E,dataset_shampoo[[#This Row],[Region]],F:F,dataset_shampoo[[#This Row],[Year]]-1,G:G,"&gt;"&amp;dataset_shampoo[[#This Row],[Month]])</f>
        <v>18144</v>
      </c>
      <c r="M2197" s="1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s="9">
        <v>12754</v>
      </c>
      <c r="I2198" s="11">
        <v>58331</v>
      </c>
      <c r="J2198" s="9">
        <f>SUMIFS(H:H,D:D,dataset_shampoo[[#This Row],[Brand]],E:E,dataset_shampoo[[#This Row],[Region]],F:F,dataset_shampoo[[#This Row],[Year]],G:G,"&lt;="&amp;dataset_shampoo[[#This Row],[Month]])</f>
        <v>30898</v>
      </c>
      <c r="K2198" s="27">
        <f>SUMIFS(I:I,D:D,dataset_shampoo[[#This Row],[Brand]],E:E,dataset_shampoo[[#This Row],[Region]],F:F,dataset_shampoo[[#This Row],[Year]],G:G,"&lt;="&amp;dataset_shampoo[[#This Row],[Month]])</f>
        <v>141330</v>
      </c>
      <c r="L2198" s="9">
        <f>dataset_shampoo[[#This Row],[Units YTD]]+SUMIFS(H:H,D:D,dataset_shampoo[[#This Row],[Brand]],E:E,dataset_shampoo[[#This Row],[Region]],F:F,dataset_shampoo[[#This Row],[Year]]-1,G:G,"&gt;"&amp;dataset_shampoo[[#This Row],[Month]])</f>
        <v>30898</v>
      </c>
      <c r="M2198" s="1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s="9">
        <v>17549</v>
      </c>
      <c r="I2199" s="11">
        <v>80213</v>
      </c>
      <c r="J2199" s="9">
        <f>SUMIFS(H:H,D:D,dataset_shampoo[[#This Row],[Brand]],E:E,dataset_shampoo[[#This Row],[Region]],F:F,dataset_shampoo[[#This Row],[Year]],G:G,"&lt;="&amp;dataset_shampoo[[#This Row],[Month]])</f>
        <v>48447</v>
      </c>
      <c r="K2199" s="27">
        <f>SUMIFS(I:I,D:D,dataset_shampoo[[#This Row],[Brand]],E:E,dataset_shampoo[[#This Row],[Region]],F:F,dataset_shampoo[[#This Row],[Year]],G:G,"&lt;="&amp;dataset_shampoo[[#This Row],[Month]])</f>
        <v>221543</v>
      </c>
      <c r="L2199" s="9">
        <f>dataset_shampoo[[#This Row],[Units YTD]]+SUMIFS(H:H,D:D,dataset_shampoo[[#This Row],[Brand]],E:E,dataset_shampoo[[#This Row],[Region]],F:F,dataset_shampoo[[#This Row],[Year]]-1,G:G,"&gt;"&amp;dataset_shampoo[[#This Row],[Month]])</f>
        <v>48447</v>
      </c>
      <c r="M2199" s="1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s="9">
        <v>12817</v>
      </c>
      <c r="I2200" s="11">
        <v>58681</v>
      </c>
      <c r="J2200" s="9">
        <f>SUMIFS(H:H,D:D,dataset_shampoo[[#This Row],[Brand]],E:E,dataset_shampoo[[#This Row],[Region]],F:F,dataset_shampoo[[#This Row],[Year]],G:G,"&lt;="&amp;dataset_shampoo[[#This Row],[Month]])</f>
        <v>61264</v>
      </c>
      <c r="K2200" s="27">
        <f>SUMIFS(I:I,D:D,dataset_shampoo[[#This Row],[Brand]],E:E,dataset_shampoo[[#This Row],[Region]],F:F,dataset_shampoo[[#This Row],[Year]],G:G,"&lt;="&amp;dataset_shampoo[[#This Row],[Month]])</f>
        <v>280224</v>
      </c>
      <c r="L2200" s="9">
        <f>dataset_shampoo[[#This Row],[Units YTD]]+SUMIFS(H:H,D:D,dataset_shampoo[[#This Row],[Brand]],E:E,dataset_shampoo[[#This Row],[Region]],F:F,dataset_shampoo[[#This Row],[Year]]-1,G:G,"&gt;"&amp;dataset_shampoo[[#This Row],[Month]])</f>
        <v>61264</v>
      </c>
      <c r="M2200" s="1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s="9">
        <v>15729</v>
      </c>
      <c r="I2201" s="11">
        <v>72219</v>
      </c>
      <c r="J2201" s="9">
        <f>SUMIFS(H:H,D:D,dataset_shampoo[[#This Row],[Brand]],E:E,dataset_shampoo[[#This Row],[Region]],F:F,dataset_shampoo[[#This Row],[Year]],G:G,"&lt;="&amp;dataset_shampoo[[#This Row],[Month]])</f>
        <v>76993</v>
      </c>
      <c r="K2201" s="27">
        <f>SUMIFS(I:I,D:D,dataset_shampoo[[#This Row],[Brand]],E:E,dataset_shampoo[[#This Row],[Region]],F:F,dataset_shampoo[[#This Row],[Year]],G:G,"&lt;="&amp;dataset_shampoo[[#This Row],[Month]])</f>
        <v>352443</v>
      </c>
      <c r="L2201" s="9">
        <f>dataset_shampoo[[#This Row],[Units YTD]]+SUMIFS(H:H,D:D,dataset_shampoo[[#This Row],[Brand]],E:E,dataset_shampoo[[#This Row],[Region]],F:F,dataset_shampoo[[#This Row],[Year]]-1,G:G,"&gt;"&amp;dataset_shampoo[[#This Row],[Month]])</f>
        <v>76993</v>
      </c>
      <c r="M2201" s="1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s="9">
        <v>15456</v>
      </c>
      <c r="I2202" s="11">
        <v>71260</v>
      </c>
      <c r="J2202" s="9">
        <f>SUMIFS(H:H,D:D,dataset_shampoo[[#This Row],[Brand]],E:E,dataset_shampoo[[#This Row],[Region]],F:F,dataset_shampoo[[#This Row],[Year]],G:G,"&lt;="&amp;dataset_shampoo[[#This Row],[Month]])</f>
        <v>92449</v>
      </c>
      <c r="K2202" s="27">
        <f>SUMIFS(I:I,D:D,dataset_shampoo[[#This Row],[Brand]],E:E,dataset_shampoo[[#This Row],[Region]],F:F,dataset_shampoo[[#This Row],[Year]],G:G,"&lt;="&amp;dataset_shampoo[[#This Row],[Month]])</f>
        <v>423703</v>
      </c>
      <c r="L2202" s="9">
        <f>dataset_shampoo[[#This Row],[Units YTD]]+SUMIFS(H:H,D:D,dataset_shampoo[[#This Row],[Brand]],E:E,dataset_shampoo[[#This Row],[Region]],F:F,dataset_shampoo[[#This Row],[Year]]-1,G:G,"&gt;"&amp;dataset_shampoo[[#This Row],[Month]])</f>
        <v>92449</v>
      </c>
      <c r="M2202" s="1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s="9">
        <v>15078</v>
      </c>
      <c r="I2203" s="11">
        <v>69916</v>
      </c>
      <c r="J2203" s="9">
        <f>SUMIFS(H:H,D:D,dataset_shampoo[[#This Row],[Brand]],E:E,dataset_shampoo[[#This Row],[Region]],F:F,dataset_shampoo[[#This Row],[Year]],G:G,"&lt;="&amp;dataset_shampoo[[#This Row],[Month]])</f>
        <v>107527</v>
      </c>
      <c r="K2203" s="27">
        <f>SUMIFS(I:I,D:D,dataset_shampoo[[#This Row],[Brand]],E:E,dataset_shampoo[[#This Row],[Region]],F:F,dataset_shampoo[[#This Row],[Year]],G:G,"&lt;="&amp;dataset_shampoo[[#This Row],[Month]])</f>
        <v>493619</v>
      </c>
      <c r="L2203" s="9">
        <f>dataset_shampoo[[#This Row],[Units YTD]]+SUMIFS(H:H,D:D,dataset_shampoo[[#This Row],[Brand]],E:E,dataset_shampoo[[#This Row],[Region]],F:F,dataset_shampoo[[#This Row],[Year]]-1,G:G,"&gt;"&amp;dataset_shampoo[[#This Row],[Month]])</f>
        <v>107527</v>
      </c>
      <c r="M2203" s="1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s="9">
        <v>13867</v>
      </c>
      <c r="I2204" s="11">
        <v>65282</v>
      </c>
      <c r="J2204" s="9">
        <f>SUMIFS(H:H,D:D,dataset_shampoo[[#This Row],[Brand]],E:E,dataset_shampoo[[#This Row],[Region]],F:F,dataset_shampoo[[#This Row],[Year]],G:G,"&lt;="&amp;dataset_shampoo[[#This Row],[Month]])</f>
        <v>121394</v>
      </c>
      <c r="K2204" s="27">
        <f>SUMIFS(I:I,D:D,dataset_shampoo[[#This Row],[Brand]],E:E,dataset_shampoo[[#This Row],[Region]],F:F,dataset_shampoo[[#This Row],[Year]],G:G,"&lt;="&amp;dataset_shampoo[[#This Row],[Month]])</f>
        <v>558901</v>
      </c>
      <c r="L2204" s="9">
        <f>dataset_shampoo[[#This Row],[Units YTD]]+SUMIFS(H:H,D:D,dataset_shampoo[[#This Row],[Brand]],E:E,dataset_shampoo[[#This Row],[Region]],F:F,dataset_shampoo[[#This Row],[Year]]-1,G:G,"&gt;"&amp;dataset_shampoo[[#This Row],[Month]])</f>
        <v>121394</v>
      </c>
      <c r="M2204" s="1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s="9">
        <v>14777</v>
      </c>
      <c r="I2205" s="11">
        <v>69300</v>
      </c>
      <c r="J2205" s="9">
        <f>SUMIFS(H:H,D:D,dataset_shampoo[[#This Row],[Brand]],E:E,dataset_shampoo[[#This Row],[Region]],F:F,dataset_shampoo[[#This Row],[Year]],G:G,"&lt;="&amp;dataset_shampoo[[#This Row],[Month]])</f>
        <v>136171</v>
      </c>
      <c r="K2205" s="27">
        <f>SUMIFS(I:I,D:D,dataset_shampoo[[#This Row],[Brand]],E:E,dataset_shampoo[[#This Row],[Region]],F:F,dataset_shampoo[[#This Row],[Year]],G:G,"&lt;="&amp;dataset_shampoo[[#This Row],[Month]])</f>
        <v>628201</v>
      </c>
      <c r="L2205" s="9">
        <f>dataset_shampoo[[#This Row],[Units YTD]]+SUMIFS(H:H,D:D,dataset_shampoo[[#This Row],[Brand]],E:E,dataset_shampoo[[#This Row],[Region]],F:F,dataset_shampoo[[#This Row],[Year]]-1,G:G,"&gt;"&amp;dataset_shampoo[[#This Row],[Month]])</f>
        <v>136171</v>
      </c>
      <c r="M2205" s="1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s="9">
        <v>14147</v>
      </c>
      <c r="I2206" s="11">
        <v>66332</v>
      </c>
      <c r="J2206" s="9">
        <f>SUMIFS(H:H,D:D,dataset_shampoo[[#This Row],[Brand]],E:E,dataset_shampoo[[#This Row],[Region]],F:F,dataset_shampoo[[#This Row],[Year]],G:G,"&lt;="&amp;dataset_shampoo[[#This Row],[Month]])</f>
        <v>150318</v>
      </c>
      <c r="K2206" s="27">
        <f>SUMIFS(I:I,D:D,dataset_shampoo[[#This Row],[Brand]],E:E,dataset_shampoo[[#This Row],[Region]],F:F,dataset_shampoo[[#This Row],[Year]],G:G,"&lt;="&amp;dataset_shampoo[[#This Row],[Month]])</f>
        <v>694533</v>
      </c>
      <c r="L2206" s="9">
        <f>dataset_shampoo[[#This Row],[Units YTD]]+SUMIFS(H:H,D:D,dataset_shampoo[[#This Row],[Brand]],E:E,dataset_shampoo[[#This Row],[Region]],F:F,dataset_shampoo[[#This Row],[Year]]-1,G:G,"&gt;"&amp;dataset_shampoo[[#This Row],[Month]])</f>
        <v>150318</v>
      </c>
      <c r="M2206" s="1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s="9">
        <v>13356</v>
      </c>
      <c r="I2207" s="11">
        <v>64813</v>
      </c>
      <c r="J2207" s="9">
        <f>SUMIFS(H:H,D:D,dataset_shampoo[[#This Row],[Brand]],E:E,dataset_shampoo[[#This Row],[Region]],F:F,dataset_shampoo[[#This Row],[Year]],G:G,"&lt;="&amp;dataset_shampoo[[#This Row],[Month]])</f>
        <v>163674</v>
      </c>
      <c r="K2207" s="27">
        <f>SUMIFS(I:I,D:D,dataset_shampoo[[#This Row],[Brand]],E:E,dataset_shampoo[[#This Row],[Region]],F:F,dataset_shampoo[[#This Row],[Year]],G:G,"&lt;="&amp;dataset_shampoo[[#This Row],[Month]])</f>
        <v>759346</v>
      </c>
      <c r="L2207" s="9">
        <f>dataset_shampoo[[#This Row],[Units YTD]]+SUMIFS(H:H,D:D,dataset_shampoo[[#This Row],[Brand]],E:E,dataset_shampoo[[#This Row],[Region]],F:F,dataset_shampoo[[#This Row],[Year]]-1,G:G,"&gt;"&amp;dataset_shampoo[[#This Row],[Month]])</f>
        <v>163674</v>
      </c>
      <c r="M2207" s="1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s="9">
        <v>13909</v>
      </c>
      <c r="I2208" s="11">
        <v>67242</v>
      </c>
      <c r="J2208" s="9">
        <f>SUMIFS(H:H,D:D,dataset_shampoo[[#This Row],[Brand]],E:E,dataset_shampoo[[#This Row],[Region]],F:F,dataset_shampoo[[#This Row],[Year]],G:G,"&lt;="&amp;dataset_shampoo[[#This Row],[Month]])</f>
        <v>177583</v>
      </c>
      <c r="K2208" s="27">
        <f>SUMIFS(I:I,D:D,dataset_shampoo[[#This Row],[Brand]],E:E,dataset_shampoo[[#This Row],[Region]],F:F,dataset_shampoo[[#This Row],[Year]],G:G,"&lt;="&amp;dataset_shampoo[[#This Row],[Month]])</f>
        <v>826588</v>
      </c>
      <c r="L2208" s="9">
        <f>dataset_shampoo[[#This Row],[Units YTD]]+SUMIFS(H:H,D:D,dataset_shampoo[[#This Row],[Brand]],E:E,dataset_shampoo[[#This Row],[Region]],F:F,dataset_shampoo[[#This Row],[Year]]-1,G:G,"&gt;"&amp;dataset_shampoo[[#This Row],[Month]])</f>
        <v>177583</v>
      </c>
      <c r="M2208" s="1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s="9">
        <v>15897</v>
      </c>
      <c r="I2209" s="11">
        <v>79478</v>
      </c>
      <c r="J2209" s="9">
        <f>SUMIFS(H:H,D:D,dataset_shampoo[[#This Row],[Brand]],E:E,dataset_shampoo[[#This Row],[Region]],F:F,dataset_shampoo[[#This Row],[Year]],G:G,"&lt;="&amp;dataset_shampoo[[#This Row],[Month]])</f>
        <v>15897</v>
      </c>
      <c r="K2209" s="27">
        <f>SUMIFS(I:I,D:D,dataset_shampoo[[#This Row],[Brand]],E:E,dataset_shampoo[[#This Row],[Region]],F:F,dataset_shampoo[[#This Row],[Year]],G:G,"&lt;="&amp;dataset_shampoo[[#This Row],[Month]])</f>
        <v>79478</v>
      </c>
      <c r="L2209" s="9">
        <f>dataset_shampoo[[#This Row],[Units YTD]]+SUMIFS(H:H,D:D,dataset_shampoo[[#This Row],[Brand]],E:E,dataset_shampoo[[#This Row],[Region]],F:F,dataset_shampoo[[#This Row],[Year]]-1,G:G,"&gt;"&amp;dataset_shampoo[[#This Row],[Month]])</f>
        <v>175336</v>
      </c>
      <c r="M2209" s="1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s="9">
        <v>14301</v>
      </c>
      <c r="I2210" s="11">
        <v>72807</v>
      </c>
      <c r="J2210" s="9">
        <f>SUMIFS(H:H,D:D,dataset_shampoo[[#This Row],[Brand]],E:E,dataset_shampoo[[#This Row],[Region]],F:F,dataset_shampoo[[#This Row],[Year]],G:G,"&lt;="&amp;dataset_shampoo[[#This Row],[Month]])</f>
        <v>30198</v>
      </c>
      <c r="K2210" s="27">
        <f>SUMIFS(I:I,D:D,dataset_shampoo[[#This Row],[Brand]],E:E,dataset_shampoo[[#This Row],[Region]],F:F,dataset_shampoo[[#This Row],[Year]],G:G,"&lt;="&amp;dataset_shampoo[[#This Row],[Month]])</f>
        <v>152285</v>
      </c>
      <c r="L2210" s="9">
        <f>dataset_shampoo[[#This Row],[Units YTD]]+SUMIFS(H:H,D:D,dataset_shampoo[[#This Row],[Brand]],E:E,dataset_shampoo[[#This Row],[Region]],F:F,dataset_shampoo[[#This Row],[Year]]-1,G:G,"&gt;"&amp;dataset_shampoo[[#This Row],[Month]])</f>
        <v>176883</v>
      </c>
      <c r="M2210" s="1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s="9">
        <v>15533</v>
      </c>
      <c r="I2211" s="11">
        <v>81529</v>
      </c>
      <c r="J2211" s="9">
        <f>SUMIFS(H:H,D:D,dataset_shampoo[[#This Row],[Brand]],E:E,dataset_shampoo[[#This Row],[Region]],F:F,dataset_shampoo[[#This Row],[Year]],G:G,"&lt;="&amp;dataset_shampoo[[#This Row],[Month]])</f>
        <v>45731</v>
      </c>
      <c r="K2211" s="27">
        <f>SUMIFS(I:I,D:D,dataset_shampoo[[#This Row],[Brand]],E:E,dataset_shampoo[[#This Row],[Region]],F:F,dataset_shampoo[[#This Row],[Year]],G:G,"&lt;="&amp;dataset_shampoo[[#This Row],[Month]])</f>
        <v>233814</v>
      </c>
      <c r="L2211" s="9">
        <f>dataset_shampoo[[#This Row],[Units YTD]]+SUMIFS(H:H,D:D,dataset_shampoo[[#This Row],[Brand]],E:E,dataset_shampoo[[#This Row],[Region]],F:F,dataset_shampoo[[#This Row],[Year]]-1,G:G,"&gt;"&amp;dataset_shampoo[[#This Row],[Month]])</f>
        <v>174867</v>
      </c>
      <c r="M2211" s="1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s="9">
        <v>14021</v>
      </c>
      <c r="I2212" s="11">
        <v>72415</v>
      </c>
      <c r="J2212" s="9">
        <f>SUMIFS(H:H,D:D,dataset_shampoo[[#This Row],[Brand]],E:E,dataset_shampoo[[#This Row],[Region]],F:F,dataset_shampoo[[#This Row],[Year]],G:G,"&lt;="&amp;dataset_shampoo[[#This Row],[Month]])</f>
        <v>59752</v>
      </c>
      <c r="K2212" s="27">
        <f>SUMIFS(I:I,D:D,dataset_shampoo[[#This Row],[Brand]],E:E,dataset_shampoo[[#This Row],[Region]],F:F,dataset_shampoo[[#This Row],[Year]],G:G,"&lt;="&amp;dataset_shampoo[[#This Row],[Month]])</f>
        <v>306229</v>
      </c>
      <c r="L2212" s="9">
        <f>dataset_shampoo[[#This Row],[Units YTD]]+SUMIFS(H:H,D:D,dataset_shampoo[[#This Row],[Brand]],E:E,dataset_shampoo[[#This Row],[Region]],F:F,dataset_shampoo[[#This Row],[Year]]-1,G:G,"&gt;"&amp;dataset_shampoo[[#This Row],[Month]])</f>
        <v>176071</v>
      </c>
      <c r="M2212" s="1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s="9">
        <v>15365</v>
      </c>
      <c r="I2213" s="11">
        <v>79849</v>
      </c>
      <c r="J2213" s="9">
        <f>SUMIFS(H:H,D:D,dataset_shampoo[[#This Row],[Brand]],E:E,dataset_shampoo[[#This Row],[Region]],F:F,dataset_shampoo[[#This Row],[Year]],G:G,"&lt;="&amp;dataset_shampoo[[#This Row],[Month]])</f>
        <v>75117</v>
      </c>
      <c r="K2213" s="27">
        <f>SUMIFS(I:I,D:D,dataset_shampoo[[#This Row],[Brand]],E:E,dataset_shampoo[[#This Row],[Region]],F:F,dataset_shampoo[[#This Row],[Year]],G:G,"&lt;="&amp;dataset_shampoo[[#This Row],[Month]])</f>
        <v>386078</v>
      </c>
      <c r="L2213" s="9">
        <f>dataset_shampoo[[#This Row],[Units YTD]]+SUMIFS(H:H,D:D,dataset_shampoo[[#This Row],[Brand]],E:E,dataset_shampoo[[#This Row],[Region]],F:F,dataset_shampoo[[#This Row],[Year]]-1,G:G,"&gt;"&amp;dataset_shampoo[[#This Row],[Month]])</f>
        <v>175707</v>
      </c>
      <c r="M2213" s="1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s="9">
        <v>15274</v>
      </c>
      <c r="I2214" s="11">
        <v>80101</v>
      </c>
      <c r="J2214" s="9">
        <f>SUMIFS(H:H,D:D,dataset_shampoo[[#This Row],[Brand]],E:E,dataset_shampoo[[#This Row],[Region]],F:F,dataset_shampoo[[#This Row],[Year]],G:G,"&lt;="&amp;dataset_shampoo[[#This Row],[Month]])</f>
        <v>90391</v>
      </c>
      <c r="K2214" s="27">
        <f>SUMIFS(I:I,D:D,dataset_shampoo[[#This Row],[Brand]],E:E,dataset_shampoo[[#This Row],[Region]],F:F,dataset_shampoo[[#This Row],[Year]],G:G,"&lt;="&amp;dataset_shampoo[[#This Row],[Month]])</f>
        <v>466179</v>
      </c>
      <c r="L2214" s="9">
        <f>dataset_shampoo[[#This Row],[Units YTD]]+SUMIFS(H:H,D:D,dataset_shampoo[[#This Row],[Brand]],E:E,dataset_shampoo[[#This Row],[Region]],F:F,dataset_shampoo[[#This Row],[Year]]-1,G:G,"&gt;"&amp;dataset_shampoo[[#This Row],[Month]])</f>
        <v>175525</v>
      </c>
      <c r="M2214" s="1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s="9">
        <v>12859</v>
      </c>
      <c r="I2215" s="11">
        <v>67060</v>
      </c>
      <c r="J2215" s="9">
        <f>SUMIFS(H:H,D:D,dataset_shampoo[[#This Row],[Brand]],E:E,dataset_shampoo[[#This Row],[Region]],F:F,dataset_shampoo[[#This Row],[Year]],G:G,"&lt;="&amp;dataset_shampoo[[#This Row],[Month]])</f>
        <v>103250</v>
      </c>
      <c r="K2215" s="27">
        <f>SUMIFS(I:I,D:D,dataset_shampoo[[#This Row],[Brand]],E:E,dataset_shampoo[[#This Row],[Region]],F:F,dataset_shampoo[[#This Row],[Year]],G:G,"&lt;="&amp;dataset_shampoo[[#This Row],[Month]])</f>
        <v>533239</v>
      </c>
      <c r="L2215" s="9">
        <f>dataset_shampoo[[#This Row],[Units YTD]]+SUMIFS(H:H,D:D,dataset_shampoo[[#This Row],[Brand]],E:E,dataset_shampoo[[#This Row],[Region]],F:F,dataset_shampoo[[#This Row],[Year]]-1,G:G,"&gt;"&amp;dataset_shampoo[[#This Row],[Month]])</f>
        <v>173306</v>
      </c>
      <c r="M2215" s="1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s="9">
        <v>14959</v>
      </c>
      <c r="I2216" s="11">
        <v>77784</v>
      </c>
      <c r="J2216" s="9">
        <f>SUMIFS(H:H,D:D,dataset_shampoo[[#This Row],[Brand]],E:E,dataset_shampoo[[#This Row],[Region]],F:F,dataset_shampoo[[#This Row],[Year]],G:G,"&lt;="&amp;dataset_shampoo[[#This Row],[Month]])</f>
        <v>118209</v>
      </c>
      <c r="K2216" s="27">
        <f>SUMIFS(I:I,D:D,dataset_shampoo[[#This Row],[Brand]],E:E,dataset_shampoo[[#This Row],[Region]],F:F,dataset_shampoo[[#This Row],[Year]],G:G,"&lt;="&amp;dataset_shampoo[[#This Row],[Month]])</f>
        <v>611023</v>
      </c>
      <c r="L2216" s="9">
        <f>dataset_shampoo[[#This Row],[Units YTD]]+SUMIFS(H:H,D:D,dataset_shampoo[[#This Row],[Brand]],E:E,dataset_shampoo[[#This Row],[Region]],F:F,dataset_shampoo[[#This Row],[Year]]-1,G:G,"&gt;"&amp;dataset_shampoo[[#This Row],[Month]])</f>
        <v>174398</v>
      </c>
      <c r="M2216" s="1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s="9">
        <v>11662</v>
      </c>
      <c r="I2217" s="11">
        <v>60102</v>
      </c>
      <c r="J2217" s="9">
        <f>SUMIFS(H:H,D:D,dataset_shampoo[[#This Row],[Brand]],E:E,dataset_shampoo[[#This Row],[Region]],F:F,dataset_shampoo[[#This Row],[Year]],G:G,"&lt;="&amp;dataset_shampoo[[#This Row],[Month]])</f>
        <v>129871</v>
      </c>
      <c r="K2217" s="27">
        <f>SUMIFS(I:I,D:D,dataset_shampoo[[#This Row],[Brand]],E:E,dataset_shampoo[[#This Row],[Region]],F:F,dataset_shampoo[[#This Row],[Year]],G:G,"&lt;="&amp;dataset_shampoo[[#This Row],[Month]])</f>
        <v>671125</v>
      </c>
      <c r="L2217" s="9">
        <f>dataset_shampoo[[#This Row],[Units YTD]]+SUMIFS(H:H,D:D,dataset_shampoo[[#This Row],[Brand]],E:E,dataset_shampoo[[#This Row],[Region]],F:F,dataset_shampoo[[#This Row],[Year]]-1,G:G,"&gt;"&amp;dataset_shampoo[[#This Row],[Month]])</f>
        <v>171283</v>
      </c>
      <c r="M2217" s="1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s="9">
        <v>14224</v>
      </c>
      <c r="I2218" s="11">
        <v>74872</v>
      </c>
      <c r="J2218" s="9">
        <f>SUMIFS(H:H,D:D,dataset_shampoo[[#This Row],[Brand]],E:E,dataset_shampoo[[#This Row],[Region]],F:F,dataset_shampoo[[#This Row],[Year]],G:G,"&lt;="&amp;dataset_shampoo[[#This Row],[Month]])</f>
        <v>144095</v>
      </c>
      <c r="K2218" s="27">
        <f>SUMIFS(I:I,D:D,dataset_shampoo[[#This Row],[Brand]],E:E,dataset_shampoo[[#This Row],[Region]],F:F,dataset_shampoo[[#This Row],[Year]],G:G,"&lt;="&amp;dataset_shampoo[[#This Row],[Month]])</f>
        <v>745997</v>
      </c>
      <c r="L2218" s="9">
        <f>dataset_shampoo[[#This Row],[Units YTD]]+SUMIFS(H:H,D:D,dataset_shampoo[[#This Row],[Brand]],E:E,dataset_shampoo[[#This Row],[Region]],F:F,dataset_shampoo[[#This Row],[Year]]-1,G:G,"&gt;"&amp;dataset_shampoo[[#This Row],[Month]])</f>
        <v>171360</v>
      </c>
      <c r="M2218" s="1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s="9">
        <v>12999</v>
      </c>
      <c r="I2219" s="11">
        <v>68600</v>
      </c>
      <c r="J2219" s="9">
        <f>SUMIFS(H:H,D:D,dataset_shampoo[[#This Row],[Brand]],E:E,dataset_shampoo[[#This Row],[Region]],F:F,dataset_shampoo[[#This Row],[Year]],G:G,"&lt;="&amp;dataset_shampoo[[#This Row],[Month]])</f>
        <v>157094</v>
      </c>
      <c r="K2219" s="27">
        <f>SUMIFS(I:I,D:D,dataset_shampoo[[#This Row],[Brand]],E:E,dataset_shampoo[[#This Row],[Region]],F:F,dataset_shampoo[[#This Row],[Year]],G:G,"&lt;="&amp;dataset_shampoo[[#This Row],[Month]])</f>
        <v>814597</v>
      </c>
      <c r="L2219" s="9">
        <f>dataset_shampoo[[#This Row],[Units YTD]]+SUMIFS(H:H,D:D,dataset_shampoo[[#This Row],[Brand]],E:E,dataset_shampoo[[#This Row],[Region]],F:F,dataset_shampoo[[#This Row],[Year]]-1,G:G,"&gt;"&amp;dataset_shampoo[[#This Row],[Month]])</f>
        <v>171003</v>
      </c>
      <c r="M2219" s="1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s="9">
        <v>13930</v>
      </c>
      <c r="I2220" s="11">
        <v>72772</v>
      </c>
      <c r="J2220" s="9">
        <f>SUMIFS(H:H,D:D,dataset_shampoo[[#This Row],[Brand]],E:E,dataset_shampoo[[#This Row],[Region]],F:F,dataset_shampoo[[#This Row],[Year]],G:G,"&lt;="&amp;dataset_shampoo[[#This Row],[Month]])</f>
        <v>171024</v>
      </c>
      <c r="K2220" s="27">
        <f>SUMIFS(I:I,D:D,dataset_shampoo[[#This Row],[Brand]],E:E,dataset_shampoo[[#This Row],[Region]],F:F,dataset_shampoo[[#This Row],[Year]],G:G,"&lt;="&amp;dataset_shampoo[[#This Row],[Month]])</f>
        <v>887369</v>
      </c>
      <c r="L2220" s="9">
        <f>dataset_shampoo[[#This Row],[Units YTD]]+SUMIFS(H:H,D:D,dataset_shampoo[[#This Row],[Brand]],E:E,dataset_shampoo[[#This Row],[Region]],F:F,dataset_shampoo[[#This Row],[Year]]-1,G:G,"&gt;"&amp;dataset_shampoo[[#This Row],[Month]])</f>
        <v>171024</v>
      </c>
      <c r="M2220" s="1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s="9">
        <v>14973</v>
      </c>
      <c r="I2221" s="11">
        <v>77840</v>
      </c>
      <c r="J2221" s="9">
        <f>SUMIFS(H:H,D:D,dataset_shampoo[[#This Row],[Brand]],E:E,dataset_shampoo[[#This Row],[Region]],F:F,dataset_shampoo[[#This Row],[Year]],G:G,"&lt;="&amp;dataset_shampoo[[#This Row],[Month]])</f>
        <v>14973</v>
      </c>
      <c r="K2221" s="27">
        <f>SUMIFS(I:I,D:D,dataset_shampoo[[#This Row],[Brand]],E:E,dataset_shampoo[[#This Row],[Region]],F:F,dataset_shampoo[[#This Row],[Year]],G:G,"&lt;="&amp;dataset_shampoo[[#This Row],[Month]])</f>
        <v>77840</v>
      </c>
      <c r="L2221" s="9">
        <f>dataset_shampoo[[#This Row],[Units YTD]]+SUMIFS(H:H,D:D,dataset_shampoo[[#This Row],[Brand]],E:E,dataset_shampoo[[#This Row],[Region]],F:F,dataset_shampoo[[#This Row],[Year]]-1,G:G,"&gt;"&amp;dataset_shampoo[[#This Row],[Month]])</f>
        <v>170100</v>
      </c>
      <c r="M2221" s="1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s="9">
        <v>12355</v>
      </c>
      <c r="I2222" s="11">
        <v>64610</v>
      </c>
      <c r="J2222" s="9">
        <f>SUMIFS(H:H,D:D,dataset_shampoo[[#This Row],[Brand]],E:E,dataset_shampoo[[#This Row],[Region]],F:F,dataset_shampoo[[#This Row],[Year]],G:G,"&lt;="&amp;dataset_shampoo[[#This Row],[Month]])</f>
        <v>27328</v>
      </c>
      <c r="K2222" s="27">
        <f>SUMIFS(I:I,D:D,dataset_shampoo[[#This Row],[Brand]],E:E,dataset_shampoo[[#This Row],[Region]],F:F,dataset_shampoo[[#This Row],[Year]],G:G,"&lt;="&amp;dataset_shampoo[[#This Row],[Month]])</f>
        <v>142450</v>
      </c>
      <c r="L2222" s="9">
        <f>dataset_shampoo[[#This Row],[Units YTD]]+SUMIFS(H:H,D:D,dataset_shampoo[[#This Row],[Brand]],E:E,dataset_shampoo[[#This Row],[Region]],F:F,dataset_shampoo[[#This Row],[Year]]-1,G:G,"&gt;"&amp;dataset_shampoo[[#This Row],[Month]])</f>
        <v>168154</v>
      </c>
      <c r="M2222" s="1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s="9">
        <v>17899</v>
      </c>
      <c r="I2223" s="11">
        <v>92260</v>
      </c>
      <c r="J2223" s="9">
        <f>SUMIFS(H:H,D:D,dataset_shampoo[[#This Row],[Brand]],E:E,dataset_shampoo[[#This Row],[Region]],F:F,dataset_shampoo[[#This Row],[Year]],G:G,"&lt;="&amp;dataset_shampoo[[#This Row],[Month]])</f>
        <v>45227</v>
      </c>
      <c r="K2223" s="27">
        <f>SUMIFS(I:I,D:D,dataset_shampoo[[#This Row],[Brand]],E:E,dataset_shampoo[[#This Row],[Region]],F:F,dataset_shampoo[[#This Row],[Year]],G:G,"&lt;="&amp;dataset_shampoo[[#This Row],[Month]])</f>
        <v>234710</v>
      </c>
      <c r="L2223" s="9">
        <f>dataset_shampoo[[#This Row],[Units YTD]]+SUMIFS(H:H,D:D,dataset_shampoo[[#This Row],[Brand]],E:E,dataset_shampoo[[#This Row],[Region]],F:F,dataset_shampoo[[#This Row],[Year]]-1,G:G,"&gt;"&amp;dataset_shampoo[[#This Row],[Month]])</f>
        <v>170520</v>
      </c>
      <c r="M2223" s="1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s="9">
        <v>18193</v>
      </c>
      <c r="I2224" s="11">
        <v>95578</v>
      </c>
      <c r="J2224" s="9">
        <f>SUMIFS(H:H,D:D,dataset_shampoo[[#This Row],[Brand]],E:E,dataset_shampoo[[#This Row],[Region]],F:F,dataset_shampoo[[#This Row],[Year]],G:G,"&lt;="&amp;dataset_shampoo[[#This Row],[Month]])</f>
        <v>63420</v>
      </c>
      <c r="K2224" s="27">
        <f>SUMIFS(I:I,D:D,dataset_shampoo[[#This Row],[Brand]],E:E,dataset_shampoo[[#This Row],[Region]],F:F,dataset_shampoo[[#This Row],[Year]],G:G,"&lt;="&amp;dataset_shampoo[[#This Row],[Month]])</f>
        <v>330288</v>
      </c>
      <c r="L2224" s="9">
        <f>dataset_shampoo[[#This Row],[Units YTD]]+SUMIFS(H:H,D:D,dataset_shampoo[[#This Row],[Brand]],E:E,dataset_shampoo[[#This Row],[Region]],F:F,dataset_shampoo[[#This Row],[Year]]-1,G:G,"&gt;"&amp;dataset_shampoo[[#This Row],[Month]])</f>
        <v>174692</v>
      </c>
      <c r="M2224" s="1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s="9">
        <v>11935</v>
      </c>
      <c r="I2225" s="11">
        <v>60515</v>
      </c>
      <c r="J2225" s="9">
        <f>SUMIFS(H:H,D:D,dataset_shampoo[[#This Row],[Brand]],E:E,dataset_shampoo[[#This Row],[Region]],F:F,dataset_shampoo[[#This Row],[Year]],G:G,"&lt;="&amp;dataset_shampoo[[#This Row],[Month]])</f>
        <v>75355</v>
      </c>
      <c r="K2225" s="27">
        <f>SUMIFS(I:I,D:D,dataset_shampoo[[#This Row],[Brand]],E:E,dataset_shampoo[[#This Row],[Region]],F:F,dataset_shampoo[[#This Row],[Year]],G:G,"&lt;="&amp;dataset_shampoo[[#This Row],[Month]])</f>
        <v>390803</v>
      </c>
      <c r="L2225" s="9">
        <f>dataset_shampoo[[#This Row],[Units YTD]]+SUMIFS(H:H,D:D,dataset_shampoo[[#This Row],[Brand]],E:E,dataset_shampoo[[#This Row],[Region]],F:F,dataset_shampoo[[#This Row],[Year]]-1,G:G,"&gt;"&amp;dataset_shampoo[[#This Row],[Month]])</f>
        <v>171262</v>
      </c>
      <c r="M2225" s="1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s="9">
        <v>17052</v>
      </c>
      <c r="I2226" s="11">
        <v>87059</v>
      </c>
      <c r="J2226" s="9">
        <f>SUMIFS(H:H,D:D,dataset_shampoo[[#This Row],[Brand]],E:E,dataset_shampoo[[#This Row],[Region]],F:F,dataset_shampoo[[#This Row],[Year]],G:G,"&lt;="&amp;dataset_shampoo[[#This Row],[Month]])</f>
        <v>92407</v>
      </c>
      <c r="K2226" s="27">
        <f>SUMIFS(I:I,D:D,dataset_shampoo[[#This Row],[Brand]],E:E,dataset_shampoo[[#This Row],[Region]],F:F,dataset_shampoo[[#This Row],[Year]],G:G,"&lt;="&amp;dataset_shampoo[[#This Row],[Month]])</f>
        <v>477862</v>
      </c>
      <c r="L2226" s="9">
        <f>dataset_shampoo[[#This Row],[Units YTD]]+SUMIFS(H:H,D:D,dataset_shampoo[[#This Row],[Brand]],E:E,dataset_shampoo[[#This Row],[Region]],F:F,dataset_shampoo[[#This Row],[Year]]-1,G:G,"&gt;"&amp;dataset_shampoo[[#This Row],[Month]])</f>
        <v>173040</v>
      </c>
      <c r="M2226" s="1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s="9">
        <v>16555</v>
      </c>
      <c r="I2227" s="11">
        <v>84112</v>
      </c>
      <c r="J2227" s="9">
        <f>SUMIFS(H:H,D:D,dataset_shampoo[[#This Row],[Brand]],E:E,dataset_shampoo[[#This Row],[Region]],F:F,dataset_shampoo[[#This Row],[Year]],G:G,"&lt;="&amp;dataset_shampoo[[#This Row],[Month]])</f>
        <v>108962</v>
      </c>
      <c r="K2227" s="27">
        <f>SUMIFS(I:I,D:D,dataset_shampoo[[#This Row],[Brand]],E:E,dataset_shampoo[[#This Row],[Region]],F:F,dataset_shampoo[[#This Row],[Year]],G:G,"&lt;="&amp;dataset_shampoo[[#This Row],[Month]])</f>
        <v>561974</v>
      </c>
      <c r="L2227" s="9">
        <f>dataset_shampoo[[#This Row],[Units YTD]]+SUMIFS(H:H,D:D,dataset_shampoo[[#This Row],[Brand]],E:E,dataset_shampoo[[#This Row],[Region]],F:F,dataset_shampoo[[#This Row],[Year]]-1,G:G,"&gt;"&amp;dataset_shampoo[[#This Row],[Month]])</f>
        <v>176736</v>
      </c>
      <c r="M2227" s="1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s="9">
        <v>11942</v>
      </c>
      <c r="I2228" s="11">
        <v>61222</v>
      </c>
      <c r="J2228" s="9">
        <f>SUMIFS(H:H,D:D,dataset_shampoo[[#This Row],[Brand]],E:E,dataset_shampoo[[#This Row],[Region]],F:F,dataset_shampoo[[#This Row],[Year]],G:G,"&lt;="&amp;dataset_shampoo[[#This Row],[Month]])</f>
        <v>120904</v>
      </c>
      <c r="K2228" s="27">
        <f>SUMIFS(I:I,D:D,dataset_shampoo[[#This Row],[Brand]],E:E,dataset_shampoo[[#This Row],[Region]],F:F,dataset_shampoo[[#This Row],[Year]],G:G,"&lt;="&amp;dataset_shampoo[[#This Row],[Month]])</f>
        <v>623196</v>
      </c>
      <c r="L2228" s="9">
        <f>dataset_shampoo[[#This Row],[Units YTD]]+SUMIFS(H:H,D:D,dataset_shampoo[[#This Row],[Brand]],E:E,dataset_shampoo[[#This Row],[Region]],F:F,dataset_shampoo[[#This Row],[Year]]-1,G:G,"&gt;"&amp;dataset_shampoo[[#This Row],[Month]])</f>
        <v>173719</v>
      </c>
      <c r="M2228" s="1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s="9">
        <v>13405</v>
      </c>
      <c r="I2229" s="11">
        <v>68362</v>
      </c>
      <c r="J2229" s="9">
        <f>SUMIFS(H:H,D:D,dataset_shampoo[[#This Row],[Brand]],E:E,dataset_shampoo[[#This Row],[Region]],F:F,dataset_shampoo[[#This Row],[Year]],G:G,"&lt;="&amp;dataset_shampoo[[#This Row],[Month]])</f>
        <v>134309</v>
      </c>
      <c r="K2229" s="27">
        <f>SUMIFS(I:I,D:D,dataset_shampoo[[#This Row],[Brand]],E:E,dataset_shampoo[[#This Row],[Region]],F:F,dataset_shampoo[[#This Row],[Year]],G:G,"&lt;="&amp;dataset_shampoo[[#This Row],[Month]])</f>
        <v>691558</v>
      </c>
      <c r="L2229" s="9">
        <f>dataset_shampoo[[#This Row],[Units YTD]]+SUMIFS(H:H,D:D,dataset_shampoo[[#This Row],[Brand]],E:E,dataset_shampoo[[#This Row],[Region]],F:F,dataset_shampoo[[#This Row],[Year]]-1,G:G,"&gt;"&amp;dataset_shampoo[[#This Row],[Month]])</f>
        <v>175462</v>
      </c>
      <c r="M2229" s="1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s="9">
        <v>17381</v>
      </c>
      <c r="I2230" s="11">
        <v>89810</v>
      </c>
      <c r="J2230" s="9">
        <f>SUMIFS(H:H,D:D,dataset_shampoo[[#This Row],[Brand]],E:E,dataset_shampoo[[#This Row],[Region]],F:F,dataset_shampoo[[#This Row],[Year]],G:G,"&lt;="&amp;dataset_shampoo[[#This Row],[Month]])</f>
        <v>151690</v>
      </c>
      <c r="K2230" s="27">
        <f>SUMIFS(I:I,D:D,dataset_shampoo[[#This Row],[Brand]],E:E,dataset_shampoo[[#This Row],[Region]],F:F,dataset_shampoo[[#This Row],[Year]],G:G,"&lt;="&amp;dataset_shampoo[[#This Row],[Month]])</f>
        <v>781368</v>
      </c>
      <c r="L2230" s="9">
        <f>dataset_shampoo[[#This Row],[Units YTD]]+SUMIFS(H:H,D:D,dataset_shampoo[[#This Row],[Brand]],E:E,dataset_shampoo[[#This Row],[Region]],F:F,dataset_shampoo[[#This Row],[Year]]-1,G:G,"&gt;"&amp;dataset_shampoo[[#This Row],[Month]])</f>
        <v>178619</v>
      </c>
      <c r="M2230" s="1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s="9">
        <v>13797</v>
      </c>
      <c r="I2231" s="11">
        <v>71736</v>
      </c>
      <c r="J2231" s="9">
        <f>SUMIFS(H:H,D:D,dataset_shampoo[[#This Row],[Brand]],E:E,dataset_shampoo[[#This Row],[Region]],F:F,dataset_shampoo[[#This Row],[Year]],G:G,"&lt;="&amp;dataset_shampoo[[#This Row],[Month]])</f>
        <v>165487</v>
      </c>
      <c r="K2231" s="27">
        <f>SUMIFS(I:I,D:D,dataset_shampoo[[#This Row],[Brand]],E:E,dataset_shampoo[[#This Row],[Region]],F:F,dataset_shampoo[[#This Row],[Year]],G:G,"&lt;="&amp;dataset_shampoo[[#This Row],[Month]])</f>
        <v>853104</v>
      </c>
      <c r="L2231" s="9">
        <f>dataset_shampoo[[#This Row],[Units YTD]]+SUMIFS(H:H,D:D,dataset_shampoo[[#This Row],[Brand]],E:E,dataset_shampoo[[#This Row],[Region]],F:F,dataset_shampoo[[#This Row],[Year]]-1,G:G,"&gt;"&amp;dataset_shampoo[[#This Row],[Month]])</f>
        <v>179417</v>
      </c>
      <c r="M2231" s="1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s="9">
        <v>17304</v>
      </c>
      <c r="I2232" s="11">
        <v>90174</v>
      </c>
      <c r="J2232" s="9">
        <f>SUMIFS(H:H,D:D,dataset_shampoo[[#This Row],[Brand]],E:E,dataset_shampoo[[#This Row],[Region]],F:F,dataset_shampoo[[#This Row],[Year]],G:G,"&lt;="&amp;dataset_shampoo[[#This Row],[Month]])</f>
        <v>182791</v>
      </c>
      <c r="K2232" s="27">
        <f>SUMIFS(I:I,D:D,dataset_shampoo[[#This Row],[Brand]],E:E,dataset_shampoo[[#This Row],[Region]],F:F,dataset_shampoo[[#This Row],[Year]],G:G,"&lt;="&amp;dataset_shampoo[[#This Row],[Month]])</f>
        <v>943278</v>
      </c>
      <c r="L2232" s="9">
        <f>dataset_shampoo[[#This Row],[Units YTD]]+SUMIFS(H:H,D:D,dataset_shampoo[[#This Row],[Brand]],E:E,dataset_shampoo[[#This Row],[Region]],F:F,dataset_shampoo[[#This Row],[Year]]-1,G:G,"&gt;"&amp;dataset_shampoo[[#This Row],[Month]])</f>
        <v>182791</v>
      </c>
      <c r="M2232" s="1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s="9">
        <v>16142</v>
      </c>
      <c r="I2233" s="11">
        <v>86233</v>
      </c>
      <c r="J2233" s="9">
        <f>SUMIFS(H:H,D:D,dataset_shampoo[[#This Row],[Brand]],E:E,dataset_shampoo[[#This Row],[Region]],F:F,dataset_shampoo[[#This Row],[Year]],G:G,"&lt;="&amp;dataset_shampoo[[#This Row],[Month]])</f>
        <v>16142</v>
      </c>
      <c r="K2233" s="27">
        <f>SUMIFS(I:I,D:D,dataset_shampoo[[#This Row],[Brand]],E:E,dataset_shampoo[[#This Row],[Region]],F:F,dataset_shampoo[[#This Row],[Year]],G:G,"&lt;="&amp;dataset_shampoo[[#This Row],[Month]])</f>
        <v>86233</v>
      </c>
      <c r="L2233" s="9">
        <f>dataset_shampoo[[#This Row],[Units YTD]]+SUMIFS(H:H,D:D,dataset_shampoo[[#This Row],[Brand]],E:E,dataset_shampoo[[#This Row],[Region]],F:F,dataset_shampoo[[#This Row],[Year]]-1,G:G,"&gt;"&amp;dataset_shampoo[[#This Row],[Month]])</f>
        <v>183960</v>
      </c>
      <c r="M2233" s="1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s="9">
        <v>14868</v>
      </c>
      <c r="I2234" s="11">
        <v>78715</v>
      </c>
      <c r="J2234" s="9">
        <f>SUMIFS(H:H,D:D,dataset_shampoo[[#This Row],[Brand]],E:E,dataset_shampoo[[#This Row],[Region]],F:F,dataset_shampoo[[#This Row],[Year]],G:G,"&lt;="&amp;dataset_shampoo[[#This Row],[Month]])</f>
        <v>31010</v>
      </c>
      <c r="K2234" s="27">
        <f>SUMIFS(I:I,D:D,dataset_shampoo[[#This Row],[Brand]],E:E,dataset_shampoo[[#This Row],[Region]],F:F,dataset_shampoo[[#This Row],[Year]],G:G,"&lt;="&amp;dataset_shampoo[[#This Row],[Month]])</f>
        <v>164948</v>
      </c>
      <c r="L2234" s="9">
        <f>dataset_shampoo[[#This Row],[Units YTD]]+SUMIFS(H:H,D:D,dataset_shampoo[[#This Row],[Brand]],E:E,dataset_shampoo[[#This Row],[Region]],F:F,dataset_shampoo[[#This Row],[Year]]-1,G:G,"&gt;"&amp;dataset_shampoo[[#This Row],[Month]])</f>
        <v>186473</v>
      </c>
      <c r="M2234" s="1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s="9">
        <v>17493</v>
      </c>
      <c r="I2235" s="11">
        <v>92680</v>
      </c>
      <c r="J2235" s="9">
        <f>SUMIFS(H:H,D:D,dataset_shampoo[[#This Row],[Brand]],E:E,dataset_shampoo[[#This Row],[Region]],F:F,dataset_shampoo[[#This Row],[Year]],G:G,"&lt;="&amp;dataset_shampoo[[#This Row],[Month]])</f>
        <v>48503</v>
      </c>
      <c r="K2235" s="27">
        <f>SUMIFS(I:I,D:D,dataset_shampoo[[#This Row],[Brand]],E:E,dataset_shampoo[[#This Row],[Region]],F:F,dataset_shampoo[[#This Row],[Year]],G:G,"&lt;="&amp;dataset_shampoo[[#This Row],[Month]])</f>
        <v>257628</v>
      </c>
      <c r="L2235" s="9">
        <f>dataset_shampoo[[#This Row],[Units YTD]]+SUMIFS(H:H,D:D,dataset_shampoo[[#This Row],[Brand]],E:E,dataset_shampoo[[#This Row],[Region]],F:F,dataset_shampoo[[#This Row],[Year]]-1,G:G,"&gt;"&amp;dataset_shampoo[[#This Row],[Month]])</f>
        <v>186067</v>
      </c>
      <c r="M2235" s="1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s="9">
        <v>15001</v>
      </c>
      <c r="I2236" s="11">
        <v>79835</v>
      </c>
      <c r="J2236" s="9">
        <f>SUMIFS(H:H,D:D,dataset_shampoo[[#This Row],[Brand]],E:E,dataset_shampoo[[#This Row],[Region]],F:F,dataset_shampoo[[#This Row],[Year]],G:G,"&lt;="&amp;dataset_shampoo[[#This Row],[Month]])</f>
        <v>63504</v>
      </c>
      <c r="K2236" s="27">
        <f>SUMIFS(I:I,D:D,dataset_shampoo[[#This Row],[Brand]],E:E,dataset_shampoo[[#This Row],[Region]],F:F,dataset_shampoo[[#This Row],[Year]],G:G,"&lt;="&amp;dataset_shampoo[[#This Row],[Month]])</f>
        <v>337463</v>
      </c>
      <c r="L2236" s="9">
        <f>dataset_shampoo[[#This Row],[Units YTD]]+SUMIFS(H:H,D:D,dataset_shampoo[[#This Row],[Brand]],E:E,dataset_shampoo[[#This Row],[Region]],F:F,dataset_shampoo[[#This Row],[Year]]-1,G:G,"&gt;"&amp;dataset_shampoo[[#This Row],[Month]])</f>
        <v>182875</v>
      </c>
      <c r="M2236" s="1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s="9">
        <v>14196</v>
      </c>
      <c r="I2237" s="11">
        <v>75572</v>
      </c>
      <c r="J2237" s="9">
        <f>SUMIFS(H:H,D:D,dataset_shampoo[[#This Row],[Brand]],E:E,dataset_shampoo[[#This Row],[Region]],F:F,dataset_shampoo[[#This Row],[Year]],G:G,"&lt;="&amp;dataset_shampoo[[#This Row],[Month]])</f>
        <v>77700</v>
      </c>
      <c r="K2237" s="27">
        <f>SUMIFS(I:I,D:D,dataset_shampoo[[#This Row],[Brand]],E:E,dataset_shampoo[[#This Row],[Region]],F:F,dataset_shampoo[[#This Row],[Year]],G:G,"&lt;="&amp;dataset_shampoo[[#This Row],[Month]])</f>
        <v>413035</v>
      </c>
      <c r="L2237" s="9">
        <f>dataset_shampoo[[#This Row],[Units YTD]]+SUMIFS(H:H,D:D,dataset_shampoo[[#This Row],[Brand]],E:E,dataset_shampoo[[#This Row],[Region]],F:F,dataset_shampoo[[#This Row],[Year]]-1,G:G,"&gt;"&amp;dataset_shampoo[[#This Row],[Month]])</f>
        <v>185136</v>
      </c>
      <c r="M2237" s="1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s="9">
        <v>15323</v>
      </c>
      <c r="I2238" s="11">
        <v>81032</v>
      </c>
      <c r="J2238" s="9">
        <f>SUMIFS(H:H,D:D,dataset_shampoo[[#This Row],[Brand]],E:E,dataset_shampoo[[#This Row],[Region]],F:F,dataset_shampoo[[#This Row],[Year]],G:G,"&lt;="&amp;dataset_shampoo[[#This Row],[Month]])</f>
        <v>93023</v>
      </c>
      <c r="K2238" s="27">
        <f>SUMIFS(I:I,D:D,dataset_shampoo[[#This Row],[Brand]],E:E,dataset_shampoo[[#This Row],[Region]],F:F,dataset_shampoo[[#This Row],[Year]],G:G,"&lt;="&amp;dataset_shampoo[[#This Row],[Month]])</f>
        <v>494067</v>
      </c>
      <c r="L2238" s="9">
        <f>dataset_shampoo[[#This Row],[Units YTD]]+SUMIFS(H:H,D:D,dataset_shampoo[[#This Row],[Brand]],E:E,dataset_shampoo[[#This Row],[Region]],F:F,dataset_shampoo[[#This Row],[Year]]-1,G:G,"&gt;"&amp;dataset_shampoo[[#This Row],[Month]])</f>
        <v>183407</v>
      </c>
      <c r="M2238" s="1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s="9">
        <v>15120</v>
      </c>
      <c r="I2239" s="11">
        <v>80402</v>
      </c>
      <c r="J2239" s="9">
        <f>SUMIFS(H:H,D:D,dataset_shampoo[[#This Row],[Brand]],E:E,dataset_shampoo[[#This Row],[Region]],F:F,dataset_shampoo[[#This Row],[Year]],G:G,"&lt;="&amp;dataset_shampoo[[#This Row],[Month]])</f>
        <v>108143</v>
      </c>
      <c r="K2239" s="27">
        <f>SUMIFS(I:I,D:D,dataset_shampoo[[#This Row],[Brand]],E:E,dataset_shampoo[[#This Row],[Region]],F:F,dataset_shampoo[[#This Row],[Year]],G:G,"&lt;="&amp;dataset_shampoo[[#This Row],[Month]])</f>
        <v>574469</v>
      </c>
      <c r="L2239" s="9">
        <f>dataset_shampoo[[#This Row],[Units YTD]]+SUMIFS(H:H,D:D,dataset_shampoo[[#This Row],[Brand]],E:E,dataset_shampoo[[#This Row],[Region]],F:F,dataset_shampoo[[#This Row],[Year]]-1,G:G,"&gt;"&amp;dataset_shampoo[[#This Row],[Month]])</f>
        <v>181972</v>
      </c>
      <c r="M2239" s="1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s="9">
        <v>14476</v>
      </c>
      <c r="I2240" s="11">
        <v>76671</v>
      </c>
      <c r="J2240" s="9">
        <f>SUMIFS(H:H,D:D,dataset_shampoo[[#This Row],[Brand]],E:E,dataset_shampoo[[#This Row],[Region]],F:F,dataset_shampoo[[#This Row],[Year]],G:G,"&lt;="&amp;dataset_shampoo[[#This Row],[Month]])</f>
        <v>122619</v>
      </c>
      <c r="K2240" s="27">
        <f>SUMIFS(I:I,D:D,dataset_shampoo[[#This Row],[Brand]],E:E,dataset_shampoo[[#This Row],[Region]],F:F,dataset_shampoo[[#This Row],[Year]],G:G,"&lt;="&amp;dataset_shampoo[[#This Row],[Month]])</f>
        <v>651140</v>
      </c>
      <c r="L2240" s="9">
        <f>dataset_shampoo[[#This Row],[Units YTD]]+SUMIFS(H:H,D:D,dataset_shampoo[[#This Row],[Brand]],E:E,dataset_shampoo[[#This Row],[Region]],F:F,dataset_shampoo[[#This Row],[Year]]-1,G:G,"&gt;"&amp;dataset_shampoo[[#This Row],[Month]])</f>
        <v>184506</v>
      </c>
      <c r="M2240" s="1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s="9">
        <v>14203</v>
      </c>
      <c r="I2241" s="11">
        <v>76293</v>
      </c>
      <c r="J2241" s="9">
        <f>SUMIFS(H:H,D:D,dataset_shampoo[[#This Row],[Brand]],E:E,dataset_shampoo[[#This Row],[Region]],F:F,dataset_shampoo[[#This Row],[Year]],G:G,"&lt;="&amp;dataset_shampoo[[#This Row],[Month]])</f>
        <v>136822</v>
      </c>
      <c r="K2241" s="27">
        <f>SUMIFS(I:I,D:D,dataset_shampoo[[#This Row],[Brand]],E:E,dataset_shampoo[[#This Row],[Region]],F:F,dataset_shampoo[[#This Row],[Year]],G:G,"&lt;="&amp;dataset_shampoo[[#This Row],[Month]])</f>
        <v>727433</v>
      </c>
      <c r="L2241" s="9">
        <f>dataset_shampoo[[#This Row],[Units YTD]]+SUMIFS(H:H,D:D,dataset_shampoo[[#This Row],[Brand]],E:E,dataset_shampoo[[#This Row],[Region]],F:F,dataset_shampoo[[#This Row],[Year]]-1,G:G,"&gt;"&amp;dataset_shampoo[[#This Row],[Month]])</f>
        <v>185304</v>
      </c>
      <c r="M2241" s="1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s="9">
        <v>14742</v>
      </c>
      <c r="I2242" s="11">
        <v>79576</v>
      </c>
      <c r="J2242" s="9">
        <f>SUMIFS(H:H,D:D,dataset_shampoo[[#This Row],[Brand]],E:E,dataset_shampoo[[#This Row],[Region]],F:F,dataset_shampoo[[#This Row],[Year]],G:G,"&lt;="&amp;dataset_shampoo[[#This Row],[Month]])</f>
        <v>151564</v>
      </c>
      <c r="K2242" s="27">
        <f>SUMIFS(I:I,D:D,dataset_shampoo[[#This Row],[Brand]],E:E,dataset_shampoo[[#This Row],[Region]],F:F,dataset_shampoo[[#This Row],[Year]],G:G,"&lt;="&amp;dataset_shampoo[[#This Row],[Month]])</f>
        <v>807009</v>
      </c>
      <c r="L2242" s="9">
        <f>dataset_shampoo[[#This Row],[Units YTD]]+SUMIFS(H:H,D:D,dataset_shampoo[[#This Row],[Brand]],E:E,dataset_shampoo[[#This Row],[Region]],F:F,dataset_shampoo[[#This Row],[Year]]-1,G:G,"&gt;"&amp;dataset_shampoo[[#This Row],[Month]])</f>
        <v>182665</v>
      </c>
      <c r="M2242" s="1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s="9">
        <v>12621</v>
      </c>
      <c r="I2243" s="11">
        <v>68341</v>
      </c>
      <c r="J2243" s="9">
        <f>SUMIFS(H:H,D:D,dataset_shampoo[[#This Row],[Brand]],E:E,dataset_shampoo[[#This Row],[Region]],F:F,dataset_shampoo[[#This Row],[Year]],G:G,"&lt;="&amp;dataset_shampoo[[#This Row],[Month]])</f>
        <v>164185</v>
      </c>
      <c r="K2243" s="27">
        <f>SUMIFS(I:I,D:D,dataset_shampoo[[#This Row],[Brand]],E:E,dataset_shampoo[[#This Row],[Region]],F:F,dataset_shampoo[[#This Row],[Year]],G:G,"&lt;="&amp;dataset_shampoo[[#This Row],[Month]])</f>
        <v>875350</v>
      </c>
      <c r="L2243" s="9">
        <f>dataset_shampoo[[#This Row],[Units YTD]]+SUMIFS(H:H,D:D,dataset_shampoo[[#This Row],[Brand]],E:E,dataset_shampoo[[#This Row],[Region]],F:F,dataset_shampoo[[#This Row],[Year]]-1,G:G,"&gt;"&amp;dataset_shampoo[[#This Row],[Month]])</f>
        <v>181489</v>
      </c>
      <c r="M2243" s="1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s="9">
        <v>13867</v>
      </c>
      <c r="I2244" s="11">
        <v>76237</v>
      </c>
      <c r="J2244" s="9">
        <f>SUMIFS(H:H,D:D,dataset_shampoo[[#This Row],[Brand]],E:E,dataset_shampoo[[#This Row],[Region]],F:F,dataset_shampoo[[#This Row],[Year]],G:G,"&lt;="&amp;dataset_shampoo[[#This Row],[Month]])</f>
        <v>178052</v>
      </c>
      <c r="K2244" s="27">
        <f>SUMIFS(I:I,D:D,dataset_shampoo[[#This Row],[Brand]],E:E,dataset_shampoo[[#This Row],[Region]],F:F,dataset_shampoo[[#This Row],[Year]],G:G,"&lt;="&amp;dataset_shampoo[[#This Row],[Month]])</f>
        <v>951587</v>
      </c>
      <c r="L2244" s="9">
        <f>dataset_shampoo[[#This Row],[Units YTD]]+SUMIFS(H:H,D:D,dataset_shampoo[[#This Row],[Brand]],E:E,dataset_shampoo[[#This Row],[Region]],F:F,dataset_shampoo[[#This Row],[Year]]-1,G:G,"&gt;"&amp;dataset_shampoo[[#This Row],[Month]])</f>
        <v>178052</v>
      </c>
      <c r="M2244" s="1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s="9">
        <v>13888</v>
      </c>
      <c r="I2245" s="11">
        <v>77966</v>
      </c>
      <c r="J2245" s="9">
        <f>SUMIFS(H:H,D:D,dataset_shampoo[[#This Row],[Brand]],E:E,dataset_shampoo[[#This Row],[Region]],F:F,dataset_shampoo[[#This Row],[Year]],G:G,"&lt;="&amp;dataset_shampoo[[#This Row],[Month]])</f>
        <v>13888</v>
      </c>
      <c r="K2245" s="27">
        <f>SUMIFS(I:I,D:D,dataset_shampoo[[#This Row],[Brand]],E:E,dataset_shampoo[[#This Row],[Region]],F:F,dataset_shampoo[[#This Row],[Year]],G:G,"&lt;="&amp;dataset_shampoo[[#This Row],[Month]])</f>
        <v>77966</v>
      </c>
      <c r="L2245" s="9">
        <f>dataset_shampoo[[#This Row],[Units YTD]]+SUMIFS(H:H,D:D,dataset_shampoo[[#This Row],[Brand]],E:E,dataset_shampoo[[#This Row],[Region]],F:F,dataset_shampoo[[#This Row],[Year]]-1,G:G,"&gt;"&amp;dataset_shampoo[[#This Row],[Month]])</f>
        <v>175798</v>
      </c>
      <c r="M2245" s="1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s="9">
        <v>14028</v>
      </c>
      <c r="I2246" s="11">
        <v>79954</v>
      </c>
      <c r="J2246" s="9">
        <f>SUMIFS(H:H,D:D,dataset_shampoo[[#This Row],[Brand]],E:E,dataset_shampoo[[#This Row],[Region]],F:F,dataset_shampoo[[#This Row],[Year]],G:G,"&lt;="&amp;dataset_shampoo[[#This Row],[Month]])</f>
        <v>27916</v>
      </c>
      <c r="K2246" s="27">
        <f>SUMIFS(I:I,D:D,dataset_shampoo[[#This Row],[Brand]],E:E,dataset_shampoo[[#This Row],[Region]],F:F,dataset_shampoo[[#This Row],[Year]],G:G,"&lt;="&amp;dataset_shampoo[[#This Row],[Month]])</f>
        <v>157920</v>
      </c>
      <c r="L2246" s="9">
        <f>dataset_shampoo[[#This Row],[Units YTD]]+SUMIFS(H:H,D:D,dataset_shampoo[[#This Row],[Brand]],E:E,dataset_shampoo[[#This Row],[Region]],F:F,dataset_shampoo[[#This Row],[Year]]-1,G:G,"&gt;"&amp;dataset_shampoo[[#This Row],[Month]])</f>
        <v>174958</v>
      </c>
      <c r="M2246" s="1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s="9">
        <v>52584</v>
      </c>
      <c r="I2247" s="11">
        <v>297759</v>
      </c>
      <c r="J2247" s="9">
        <f>SUMIFS(H:H,D:D,dataset_shampoo[[#This Row],[Brand]],E:E,dataset_shampoo[[#This Row],[Region]],F:F,dataset_shampoo[[#This Row],[Year]],G:G,"&lt;="&amp;dataset_shampoo[[#This Row],[Month]])</f>
        <v>80500</v>
      </c>
      <c r="K2247" s="27">
        <f>SUMIFS(I:I,D:D,dataset_shampoo[[#This Row],[Brand]],E:E,dataset_shampoo[[#This Row],[Region]],F:F,dataset_shampoo[[#This Row],[Year]],G:G,"&lt;="&amp;dataset_shampoo[[#This Row],[Month]])</f>
        <v>455679</v>
      </c>
      <c r="L2247" s="9">
        <f>dataset_shampoo[[#This Row],[Units YTD]]+SUMIFS(H:H,D:D,dataset_shampoo[[#This Row],[Brand]],E:E,dataset_shampoo[[#This Row],[Region]],F:F,dataset_shampoo[[#This Row],[Year]]-1,G:G,"&gt;"&amp;dataset_shampoo[[#This Row],[Month]])</f>
        <v>210049</v>
      </c>
      <c r="M2247" s="1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s="9">
        <v>12516</v>
      </c>
      <c r="I2248" s="11">
        <v>72065</v>
      </c>
      <c r="J2248" s="9">
        <f>SUMIFS(H:H,D:D,dataset_shampoo[[#This Row],[Brand]],E:E,dataset_shampoo[[#This Row],[Region]],F:F,dataset_shampoo[[#This Row],[Year]],G:G,"&lt;="&amp;dataset_shampoo[[#This Row],[Month]])</f>
        <v>93016</v>
      </c>
      <c r="K2248" s="27">
        <f>SUMIFS(I:I,D:D,dataset_shampoo[[#This Row],[Brand]],E:E,dataset_shampoo[[#This Row],[Region]],F:F,dataset_shampoo[[#This Row],[Year]],G:G,"&lt;="&amp;dataset_shampoo[[#This Row],[Month]])</f>
        <v>527744</v>
      </c>
      <c r="L2248" s="9">
        <f>dataset_shampoo[[#This Row],[Units YTD]]+SUMIFS(H:H,D:D,dataset_shampoo[[#This Row],[Brand]],E:E,dataset_shampoo[[#This Row],[Region]],F:F,dataset_shampoo[[#This Row],[Year]]-1,G:G,"&gt;"&amp;dataset_shampoo[[#This Row],[Month]])</f>
        <v>207564</v>
      </c>
      <c r="M2248" s="1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s="9">
        <v>12684</v>
      </c>
      <c r="I2249" s="11">
        <v>72534</v>
      </c>
      <c r="J2249" s="9">
        <f>SUMIFS(H:H,D:D,dataset_shampoo[[#This Row],[Brand]],E:E,dataset_shampoo[[#This Row],[Region]],F:F,dataset_shampoo[[#This Row],[Year]],G:G,"&lt;="&amp;dataset_shampoo[[#This Row],[Month]])</f>
        <v>105700</v>
      </c>
      <c r="K2249" s="27">
        <f>SUMIFS(I:I,D:D,dataset_shampoo[[#This Row],[Brand]],E:E,dataset_shampoo[[#This Row],[Region]],F:F,dataset_shampoo[[#This Row],[Year]],G:G,"&lt;="&amp;dataset_shampoo[[#This Row],[Month]])</f>
        <v>600278</v>
      </c>
      <c r="L2249" s="9">
        <f>dataset_shampoo[[#This Row],[Units YTD]]+SUMIFS(H:H,D:D,dataset_shampoo[[#This Row],[Brand]],E:E,dataset_shampoo[[#This Row],[Region]],F:F,dataset_shampoo[[#This Row],[Year]]-1,G:G,"&gt;"&amp;dataset_shampoo[[#This Row],[Month]])</f>
        <v>206052</v>
      </c>
      <c r="M2249" s="1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s="9">
        <v>32305</v>
      </c>
      <c r="I2250" s="11">
        <v>183246</v>
      </c>
      <c r="J2250" s="9">
        <f>SUMIFS(H:H,D:D,dataset_shampoo[[#This Row],[Brand]],E:E,dataset_shampoo[[#This Row],[Region]],F:F,dataset_shampoo[[#This Row],[Year]],G:G,"&lt;="&amp;dataset_shampoo[[#This Row],[Month]])</f>
        <v>138005</v>
      </c>
      <c r="K2250" s="27">
        <f>SUMIFS(I:I,D:D,dataset_shampoo[[#This Row],[Brand]],E:E,dataset_shampoo[[#This Row],[Region]],F:F,dataset_shampoo[[#This Row],[Year]],G:G,"&lt;="&amp;dataset_shampoo[[#This Row],[Month]])</f>
        <v>783524</v>
      </c>
      <c r="L2250" s="9">
        <f>dataset_shampoo[[#This Row],[Units YTD]]+SUMIFS(H:H,D:D,dataset_shampoo[[#This Row],[Brand]],E:E,dataset_shampoo[[#This Row],[Region]],F:F,dataset_shampoo[[#This Row],[Year]]-1,G:G,"&gt;"&amp;dataset_shampoo[[#This Row],[Month]])</f>
        <v>223034</v>
      </c>
      <c r="M2250" s="1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s="9">
        <v>14196</v>
      </c>
      <c r="I2251" s="11">
        <v>82957</v>
      </c>
      <c r="J2251" s="9">
        <f>SUMIFS(H:H,D:D,dataset_shampoo[[#This Row],[Brand]],E:E,dataset_shampoo[[#This Row],[Region]],F:F,dataset_shampoo[[#This Row],[Year]],G:G,"&lt;="&amp;dataset_shampoo[[#This Row],[Month]])</f>
        <v>152201</v>
      </c>
      <c r="K2251" s="27">
        <f>SUMIFS(I:I,D:D,dataset_shampoo[[#This Row],[Brand]],E:E,dataset_shampoo[[#This Row],[Region]],F:F,dataset_shampoo[[#This Row],[Year]],G:G,"&lt;="&amp;dataset_shampoo[[#This Row],[Month]])</f>
        <v>866481</v>
      </c>
      <c r="L2251" s="9">
        <f>dataset_shampoo[[#This Row],[Units YTD]]+SUMIFS(H:H,D:D,dataset_shampoo[[#This Row],[Brand]],E:E,dataset_shampoo[[#This Row],[Region]],F:F,dataset_shampoo[[#This Row],[Year]]-1,G:G,"&gt;"&amp;dataset_shampoo[[#This Row],[Month]])</f>
        <v>222110</v>
      </c>
      <c r="M2251" s="1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s="9">
        <v>12614</v>
      </c>
      <c r="I2252" s="11">
        <v>71603</v>
      </c>
      <c r="J2252" s="9">
        <f>SUMIFS(H:H,D:D,dataset_shampoo[[#This Row],[Brand]],E:E,dataset_shampoo[[#This Row],[Region]],F:F,dataset_shampoo[[#This Row],[Year]],G:G,"&lt;="&amp;dataset_shampoo[[#This Row],[Month]])</f>
        <v>164815</v>
      </c>
      <c r="K2252" s="27">
        <f>SUMIFS(I:I,D:D,dataset_shampoo[[#This Row],[Brand]],E:E,dataset_shampoo[[#This Row],[Region]],F:F,dataset_shampoo[[#This Row],[Year]],G:G,"&lt;="&amp;dataset_shampoo[[#This Row],[Month]])</f>
        <v>938084</v>
      </c>
      <c r="L2252" s="9">
        <f>dataset_shampoo[[#This Row],[Units YTD]]+SUMIFS(H:H,D:D,dataset_shampoo[[#This Row],[Brand]],E:E,dataset_shampoo[[#This Row],[Region]],F:F,dataset_shampoo[[#This Row],[Year]]-1,G:G,"&gt;"&amp;dataset_shampoo[[#This Row],[Month]])</f>
        <v>220248</v>
      </c>
      <c r="M2252" s="1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s="9">
        <v>12516</v>
      </c>
      <c r="I2253" s="11">
        <v>72233</v>
      </c>
      <c r="J2253" s="9">
        <f>SUMIFS(H:H,D:D,dataset_shampoo[[#This Row],[Brand]],E:E,dataset_shampoo[[#This Row],[Region]],F:F,dataset_shampoo[[#This Row],[Year]],G:G,"&lt;="&amp;dataset_shampoo[[#This Row],[Month]])</f>
        <v>177331</v>
      </c>
      <c r="K2253" s="27">
        <f>SUMIFS(I:I,D:D,dataset_shampoo[[#This Row],[Brand]],E:E,dataset_shampoo[[#This Row],[Region]],F:F,dataset_shampoo[[#This Row],[Year]],G:G,"&lt;="&amp;dataset_shampoo[[#This Row],[Month]])</f>
        <v>1010317</v>
      </c>
      <c r="L2253" s="9">
        <f>dataset_shampoo[[#This Row],[Units YTD]]+SUMIFS(H:H,D:D,dataset_shampoo[[#This Row],[Brand]],E:E,dataset_shampoo[[#This Row],[Region]],F:F,dataset_shampoo[[#This Row],[Year]]-1,G:G,"&gt;"&amp;dataset_shampoo[[#This Row],[Month]])</f>
        <v>218561</v>
      </c>
      <c r="M2253" s="1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s="9">
        <v>32676</v>
      </c>
      <c r="I2254" s="11">
        <v>194775</v>
      </c>
      <c r="J2254" s="9">
        <f>SUMIFS(H:H,D:D,dataset_shampoo[[#This Row],[Brand]],E:E,dataset_shampoo[[#This Row],[Region]],F:F,dataset_shampoo[[#This Row],[Year]],G:G,"&lt;="&amp;dataset_shampoo[[#This Row],[Month]])</f>
        <v>210007</v>
      </c>
      <c r="K2254" s="27">
        <f>SUMIFS(I:I,D:D,dataset_shampoo[[#This Row],[Brand]],E:E,dataset_shampoo[[#This Row],[Region]],F:F,dataset_shampoo[[#This Row],[Year]],G:G,"&lt;="&amp;dataset_shampoo[[#This Row],[Month]])</f>
        <v>1205092</v>
      </c>
      <c r="L2254" s="9">
        <f>dataset_shampoo[[#This Row],[Units YTD]]+SUMIFS(H:H,D:D,dataset_shampoo[[#This Row],[Brand]],E:E,dataset_shampoo[[#This Row],[Region]],F:F,dataset_shampoo[[#This Row],[Year]]-1,G:G,"&gt;"&amp;dataset_shampoo[[#This Row],[Month]])</f>
        <v>236495</v>
      </c>
      <c r="M2254" s="1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s="9">
        <v>13342</v>
      </c>
      <c r="I2255" s="11">
        <v>79394</v>
      </c>
      <c r="J2255" s="9">
        <f>SUMIFS(H:H,D:D,dataset_shampoo[[#This Row],[Brand]],E:E,dataset_shampoo[[#This Row],[Region]],F:F,dataset_shampoo[[#This Row],[Year]],G:G,"&lt;="&amp;dataset_shampoo[[#This Row],[Month]])</f>
        <v>223349</v>
      </c>
      <c r="K2255" s="27">
        <f>SUMIFS(I:I,D:D,dataset_shampoo[[#This Row],[Brand]],E:E,dataset_shampoo[[#This Row],[Region]],F:F,dataset_shampoo[[#This Row],[Year]],G:G,"&lt;="&amp;dataset_shampoo[[#This Row],[Month]])</f>
        <v>1284486</v>
      </c>
      <c r="L2255" s="9">
        <f>dataset_shampoo[[#This Row],[Units YTD]]+SUMIFS(H:H,D:D,dataset_shampoo[[#This Row],[Brand]],E:E,dataset_shampoo[[#This Row],[Region]],F:F,dataset_shampoo[[#This Row],[Year]]-1,G:G,"&gt;"&amp;dataset_shampoo[[#This Row],[Month]])</f>
        <v>237216</v>
      </c>
      <c r="M2255" s="1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s="9">
        <v>15274</v>
      </c>
      <c r="I2256" s="11">
        <v>90349</v>
      </c>
      <c r="J2256" s="9">
        <f>SUMIFS(H:H,D:D,dataset_shampoo[[#This Row],[Brand]],E:E,dataset_shampoo[[#This Row],[Region]],F:F,dataset_shampoo[[#This Row],[Year]],G:G,"&lt;="&amp;dataset_shampoo[[#This Row],[Month]])</f>
        <v>238623</v>
      </c>
      <c r="K2256" s="27">
        <f>SUMIFS(I:I,D:D,dataset_shampoo[[#This Row],[Brand]],E:E,dataset_shampoo[[#This Row],[Region]],F:F,dataset_shampoo[[#This Row],[Year]],G:G,"&lt;="&amp;dataset_shampoo[[#This Row],[Month]])</f>
        <v>1374835</v>
      </c>
      <c r="L2256" s="9">
        <f>dataset_shampoo[[#This Row],[Units YTD]]+SUMIFS(H:H,D:D,dataset_shampoo[[#This Row],[Brand]],E:E,dataset_shampoo[[#This Row],[Region]],F:F,dataset_shampoo[[#This Row],[Year]]-1,G:G,"&gt;"&amp;dataset_shampoo[[#This Row],[Month]])</f>
        <v>238623</v>
      </c>
      <c r="M2256" s="1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s="9">
        <v>13069</v>
      </c>
      <c r="I2257" s="11">
        <v>78134</v>
      </c>
      <c r="J2257" s="9">
        <f>SUMIFS(H:H,D:D,dataset_shampoo[[#This Row],[Brand]],E:E,dataset_shampoo[[#This Row],[Region]],F:F,dataset_shampoo[[#This Row],[Year]],G:G,"&lt;="&amp;dataset_shampoo[[#This Row],[Month]])</f>
        <v>13069</v>
      </c>
      <c r="K2257" s="27">
        <f>SUMIFS(I:I,D:D,dataset_shampoo[[#This Row],[Brand]],E:E,dataset_shampoo[[#This Row],[Region]],F:F,dataset_shampoo[[#This Row],[Year]],G:G,"&lt;="&amp;dataset_shampoo[[#This Row],[Month]])</f>
        <v>78134</v>
      </c>
      <c r="L2257" s="9">
        <f>dataset_shampoo[[#This Row],[Units YTD]]+SUMIFS(H:H,D:D,dataset_shampoo[[#This Row],[Brand]],E:E,dataset_shampoo[[#This Row],[Region]],F:F,dataset_shampoo[[#This Row],[Year]]-1,G:G,"&gt;"&amp;dataset_shampoo[[#This Row],[Month]])</f>
        <v>237804</v>
      </c>
      <c r="M2257" s="1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s="9">
        <v>13272</v>
      </c>
      <c r="I2258" s="11">
        <v>77938</v>
      </c>
      <c r="J2258" s="9">
        <f>SUMIFS(H:H,D:D,dataset_shampoo[[#This Row],[Brand]],E:E,dataset_shampoo[[#This Row],[Region]],F:F,dataset_shampoo[[#This Row],[Year]],G:G,"&lt;="&amp;dataset_shampoo[[#This Row],[Month]])</f>
        <v>26341</v>
      </c>
      <c r="K2258" s="27">
        <f>SUMIFS(I:I,D:D,dataset_shampoo[[#This Row],[Brand]],E:E,dataset_shampoo[[#This Row],[Region]],F:F,dataset_shampoo[[#This Row],[Year]],G:G,"&lt;="&amp;dataset_shampoo[[#This Row],[Month]])</f>
        <v>156072</v>
      </c>
      <c r="L2258" s="9">
        <f>dataset_shampoo[[#This Row],[Units YTD]]+SUMIFS(H:H,D:D,dataset_shampoo[[#This Row],[Brand]],E:E,dataset_shampoo[[#This Row],[Region]],F:F,dataset_shampoo[[#This Row],[Year]]-1,G:G,"&gt;"&amp;dataset_shampoo[[#This Row],[Month]])</f>
        <v>237048</v>
      </c>
      <c r="M2258" s="1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s="9">
        <v>13223</v>
      </c>
      <c r="I2259" s="11">
        <v>77378</v>
      </c>
      <c r="J2259" s="9">
        <f>SUMIFS(H:H,D:D,dataset_shampoo[[#This Row],[Brand]],E:E,dataset_shampoo[[#This Row],[Region]],F:F,dataset_shampoo[[#This Row],[Year]],G:G,"&lt;="&amp;dataset_shampoo[[#This Row],[Month]])</f>
        <v>39564</v>
      </c>
      <c r="K2259" s="27">
        <f>SUMIFS(I:I,D:D,dataset_shampoo[[#This Row],[Brand]],E:E,dataset_shampoo[[#This Row],[Region]],F:F,dataset_shampoo[[#This Row],[Year]],G:G,"&lt;="&amp;dataset_shampoo[[#This Row],[Month]])</f>
        <v>233450</v>
      </c>
      <c r="L2259" s="9">
        <f>dataset_shampoo[[#This Row],[Units YTD]]+SUMIFS(H:H,D:D,dataset_shampoo[[#This Row],[Brand]],E:E,dataset_shampoo[[#This Row],[Region]],F:F,dataset_shampoo[[#This Row],[Year]]-1,G:G,"&gt;"&amp;dataset_shampoo[[#This Row],[Month]])</f>
        <v>197687</v>
      </c>
      <c r="M2259" s="1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s="9">
        <v>20664</v>
      </c>
      <c r="I2260" s="11">
        <v>94605</v>
      </c>
      <c r="J2260" s="9">
        <f>SUMIFS(H:H,D:D,dataset_shampoo[[#This Row],[Brand]],E:E,dataset_shampoo[[#This Row],[Region]],F:F,dataset_shampoo[[#This Row],[Year]],G:G,"&lt;="&amp;dataset_shampoo[[#This Row],[Month]])</f>
        <v>20664</v>
      </c>
      <c r="K2260" s="27">
        <f>SUMIFS(I:I,D:D,dataset_shampoo[[#This Row],[Brand]],E:E,dataset_shampoo[[#This Row],[Region]],F:F,dataset_shampoo[[#This Row],[Year]],G:G,"&lt;="&amp;dataset_shampoo[[#This Row],[Month]])</f>
        <v>94605</v>
      </c>
      <c r="L2260" s="9">
        <f>dataset_shampoo[[#This Row],[Units YTD]]+SUMIFS(H:H,D:D,dataset_shampoo[[#This Row],[Brand]],E:E,dataset_shampoo[[#This Row],[Region]],F:F,dataset_shampoo[[#This Row],[Year]]-1,G:G,"&gt;"&amp;dataset_shampoo[[#This Row],[Month]])</f>
        <v>20664</v>
      </c>
      <c r="M2260" s="1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s="9">
        <v>18774</v>
      </c>
      <c r="I2261" s="11">
        <v>85729</v>
      </c>
      <c r="J2261" s="9">
        <f>SUMIFS(H:H,D:D,dataset_shampoo[[#This Row],[Brand]],E:E,dataset_shampoo[[#This Row],[Region]],F:F,dataset_shampoo[[#This Row],[Year]],G:G,"&lt;="&amp;dataset_shampoo[[#This Row],[Month]])</f>
        <v>39438</v>
      </c>
      <c r="K2261" s="27">
        <f>SUMIFS(I:I,D:D,dataset_shampoo[[#This Row],[Brand]],E:E,dataset_shampoo[[#This Row],[Region]],F:F,dataset_shampoo[[#This Row],[Year]],G:G,"&lt;="&amp;dataset_shampoo[[#This Row],[Month]])</f>
        <v>180334</v>
      </c>
      <c r="L2261" s="9">
        <f>dataset_shampoo[[#This Row],[Units YTD]]+SUMIFS(H:H,D:D,dataset_shampoo[[#This Row],[Brand]],E:E,dataset_shampoo[[#This Row],[Region]],F:F,dataset_shampoo[[#This Row],[Year]]-1,G:G,"&gt;"&amp;dataset_shampoo[[#This Row],[Month]])</f>
        <v>39438</v>
      </c>
      <c r="M2261" s="1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s="9">
        <v>19012</v>
      </c>
      <c r="I2262" s="11">
        <v>86863</v>
      </c>
      <c r="J2262" s="9">
        <f>SUMIFS(H:H,D:D,dataset_shampoo[[#This Row],[Brand]],E:E,dataset_shampoo[[#This Row],[Region]],F:F,dataset_shampoo[[#This Row],[Year]],G:G,"&lt;="&amp;dataset_shampoo[[#This Row],[Month]])</f>
        <v>58450</v>
      </c>
      <c r="K2262" s="27">
        <f>SUMIFS(I:I,D:D,dataset_shampoo[[#This Row],[Brand]],E:E,dataset_shampoo[[#This Row],[Region]],F:F,dataset_shampoo[[#This Row],[Year]],G:G,"&lt;="&amp;dataset_shampoo[[#This Row],[Month]])</f>
        <v>267197</v>
      </c>
      <c r="L2262" s="9">
        <f>dataset_shampoo[[#This Row],[Units YTD]]+SUMIFS(H:H,D:D,dataset_shampoo[[#This Row],[Brand]],E:E,dataset_shampoo[[#This Row],[Region]],F:F,dataset_shampoo[[#This Row],[Year]]-1,G:G,"&gt;"&amp;dataset_shampoo[[#This Row],[Month]])</f>
        <v>58450</v>
      </c>
      <c r="M2262" s="1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s="9">
        <v>17311</v>
      </c>
      <c r="I2263" s="11">
        <v>78946</v>
      </c>
      <c r="J2263" s="9">
        <f>SUMIFS(H:H,D:D,dataset_shampoo[[#This Row],[Brand]],E:E,dataset_shampoo[[#This Row],[Region]],F:F,dataset_shampoo[[#This Row],[Year]],G:G,"&lt;="&amp;dataset_shampoo[[#This Row],[Month]])</f>
        <v>75761</v>
      </c>
      <c r="K2263" s="27">
        <f>SUMIFS(I:I,D:D,dataset_shampoo[[#This Row],[Brand]],E:E,dataset_shampoo[[#This Row],[Region]],F:F,dataset_shampoo[[#This Row],[Year]],G:G,"&lt;="&amp;dataset_shampoo[[#This Row],[Month]])</f>
        <v>346143</v>
      </c>
      <c r="L2263" s="9">
        <f>dataset_shampoo[[#This Row],[Units YTD]]+SUMIFS(H:H,D:D,dataset_shampoo[[#This Row],[Brand]],E:E,dataset_shampoo[[#This Row],[Region]],F:F,dataset_shampoo[[#This Row],[Year]]-1,G:G,"&gt;"&amp;dataset_shampoo[[#This Row],[Month]])</f>
        <v>75761</v>
      </c>
      <c r="M2263" s="1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s="9">
        <v>18816</v>
      </c>
      <c r="I2264" s="11">
        <v>86086</v>
      </c>
      <c r="J2264" s="9">
        <f>SUMIFS(H:H,D:D,dataset_shampoo[[#This Row],[Brand]],E:E,dataset_shampoo[[#This Row],[Region]],F:F,dataset_shampoo[[#This Row],[Year]],G:G,"&lt;="&amp;dataset_shampoo[[#This Row],[Month]])</f>
        <v>94577</v>
      </c>
      <c r="K2264" s="27">
        <f>SUMIFS(I:I,D:D,dataset_shampoo[[#This Row],[Brand]],E:E,dataset_shampoo[[#This Row],[Region]],F:F,dataset_shampoo[[#This Row],[Year]],G:G,"&lt;="&amp;dataset_shampoo[[#This Row],[Month]])</f>
        <v>432229</v>
      </c>
      <c r="L2264" s="9">
        <f>dataset_shampoo[[#This Row],[Units YTD]]+SUMIFS(H:H,D:D,dataset_shampoo[[#This Row],[Brand]],E:E,dataset_shampoo[[#This Row],[Region]],F:F,dataset_shampoo[[#This Row],[Year]]-1,G:G,"&gt;"&amp;dataset_shampoo[[#This Row],[Month]])</f>
        <v>94577</v>
      </c>
      <c r="M2264" s="1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s="9">
        <v>20062</v>
      </c>
      <c r="I2265" s="11">
        <v>93345</v>
      </c>
      <c r="J2265" s="9">
        <f>SUMIFS(H:H,D:D,dataset_shampoo[[#This Row],[Brand]],E:E,dataset_shampoo[[#This Row],[Region]],F:F,dataset_shampoo[[#This Row],[Year]],G:G,"&lt;="&amp;dataset_shampoo[[#This Row],[Month]])</f>
        <v>114639</v>
      </c>
      <c r="K2265" s="27">
        <f>SUMIFS(I:I,D:D,dataset_shampoo[[#This Row],[Brand]],E:E,dataset_shampoo[[#This Row],[Region]],F:F,dataset_shampoo[[#This Row],[Year]],G:G,"&lt;="&amp;dataset_shampoo[[#This Row],[Month]])</f>
        <v>525574</v>
      </c>
      <c r="L2265" s="9">
        <f>dataset_shampoo[[#This Row],[Units YTD]]+SUMIFS(H:H,D:D,dataset_shampoo[[#This Row],[Brand]],E:E,dataset_shampoo[[#This Row],[Region]],F:F,dataset_shampoo[[#This Row],[Year]]-1,G:G,"&gt;"&amp;dataset_shampoo[[#This Row],[Month]])</f>
        <v>114639</v>
      </c>
      <c r="M2265" s="1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s="9">
        <v>18627</v>
      </c>
      <c r="I2266" s="11">
        <v>88459</v>
      </c>
      <c r="J2266" s="9">
        <f>SUMIFS(H:H,D:D,dataset_shampoo[[#This Row],[Brand]],E:E,dataset_shampoo[[#This Row],[Region]],F:F,dataset_shampoo[[#This Row],[Year]],G:G,"&lt;="&amp;dataset_shampoo[[#This Row],[Month]])</f>
        <v>133266</v>
      </c>
      <c r="K2266" s="27">
        <f>SUMIFS(I:I,D:D,dataset_shampoo[[#This Row],[Brand]],E:E,dataset_shampoo[[#This Row],[Region]],F:F,dataset_shampoo[[#This Row],[Year]],G:G,"&lt;="&amp;dataset_shampoo[[#This Row],[Month]])</f>
        <v>614033</v>
      </c>
      <c r="L2266" s="9">
        <f>dataset_shampoo[[#This Row],[Units YTD]]+SUMIFS(H:H,D:D,dataset_shampoo[[#This Row],[Brand]],E:E,dataset_shampoo[[#This Row],[Region]],F:F,dataset_shampoo[[#This Row],[Year]]-1,G:G,"&gt;"&amp;dataset_shampoo[[#This Row],[Month]])</f>
        <v>133266</v>
      </c>
      <c r="M2266" s="1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s="9">
        <v>19110</v>
      </c>
      <c r="I2267" s="11">
        <v>92043</v>
      </c>
      <c r="J2267" s="9">
        <f>SUMIFS(H:H,D:D,dataset_shampoo[[#This Row],[Brand]],E:E,dataset_shampoo[[#This Row],[Region]],F:F,dataset_shampoo[[#This Row],[Year]],G:G,"&lt;="&amp;dataset_shampoo[[#This Row],[Month]])</f>
        <v>152376</v>
      </c>
      <c r="K2267" s="27">
        <f>SUMIFS(I:I,D:D,dataset_shampoo[[#This Row],[Brand]],E:E,dataset_shampoo[[#This Row],[Region]],F:F,dataset_shampoo[[#This Row],[Year]],G:G,"&lt;="&amp;dataset_shampoo[[#This Row],[Month]])</f>
        <v>706076</v>
      </c>
      <c r="L2267" s="9">
        <f>dataset_shampoo[[#This Row],[Units YTD]]+SUMIFS(H:H,D:D,dataset_shampoo[[#This Row],[Brand]],E:E,dataset_shampoo[[#This Row],[Region]],F:F,dataset_shampoo[[#This Row],[Year]]-1,G:G,"&gt;"&amp;dataset_shampoo[[#This Row],[Month]])</f>
        <v>152376</v>
      </c>
      <c r="M2267" s="1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s="9">
        <v>17227</v>
      </c>
      <c r="I2268" s="11">
        <v>81515</v>
      </c>
      <c r="J2268" s="9">
        <f>SUMIFS(H:H,D:D,dataset_shampoo[[#This Row],[Brand]],E:E,dataset_shampoo[[#This Row],[Region]],F:F,dataset_shampoo[[#This Row],[Year]],G:G,"&lt;="&amp;dataset_shampoo[[#This Row],[Month]])</f>
        <v>169603</v>
      </c>
      <c r="K2268" s="27">
        <f>SUMIFS(I:I,D:D,dataset_shampoo[[#This Row],[Brand]],E:E,dataset_shampoo[[#This Row],[Region]],F:F,dataset_shampoo[[#This Row],[Year]],G:G,"&lt;="&amp;dataset_shampoo[[#This Row],[Month]])</f>
        <v>787591</v>
      </c>
      <c r="L2268" s="9">
        <f>dataset_shampoo[[#This Row],[Units YTD]]+SUMIFS(H:H,D:D,dataset_shampoo[[#This Row],[Brand]],E:E,dataset_shampoo[[#This Row],[Region]],F:F,dataset_shampoo[[#This Row],[Year]]-1,G:G,"&gt;"&amp;dataset_shampoo[[#This Row],[Month]])</f>
        <v>169603</v>
      </c>
      <c r="M2268" s="1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s="9">
        <v>18697</v>
      </c>
      <c r="I2269" s="11">
        <v>91084</v>
      </c>
      <c r="J2269" s="9">
        <f>SUMIFS(H:H,D:D,dataset_shampoo[[#This Row],[Brand]],E:E,dataset_shampoo[[#This Row],[Region]],F:F,dataset_shampoo[[#This Row],[Year]],G:G,"&lt;="&amp;dataset_shampoo[[#This Row],[Month]])</f>
        <v>188300</v>
      </c>
      <c r="K2269" s="27">
        <f>SUMIFS(I:I,D:D,dataset_shampoo[[#This Row],[Brand]],E:E,dataset_shampoo[[#This Row],[Region]],F:F,dataset_shampoo[[#This Row],[Year]],G:G,"&lt;="&amp;dataset_shampoo[[#This Row],[Month]])</f>
        <v>878675</v>
      </c>
      <c r="L2269" s="9">
        <f>dataset_shampoo[[#This Row],[Units YTD]]+SUMIFS(H:H,D:D,dataset_shampoo[[#This Row],[Brand]],E:E,dataset_shampoo[[#This Row],[Region]],F:F,dataset_shampoo[[#This Row],[Year]]-1,G:G,"&gt;"&amp;dataset_shampoo[[#This Row],[Month]])</f>
        <v>188300</v>
      </c>
      <c r="M2269" s="1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s="9">
        <v>16940</v>
      </c>
      <c r="I2270" s="11">
        <v>81697</v>
      </c>
      <c r="J2270" s="9">
        <f>SUMIFS(H:H,D:D,dataset_shampoo[[#This Row],[Brand]],E:E,dataset_shampoo[[#This Row],[Region]],F:F,dataset_shampoo[[#This Row],[Year]],G:G,"&lt;="&amp;dataset_shampoo[[#This Row],[Month]])</f>
        <v>205240</v>
      </c>
      <c r="K2270" s="27">
        <f>SUMIFS(I:I,D:D,dataset_shampoo[[#This Row],[Brand]],E:E,dataset_shampoo[[#This Row],[Region]],F:F,dataset_shampoo[[#This Row],[Year]],G:G,"&lt;="&amp;dataset_shampoo[[#This Row],[Month]])</f>
        <v>960372</v>
      </c>
      <c r="L2270" s="9">
        <f>dataset_shampoo[[#This Row],[Units YTD]]+SUMIFS(H:H,D:D,dataset_shampoo[[#This Row],[Brand]],E:E,dataset_shampoo[[#This Row],[Region]],F:F,dataset_shampoo[[#This Row],[Year]]-1,G:G,"&gt;"&amp;dataset_shampoo[[#This Row],[Month]])</f>
        <v>205240</v>
      </c>
      <c r="M2270" s="1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s="9">
        <v>18718</v>
      </c>
      <c r="I2271" s="11">
        <v>91525</v>
      </c>
      <c r="J2271" s="9">
        <f>SUMIFS(H:H,D:D,dataset_shampoo[[#This Row],[Brand]],E:E,dataset_shampoo[[#This Row],[Region]],F:F,dataset_shampoo[[#This Row],[Year]],G:G,"&lt;="&amp;dataset_shampoo[[#This Row],[Month]])</f>
        <v>223958</v>
      </c>
      <c r="K2271" s="27">
        <f>SUMIFS(I:I,D:D,dataset_shampoo[[#This Row],[Brand]],E:E,dataset_shampoo[[#This Row],[Region]],F:F,dataset_shampoo[[#This Row],[Year]],G:G,"&lt;="&amp;dataset_shampoo[[#This Row],[Month]])</f>
        <v>1051897</v>
      </c>
      <c r="L2271" s="9">
        <f>dataset_shampoo[[#This Row],[Units YTD]]+SUMIFS(H:H,D:D,dataset_shampoo[[#This Row],[Brand]],E:E,dataset_shampoo[[#This Row],[Region]],F:F,dataset_shampoo[[#This Row],[Year]]-1,G:G,"&gt;"&amp;dataset_shampoo[[#This Row],[Month]])</f>
        <v>223958</v>
      </c>
      <c r="M2271" s="1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s="9">
        <v>18340</v>
      </c>
      <c r="I2272" s="11">
        <v>93751</v>
      </c>
      <c r="J2272" s="9">
        <f>SUMIFS(H:H,D:D,dataset_shampoo[[#This Row],[Brand]],E:E,dataset_shampoo[[#This Row],[Region]],F:F,dataset_shampoo[[#This Row],[Year]],G:G,"&lt;="&amp;dataset_shampoo[[#This Row],[Month]])</f>
        <v>18340</v>
      </c>
      <c r="K2272" s="27">
        <f>SUMIFS(I:I,D:D,dataset_shampoo[[#This Row],[Brand]],E:E,dataset_shampoo[[#This Row],[Region]],F:F,dataset_shampoo[[#This Row],[Year]],G:G,"&lt;="&amp;dataset_shampoo[[#This Row],[Month]])</f>
        <v>93751</v>
      </c>
      <c r="L2272" s="9">
        <f>dataset_shampoo[[#This Row],[Units YTD]]+SUMIFS(H:H,D:D,dataset_shampoo[[#This Row],[Brand]],E:E,dataset_shampoo[[#This Row],[Region]],F:F,dataset_shampoo[[#This Row],[Year]]-1,G:G,"&gt;"&amp;dataset_shampoo[[#This Row],[Month]])</f>
        <v>221634</v>
      </c>
      <c r="M2272" s="1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s="9">
        <v>15561</v>
      </c>
      <c r="I2273" s="11">
        <v>78323</v>
      </c>
      <c r="J2273" s="9">
        <f>SUMIFS(H:H,D:D,dataset_shampoo[[#This Row],[Brand]],E:E,dataset_shampoo[[#This Row],[Region]],F:F,dataset_shampoo[[#This Row],[Year]],G:G,"&lt;="&amp;dataset_shampoo[[#This Row],[Month]])</f>
        <v>33901</v>
      </c>
      <c r="K2273" s="27">
        <f>SUMIFS(I:I,D:D,dataset_shampoo[[#This Row],[Brand]],E:E,dataset_shampoo[[#This Row],[Region]],F:F,dataset_shampoo[[#This Row],[Year]],G:G,"&lt;="&amp;dataset_shampoo[[#This Row],[Month]])</f>
        <v>172074</v>
      </c>
      <c r="L2273" s="9">
        <f>dataset_shampoo[[#This Row],[Units YTD]]+SUMIFS(H:H,D:D,dataset_shampoo[[#This Row],[Brand]],E:E,dataset_shampoo[[#This Row],[Region]],F:F,dataset_shampoo[[#This Row],[Year]]-1,G:G,"&gt;"&amp;dataset_shampoo[[#This Row],[Month]])</f>
        <v>218421</v>
      </c>
      <c r="M2273" s="1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s="9">
        <v>15666</v>
      </c>
      <c r="I2274" s="11">
        <v>82145</v>
      </c>
      <c r="J2274" s="9">
        <f>SUMIFS(H:H,D:D,dataset_shampoo[[#This Row],[Brand]],E:E,dataset_shampoo[[#This Row],[Region]],F:F,dataset_shampoo[[#This Row],[Year]],G:G,"&lt;="&amp;dataset_shampoo[[#This Row],[Month]])</f>
        <v>49567</v>
      </c>
      <c r="K2274" s="27">
        <f>SUMIFS(I:I,D:D,dataset_shampoo[[#This Row],[Brand]],E:E,dataset_shampoo[[#This Row],[Region]],F:F,dataset_shampoo[[#This Row],[Year]],G:G,"&lt;="&amp;dataset_shampoo[[#This Row],[Month]])</f>
        <v>254219</v>
      </c>
      <c r="L2274" s="9">
        <f>dataset_shampoo[[#This Row],[Units YTD]]+SUMIFS(H:H,D:D,dataset_shampoo[[#This Row],[Brand]],E:E,dataset_shampoo[[#This Row],[Region]],F:F,dataset_shampoo[[#This Row],[Year]]-1,G:G,"&gt;"&amp;dataset_shampoo[[#This Row],[Month]])</f>
        <v>215075</v>
      </c>
      <c r="M2274" s="1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s="9">
        <v>15197</v>
      </c>
      <c r="I2275" s="11">
        <v>77238</v>
      </c>
      <c r="J2275" s="9">
        <f>SUMIFS(H:H,D:D,dataset_shampoo[[#This Row],[Brand]],E:E,dataset_shampoo[[#This Row],[Region]],F:F,dataset_shampoo[[#This Row],[Year]],G:G,"&lt;="&amp;dataset_shampoo[[#This Row],[Month]])</f>
        <v>64764</v>
      </c>
      <c r="K2275" s="27">
        <f>SUMIFS(I:I,D:D,dataset_shampoo[[#This Row],[Brand]],E:E,dataset_shampoo[[#This Row],[Region]],F:F,dataset_shampoo[[#This Row],[Year]],G:G,"&lt;="&amp;dataset_shampoo[[#This Row],[Month]])</f>
        <v>331457</v>
      </c>
      <c r="L2275" s="9">
        <f>dataset_shampoo[[#This Row],[Units YTD]]+SUMIFS(H:H,D:D,dataset_shampoo[[#This Row],[Brand]],E:E,dataset_shampoo[[#This Row],[Region]],F:F,dataset_shampoo[[#This Row],[Year]]-1,G:G,"&gt;"&amp;dataset_shampoo[[#This Row],[Month]])</f>
        <v>212961</v>
      </c>
      <c r="M2275" s="1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s="9">
        <v>17024</v>
      </c>
      <c r="I2276" s="11">
        <v>87808</v>
      </c>
      <c r="J2276" s="9">
        <f>SUMIFS(H:H,D:D,dataset_shampoo[[#This Row],[Brand]],E:E,dataset_shampoo[[#This Row],[Region]],F:F,dataset_shampoo[[#This Row],[Year]],G:G,"&lt;="&amp;dataset_shampoo[[#This Row],[Month]])</f>
        <v>81788</v>
      </c>
      <c r="K2276" s="27">
        <f>SUMIFS(I:I,D:D,dataset_shampoo[[#This Row],[Brand]],E:E,dataset_shampoo[[#This Row],[Region]],F:F,dataset_shampoo[[#This Row],[Year]],G:G,"&lt;="&amp;dataset_shampoo[[#This Row],[Month]])</f>
        <v>419265</v>
      </c>
      <c r="L2276" s="9">
        <f>dataset_shampoo[[#This Row],[Units YTD]]+SUMIFS(H:H,D:D,dataset_shampoo[[#This Row],[Brand]],E:E,dataset_shampoo[[#This Row],[Region]],F:F,dataset_shampoo[[#This Row],[Year]]-1,G:G,"&gt;"&amp;dataset_shampoo[[#This Row],[Month]])</f>
        <v>211169</v>
      </c>
      <c r="M2276" s="1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s="9">
        <v>17843</v>
      </c>
      <c r="I2277" s="11">
        <v>91574</v>
      </c>
      <c r="J2277" s="9">
        <f>SUMIFS(H:H,D:D,dataset_shampoo[[#This Row],[Brand]],E:E,dataset_shampoo[[#This Row],[Region]],F:F,dataset_shampoo[[#This Row],[Year]],G:G,"&lt;="&amp;dataset_shampoo[[#This Row],[Month]])</f>
        <v>99631</v>
      </c>
      <c r="K2277" s="27">
        <f>SUMIFS(I:I,D:D,dataset_shampoo[[#This Row],[Brand]],E:E,dataset_shampoo[[#This Row],[Region]],F:F,dataset_shampoo[[#This Row],[Year]],G:G,"&lt;="&amp;dataset_shampoo[[#This Row],[Month]])</f>
        <v>510839</v>
      </c>
      <c r="L2277" s="9">
        <f>dataset_shampoo[[#This Row],[Units YTD]]+SUMIFS(H:H,D:D,dataset_shampoo[[#This Row],[Brand]],E:E,dataset_shampoo[[#This Row],[Region]],F:F,dataset_shampoo[[#This Row],[Year]]-1,G:G,"&gt;"&amp;dataset_shampoo[[#This Row],[Month]])</f>
        <v>208950</v>
      </c>
      <c r="M2277" s="1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s="9">
        <v>16814</v>
      </c>
      <c r="I2278" s="11">
        <v>84014</v>
      </c>
      <c r="J2278" s="9">
        <f>SUMIFS(H:H,D:D,dataset_shampoo[[#This Row],[Brand]],E:E,dataset_shampoo[[#This Row],[Region]],F:F,dataset_shampoo[[#This Row],[Year]],G:G,"&lt;="&amp;dataset_shampoo[[#This Row],[Month]])</f>
        <v>116445</v>
      </c>
      <c r="K2278" s="27">
        <f>SUMIFS(I:I,D:D,dataset_shampoo[[#This Row],[Brand]],E:E,dataset_shampoo[[#This Row],[Region]],F:F,dataset_shampoo[[#This Row],[Year]],G:G,"&lt;="&amp;dataset_shampoo[[#This Row],[Month]])</f>
        <v>594853</v>
      </c>
      <c r="L2278" s="9">
        <f>dataset_shampoo[[#This Row],[Units YTD]]+SUMIFS(H:H,D:D,dataset_shampoo[[#This Row],[Brand]],E:E,dataset_shampoo[[#This Row],[Region]],F:F,dataset_shampoo[[#This Row],[Year]]-1,G:G,"&gt;"&amp;dataset_shampoo[[#This Row],[Month]])</f>
        <v>207137</v>
      </c>
      <c r="M2278" s="1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s="9">
        <v>14973</v>
      </c>
      <c r="I2279" s="11">
        <v>76034</v>
      </c>
      <c r="J2279" s="9">
        <f>SUMIFS(H:H,D:D,dataset_shampoo[[#This Row],[Brand]],E:E,dataset_shampoo[[#This Row],[Region]],F:F,dataset_shampoo[[#This Row],[Year]],G:G,"&lt;="&amp;dataset_shampoo[[#This Row],[Month]])</f>
        <v>131418</v>
      </c>
      <c r="K2279" s="27">
        <f>SUMIFS(I:I,D:D,dataset_shampoo[[#This Row],[Brand]],E:E,dataset_shampoo[[#This Row],[Region]],F:F,dataset_shampoo[[#This Row],[Year]],G:G,"&lt;="&amp;dataset_shampoo[[#This Row],[Month]])</f>
        <v>670887</v>
      </c>
      <c r="L2279" s="9">
        <f>dataset_shampoo[[#This Row],[Units YTD]]+SUMIFS(H:H,D:D,dataset_shampoo[[#This Row],[Brand]],E:E,dataset_shampoo[[#This Row],[Region]],F:F,dataset_shampoo[[#This Row],[Year]]-1,G:G,"&gt;"&amp;dataset_shampoo[[#This Row],[Month]])</f>
        <v>203000</v>
      </c>
      <c r="M2279" s="1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s="9">
        <v>16387</v>
      </c>
      <c r="I2280" s="11">
        <v>82005</v>
      </c>
      <c r="J2280" s="9">
        <f>SUMIFS(H:H,D:D,dataset_shampoo[[#This Row],[Brand]],E:E,dataset_shampoo[[#This Row],[Region]],F:F,dataset_shampoo[[#This Row],[Year]],G:G,"&lt;="&amp;dataset_shampoo[[#This Row],[Month]])</f>
        <v>147805</v>
      </c>
      <c r="K2280" s="27">
        <f>SUMIFS(I:I,D:D,dataset_shampoo[[#This Row],[Brand]],E:E,dataset_shampoo[[#This Row],[Region]],F:F,dataset_shampoo[[#This Row],[Year]],G:G,"&lt;="&amp;dataset_shampoo[[#This Row],[Month]])</f>
        <v>752892</v>
      </c>
      <c r="L2280" s="9">
        <f>dataset_shampoo[[#This Row],[Units YTD]]+SUMIFS(H:H,D:D,dataset_shampoo[[#This Row],[Brand]],E:E,dataset_shampoo[[#This Row],[Region]],F:F,dataset_shampoo[[#This Row],[Year]]-1,G:G,"&gt;"&amp;dataset_shampoo[[#This Row],[Month]])</f>
        <v>202160</v>
      </c>
      <c r="M2280" s="1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s="9">
        <v>16989</v>
      </c>
      <c r="I2281" s="11">
        <v>85232</v>
      </c>
      <c r="J2281" s="9">
        <f>SUMIFS(H:H,D:D,dataset_shampoo[[#This Row],[Brand]],E:E,dataset_shampoo[[#This Row],[Region]],F:F,dataset_shampoo[[#This Row],[Year]],G:G,"&lt;="&amp;dataset_shampoo[[#This Row],[Month]])</f>
        <v>164794</v>
      </c>
      <c r="K2281" s="27">
        <f>SUMIFS(I:I,D:D,dataset_shampoo[[#This Row],[Brand]],E:E,dataset_shampoo[[#This Row],[Region]],F:F,dataset_shampoo[[#This Row],[Year]],G:G,"&lt;="&amp;dataset_shampoo[[#This Row],[Month]])</f>
        <v>838124</v>
      </c>
      <c r="L2281" s="9">
        <f>dataset_shampoo[[#This Row],[Units YTD]]+SUMIFS(H:H,D:D,dataset_shampoo[[#This Row],[Brand]],E:E,dataset_shampoo[[#This Row],[Region]],F:F,dataset_shampoo[[#This Row],[Year]]-1,G:G,"&gt;"&amp;dataset_shampoo[[#This Row],[Month]])</f>
        <v>200452</v>
      </c>
      <c r="M2281" s="1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s="9">
        <v>16464</v>
      </c>
      <c r="I2282" s="11">
        <v>82299</v>
      </c>
      <c r="J2282" s="9">
        <f>SUMIFS(H:H,D:D,dataset_shampoo[[#This Row],[Brand]],E:E,dataset_shampoo[[#This Row],[Region]],F:F,dataset_shampoo[[#This Row],[Year]],G:G,"&lt;="&amp;dataset_shampoo[[#This Row],[Month]])</f>
        <v>181258</v>
      </c>
      <c r="K2282" s="27">
        <f>SUMIFS(I:I,D:D,dataset_shampoo[[#This Row],[Brand]],E:E,dataset_shampoo[[#This Row],[Region]],F:F,dataset_shampoo[[#This Row],[Year]],G:G,"&lt;="&amp;dataset_shampoo[[#This Row],[Month]])</f>
        <v>920423</v>
      </c>
      <c r="L2282" s="9">
        <f>dataset_shampoo[[#This Row],[Units YTD]]+SUMIFS(H:H,D:D,dataset_shampoo[[#This Row],[Brand]],E:E,dataset_shampoo[[#This Row],[Region]],F:F,dataset_shampoo[[#This Row],[Year]]-1,G:G,"&gt;"&amp;dataset_shampoo[[#This Row],[Month]])</f>
        <v>199976</v>
      </c>
      <c r="M2282" s="1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s="9">
        <v>18389</v>
      </c>
      <c r="I2283" s="11">
        <v>92778</v>
      </c>
      <c r="J2283" s="9">
        <f>SUMIFS(H:H,D:D,dataset_shampoo[[#This Row],[Brand]],E:E,dataset_shampoo[[#This Row],[Region]],F:F,dataset_shampoo[[#This Row],[Year]],G:G,"&lt;="&amp;dataset_shampoo[[#This Row],[Month]])</f>
        <v>199647</v>
      </c>
      <c r="K2283" s="27">
        <f>SUMIFS(I:I,D:D,dataset_shampoo[[#This Row],[Brand]],E:E,dataset_shampoo[[#This Row],[Region]],F:F,dataset_shampoo[[#This Row],[Year]],G:G,"&lt;="&amp;dataset_shampoo[[#This Row],[Month]])</f>
        <v>1013201</v>
      </c>
      <c r="L2283" s="9">
        <f>dataset_shampoo[[#This Row],[Units YTD]]+SUMIFS(H:H,D:D,dataset_shampoo[[#This Row],[Brand]],E:E,dataset_shampoo[[#This Row],[Region]],F:F,dataset_shampoo[[#This Row],[Year]]-1,G:G,"&gt;"&amp;dataset_shampoo[[#This Row],[Month]])</f>
        <v>199647</v>
      </c>
      <c r="M2283" s="1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s="9">
        <v>17696</v>
      </c>
      <c r="I2284" s="11">
        <v>88942</v>
      </c>
      <c r="J2284" s="9">
        <f>SUMIFS(H:H,D:D,dataset_shampoo[[#This Row],[Brand]],E:E,dataset_shampoo[[#This Row],[Region]],F:F,dataset_shampoo[[#This Row],[Year]],G:G,"&lt;="&amp;dataset_shampoo[[#This Row],[Month]])</f>
        <v>17696</v>
      </c>
      <c r="K2284" s="27">
        <f>SUMIFS(I:I,D:D,dataset_shampoo[[#This Row],[Brand]],E:E,dataset_shampoo[[#This Row],[Region]],F:F,dataset_shampoo[[#This Row],[Year]],G:G,"&lt;="&amp;dataset_shampoo[[#This Row],[Month]])</f>
        <v>88942</v>
      </c>
      <c r="L2284" s="9">
        <f>dataset_shampoo[[#This Row],[Units YTD]]+SUMIFS(H:H,D:D,dataset_shampoo[[#This Row],[Brand]],E:E,dataset_shampoo[[#This Row],[Region]],F:F,dataset_shampoo[[#This Row],[Year]]-1,G:G,"&gt;"&amp;dataset_shampoo[[#This Row],[Month]])</f>
        <v>199003</v>
      </c>
      <c r="M2284" s="1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s="9">
        <v>16709</v>
      </c>
      <c r="I2285" s="11">
        <v>84581</v>
      </c>
      <c r="J2285" s="9">
        <f>SUMIFS(H:H,D:D,dataset_shampoo[[#This Row],[Brand]],E:E,dataset_shampoo[[#This Row],[Region]],F:F,dataset_shampoo[[#This Row],[Year]],G:G,"&lt;="&amp;dataset_shampoo[[#This Row],[Month]])</f>
        <v>34405</v>
      </c>
      <c r="K2285" s="27">
        <f>SUMIFS(I:I,D:D,dataset_shampoo[[#This Row],[Brand]],E:E,dataset_shampoo[[#This Row],[Region]],F:F,dataset_shampoo[[#This Row],[Year]],G:G,"&lt;="&amp;dataset_shampoo[[#This Row],[Month]])</f>
        <v>173523</v>
      </c>
      <c r="L2285" s="9">
        <f>dataset_shampoo[[#This Row],[Units YTD]]+SUMIFS(H:H,D:D,dataset_shampoo[[#This Row],[Brand]],E:E,dataset_shampoo[[#This Row],[Region]],F:F,dataset_shampoo[[#This Row],[Year]]-1,G:G,"&gt;"&amp;dataset_shampoo[[#This Row],[Month]])</f>
        <v>200151</v>
      </c>
      <c r="M2285" s="1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s="9">
        <v>22260</v>
      </c>
      <c r="I2286" s="11">
        <v>111160</v>
      </c>
      <c r="J2286" s="9">
        <f>SUMIFS(H:H,D:D,dataset_shampoo[[#This Row],[Brand]],E:E,dataset_shampoo[[#This Row],[Region]],F:F,dataset_shampoo[[#This Row],[Year]],G:G,"&lt;="&amp;dataset_shampoo[[#This Row],[Month]])</f>
        <v>56665</v>
      </c>
      <c r="K2286" s="27">
        <f>SUMIFS(I:I,D:D,dataset_shampoo[[#This Row],[Brand]],E:E,dataset_shampoo[[#This Row],[Region]],F:F,dataset_shampoo[[#This Row],[Year]],G:G,"&lt;="&amp;dataset_shampoo[[#This Row],[Month]])</f>
        <v>284683</v>
      </c>
      <c r="L2286" s="9">
        <f>dataset_shampoo[[#This Row],[Units YTD]]+SUMIFS(H:H,D:D,dataset_shampoo[[#This Row],[Brand]],E:E,dataset_shampoo[[#This Row],[Region]],F:F,dataset_shampoo[[#This Row],[Year]]-1,G:G,"&gt;"&amp;dataset_shampoo[[#This Row],[Month]])</f>
        <v>206745</v>
      </c>
      <c r="M2286" s="1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s="9">
        <v>19131</v>
      </c>
      <c r="I2287" s="11">
        <v>98651</v>
      </c>
      <c r="J2287" s="9">
        <f>SUMIFS(H:H,D:D,dataset_shampoo[[#This Row],[Brand]],E:E,dataset_shampoo[[#This Row],[Region]],F:F,dataset_shampoo[[#This Row],[Year]],G:G,"&lt;="&amp;dataset_shampoo[[#This Row],[Month]])</f>
        <v>75796</v>
      </c>
      <c r="K2287" s="27">
        <f>SUMIFS(I:I,D:D,dataset_shampoo[[#This Row],[Brand]],E:E,dataset_shampoo[[#This Row],[Region]],F:F,dataset_shampoo[[#This Row],[Year]],G:G,"&lt;="&amp;dataset_shampoo[[#This Row],[Month]])</f>
        <v>383334</v>
      </c>
      <c r="L2287" s="9">
        <f>dataset_shampoo[[#This Row],[Units YTD]]+SUMIFS(H:H,D:D,dataset_shampoo[[#This Row],[Brand]],E:E,dataset_shampoo[[#This Row],[Region]],F:F,dataset_shampoo[[#This Row],[Year]]-1,G:G,"&gt;"&amp;dataset_shampoo[[#This Row],[Month]])</f>
        <v>210679</v>
      </c>
      <c r="M2287" s="1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s="9">
        <v>15470</v>
      </c>
      <c r="I2288" s="11">
        <v>79996</v>
      </c>
      <c r="J2288" s="9">
        <f>SUMIFS(H:H,D:D,dataset_shampoo[[#This Row],[Brand]],E:E,dataset_shampoo[[#This Row],[Region]],F:F,dataset_shampoo[[#This Row],[Year]],G:G,"&lt;="&amp;dataset_shampoo[[#This Row],[Month]])</f>
        <v>91266</v>
      </c>
      <c r="K2288" s="27">
        <f>SUMIFS(I:I,D:D,dataset_shampoo[[#This Row],[Brand]],E:E,dataset_shampoo[[#This Row],[Region]],F:F,dataset_shampoo[[#This Row],[Year]],G:G,"&lt;="&amp;dataset_shampoo[[#This Row],[Month]])</f>
        <v>463330</v>
      </c>
      <c r="L2288" s="9">
        <f>dataset_shampoo[[#This Row],[Units YTD]]+SUMIFS(H:H,D:D,dataset_shampoo[[#This Row],[Brand]],E:E,dataset_shampoo[[#This Row],[Region]],F:F,dataset_shampoo[[#This Row],[Year]]-1,G:G,"&gt;"&amp;dataset_shampoo[[#This Row],[Month]])</f>
        <v>209125</v>
      </c>
      <c r="M2288" s="1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s="9">
        <v>17822</v>
      </c>
      <c r="I2289" s="11">
        <v>91658</v>
      </c>
      <c r="J2289" s="9">
        <f>SUMIFS(H:H,D:D,dataset_shampoo[[#This Row],[Brand]],E:E,dataset_shampoo[[#This Row],[Region]],F:F,dataset_shampoo[[#This Row],[Year]],G:G,"&lt;="&amp;dataset_shampoo[[#This Row],[Month]])</f>
        <v>109088</v>
      </c>
      <c r="K2289" s="27">
        <f>SUMIFS(I:I,D:D,dataset_shampoo[[#This Row],[Brand]],E:E,dataset_shampoo[[#This Row],[Region]],F:F,dataset_shampoo[[#This Row],[Year]],G:G,"&lt;="&amp;dataset_shampoo[[#This Row],[Month]])</f>
        <v>554988</v>
      </c>
      <c r="L2289" s="9">
        <f>dataset_shampoo[[#This Row],[Units YTD]]+SUMIFS(H:H,D:D,dataset_shampoo[[#This Row],[Brand]],E:E,dataset_shampoo[[#This Row],[Region]],F:F,dataset_shampoo[[#This Row],[Year]]-1,G:G,"&gt;"&amp;dataset_shampoo[[#This Row],[Month]])</f>
        <v>209104</v>
      </c>
      <c r="M2289" s="1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s="9">
        <v>19824</v>
      </c>
      <c r="I2290" s="11">
        <v>102662</v>
      </c>
      <c r="J2290" s="9">
        <f>SUMIFS(H:H,D:D,dataset_shampoo[[#This Row],[Brand]],E:E,dataset_shampoo[[#This Row],[Region]],F:F,dataset_shampoo[[#This Row],[Year]],G:G,"&lt;="&amp;dataset_shampoo[[#This Row],[Month]])</f>
        <v>128912</v>
      </c>
      <c r="K2290" s="27">
        <f>SUMIFS(I:I,D:D,dataset_shampoo[[#This Row],[Brand]],E:E,dataset_shampoo[[#This Row],[Region]],F:F,dataset_shampoo[[#This Row],[Year]],G:G,"&lt;="&amp;dataset_shampoo[[#This Row],[Month]])</f>
        <v>657650</v>
      </c>
      <c r="L2290" s="9">
        <f>dataset_shampoo[[#This Row],[Units YTD]]+SUMIFS(H:H,D:D,dataset_shampoo[[#This Row],[Brand]],E:E,dataset_shampoo[[#This Row],[Region]],F:F,dataset_shampoo[[#This Row],[Year]]-1,G:G,"&gt;"&amp;dataset_shampoo[[#This Row],[Month]])</f>
        <v>212114</v>
      </c>
      <c r="M2290" s="1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s="9">
        <v>16289</v>
      </c>
      <c r="I2291" s="11">
        <v>83230</v>
      </c>
      <c r="J2291" s="9">
        <f>SUMIFS(H:H,D:D,dataset_shampoo[[#This Row],[Brand]],E:E,dataset_shampoo[[#This Row],[Region]],F:F,dataset_shampoo[[#This Row],[Year]],G:G,"&lt;="&amp;dataset_shampoo[[#This Row],[Month]])</f>
        <v>145201</v>
      </c>
      <c r="K2291" s="27">
        <f>SUMIFS(I:I,D:D,dataset_shampoo[[#This Row],[Brand]],E:E,dataset_shampoo[[#This Row],[Region]],F:F,dataset_shampoo[[#This Row],[Year]],G:G,"&lt;="&amp;dataset_shampoo[[#This Row],[Month]])</f>
        <v>740880</v>
      </c>
      <c r="L2291" s="9">
        <f>dataset_shampoo[[#This Row],[Units YTD]]+SUMIFS(H:H,D:D,dataset_shampoo[[#This Row],[Brand]],E:E,dataset_shampoo[[#This Row],[Region]],F:F,dataset_shampoo[[#This Row],[Year]]-1,G:G,"&gt;"&amp;dataset_shampoo[[#This Row],[Month]])</f>
        <v>213430</v>
      </c>
      <c r="M2291" s="1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s="9">
        <v>17507</v>
      </c>
      <c r="I2292" s="11">
        <v>90433</v>
      </c>
      <c r="J2292" s="9">
        <f>SUMIFS(H:H,D:D,dataset_shampoo[[#This Row],[Brand]],E:E,dataset_shampoo[[#This Row],[Region]],F:F,dataset_shampoo[[#This Row],[Year]],G:G,"&lt;="&amp;dataset_shampoo[[#This Row],[Month]])</f>
        <v>162708</v>
      </c>
      <c r="K2292" s="27">
        <f>SUMIFS(I:I,D:D,dataset_shampoo[[#This Row],[Brand]],E:E,dataset_shampoo[[#This Row],[Region]],F:F,dataset_shampoo[[#This Row],[Year]],G:G,"&lt;="&amp;dataset_shampoo[[#This Row],[Month]])</f>
        <v>831313</v>
      </c>
      <c r="L2292" s="9">
        <f>dataset_shampoo[[#This Row],[Units YTD]]+SUMIFS(H:H,D:D,dataset_shampoo[[#This Row],[Brand]],E:E,dataset_shampoo[[#This Row],[Region]],F:F,dataset_shampoo[[#This Row],[Year]]-1,G:G,"&gt;"&amp;dataset_shampoo[[#This Row],[Month]])</f>
        <v>214550</v>
      </c>
      <c r="M2292" s="1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s="9">
        <v>20083</v>
      </c>
      <c r="I2293" s="11">
        <v>103670</v>
      </c>
      <c r="J2293" s="9">
        <f>SUMIFS(H:H,D:D,dataset_shampoo[[#This Row],[Brand]],E:E,dataset_shampoo[[#This Row],[Region]],F:F,dataset_shampoo[[#This Row],[Year]],G:G,"&lt;="&amp;dataset_shampoo[[#This Row],[Month]])</f>
        <v>182791</v>
      </c>
      <c r="K2293" s="27">
        <f>SUMIFS(I:I,D:D,dataset_shampoo[[#This Row],[Brand]],E:E,dataset_shampoo[[#This Row],[Region]],F:F,dataset_shampoo[[#This Row],[Year]],G:G,"&lt;="&amp;dataset_shampoo[[#This Row],[Month]])</f>
        <v>934983</v>
      </c>
      <c r="L2293" s="9">
        <f>dataset_shampoo[[#This Row],[Units YTD]]+SUMIFS(H:H,D:D,dataset_shampoo[[#This Row],[Brand]],E:E,dataset_shampoo[[#This Row],[Region]],F:F,dataset_shampoo[[#This Row],[Year]]-1,G:G,"&gt;"&amp;dataset_shampoo[[#This Row],[Month]])</f>
        <v>217644</v>
      </c>
      <c r="M2293" s="1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s="9">
        <v>17633</v>
      </c>
      <c r="I2294" s="11">
        <v>90930</v>
      </c>
      <c r="J2294" s="9">
        <f>SUMIFS(H:H,D:D,dataset_shampoo[[#This Row],[Brand]],E:E,dataset_shampoo[[#This Row],[Region]],F:F,dataset_shampoo[[#This Row],[Year]],G:G,"&lt;="&amp;dataset_shampoo[[#This Row],[Month]])</f>
        <v>200424</v>
      </c>
      <c r="K2294" s="27">
        <f>SUMIFS(I:I,D:D,dataset_shampoo[[#This Row],[Brand]],E:E,dataset_shampoo[[#This Row],[Region]],F:F,dataset_shampoo[[#This Row],[Year]],G:G,"&lt;="&amp;dataset_shampoo[[#This Row],[Month]])</f>
        <v>1025913</v>
      </c>
      <c r="L2294" s="9">
        <f>dataset_shampoo[[#This Row],[Units YTD]]+SUMIFS(H:H,D:D,dataset_shampoo[[#This Row],[Brand]],E:E,dataset_shampoo[[#This Row],[Region]],F:F,dataset_shampoo[[#This Row],[Year]]-1,G:G,"&gt;"&amp;dataset_shampoo[[#This Row],[Month]])</f>
        <v>218813</v>
      </c>
      <c r="M2294" s="1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s="9">
        <v>17738</v>
      </c>
      <c r="I2295" s="11">
        <v>93226</v>
      </c>
      <c r="J2295" s="9">
        <f>SUMIFS(H:H,D:D,dataset_shampoo[[#This Row],[Brand]],E:E,dataset_shampoo[[#This Row],[Region]],F:F,dataset_shampoo[[#This Row],[Year]],G:G,"&lt;="&amp;dataset_shampoo[[#This Row],[Month]])</f>
        <v>218162</v>
      </c>
      <c r="K2295" s="27">
        <f>SUMIFS(I:I,D:D,dataset_shampoo[[#This Row],[Brand]],E:E,dataset_shampoo[[#This Row],[Region]],F:F,dataset_shampoo[[#This Row],[Year]],G:G,"&lt;="&amp;dataset_shampoo[[#This Row],[Month]])</f>
        <v>1119139</v>
      </c>
      <c r="L2295" s="9">
        <f>dataset_shampoo[[#This Row],[Units YTD]]+SUMIFS(H:H,D:D,dataset_shampoo[[#This Row],[Brand]],E:E,dataset_shampoo[[#This Row],[Region]],F:F,dataset_shampoo[[#This Row],[Year]]-1,G:G,"&gt;"&amp;dataset_shampoo[[#This Row],[Month]])</f>
        <v>218162</v>
      </c>
      <c r="M2295" s="1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s="9">
        <v>17934</v>
      </c>
      <c r="I2296" s="11">
        <v>95809</v>
      </c>
      <c r="J2296" s="9">
        <f>SUMIFS(H:H,D:D,dataset_shampoo[[#This Row],[Brand]],E:E,dataset_shampoo[[#This Row],[Region]],F:F,dataset_shampoo[[#This Row],[Year]],G:G,"&lt;="&amp;dataset_shampoo[[#This Row],[Month]])</f>
        <v>17934</v>
      </c>
      <c r="K2296" s="27">
        <f>SUMIFS(I:I,D:D,dataset_shampoo[[#This Row],[Brand]],E:E,dataset_shampoo[[#This Row],[Region]],F:F,dataset_shampoo[[#This Row],[Year]],G:G,"&lt;="&amp;dataset_shampoo[[#This Row],[Month]])</f>
        <v>95809</v>
      </c>
      <c r="L2296" s="9">
        <f>dataset_shampoo[[#This Row],[Units YTD]]+SUMIFS(H:H,D:D,dataset_shampoo[[#This Row],[Brand]],E:E,dataset_shampoo[[#This Row],[Region]],F:F,dataset_shampoo[[#This Row],[Year]]-1,G:G,"&gt;"&amp;dataset_shampoo[[#This Row],[Month]])</f>
        <v>218400</v>
      </c>
      <c r="M2296" s="1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s="9">
        <v>15498</v>
      </c>
      <c r="I2297" s="11">
        <v>82516</v>
      </c>
      <c r="J2297" s="9">
        <f>SUMIFS(H:H,D:D,dataset_shampoo[[#This Row],[Brand]],E:E,dataset_shampoo[[#This Row],[Region]],F:F,dataset_shampoo[[#This Row],[Year]],G:G,"&lt;="&amp;dataset_shampoo[[#This Row],[Month]])</f>
        <v>33432</v>
      </c>
      <c r="K2297" s="27">
        <f>SUMIFS(I:I,D:D,dataset_shampoo[[#This Row],[Brand]],E:E,dataset_shampoo[[#This Row],[Region]],F:F,dataset_shampoo[[#This Row],[Year]],G:G,"&lt;="&amp;dataset_shampoo[[#This Row],[Month]])</f>
        <v>178325</v>
      </c>
      <c r="L2297" s="9">
        <f>dataset_shampoo[[#This Row],[Units YTD]]+SUMIFS(H:H,D:D,dataset_shampoo[[#This Row],[Brand]],E:E,dataset_shampoo[[#This Row],[Region]],F:F,dataset_shampoo[[#This Row],[Year]]-1,G:G,"&gt;"&amp;dataset_shampoo[[#This Row],[Month]])</f>
        <v>217189</v>
      </c>
      <c r="M2297" s="1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s="9">
        <v>18284</v>
      </c>
      <c r="I2298" s="11">
        <v>98560</v>
      </c>
      <c r="J2298" s="9">
        <f>SUMIFS(H:H,D:D,dataset_shampoo[[#This Row],[Brand]],E:E,dataset_shampoo[[#This Row],[Region]],F:F,dataset_shampoo[[#This Row],[Year]],G:G,"&lt;="&amp;dataset_shampoo[[#This Row],[Month]])</f>
        <v>51716</v>
      </c>
      <c r="K2298" s="27">
        <f>SUMIFS(I:I,D:D,dataset_shampoo[[#This Row],[Brand]],E:E,dataset_shampoo[[#This Row],[Region]],F:F,dataset_shampoo[[#This Row],[Year]],G:G,"&lt;="&amp;dataset_shampoo[[#This Row],[Month]])</f>
        <v>276885</v>
      </c>
      <c r="L2298" s="9">
        <f>dataset_shampoo[[#This Row],[Units YTD]]+SUMIFS(H:H,D:D,dataset_shampoo[[#This Row],[Brand]],E:E,dataset_shampoo[[#This Row],[Region]],F:F,dataset_shampoo[[#This Row],[Year]]-1,G:G,"&gt;"&amp;dataset_shampoo[[#This Row],[Month]])</f>
        <v>213213</v>
      </c>
      <c r="M2298" s="1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s="9">
        <v>17052</v>
      </c>
      <c r="I2299" s="11">
        <v>92029</v>
      </c>
      <c r="J2299" s="9">
        <f>SUMIFS(H:H,D:D,dataset_shampoo[[#This Row],[Brand]],E:E,dataset_shampoo[[#This Row],[Region]],F:F,dataset_shampoo[[#This Row],[Year]],G:G,"&lt;="&amp;dataset_shampoo[[#This Row],[Month]])</f>
        <v>68768</v>
      </c>
      <c r="K2299" s="27">
        <f>SUMIFS(I:I,D:D,dataset_shampoo[[#This Row],[Brand]],E:E,dataset_shampoo[[#This Row],[Region]],F:F,dataset_shampoo[[#This Row],[Year]],G:G,"&lt;="&amp;dataset_shampoo[[#This Row],[Month]])</f>
        <v>368914</v>
      </c>
      <c r="L2299" s="9">
        <f>dataset_shampoo[[#This Row],[Units YTD]]+SUMIFS(H:H,D:D,dataset_shampoo[[#This Row],[Brand]],E:E,dataset_shampoo[[#This Row],[Region]],F:F,dataset_shampoo[[#This Row],[Year]]-1,G:G,"&gt;"&amp;dataset_shampoo[[#This Row],[Month]])</f>
        <v>211134</v>
      </c>
      <c r="M2299" s="1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s="9">
        <v>16268</v>
      </c>
      <c r="I2300" s="11">
        <v>89887</v>
      </c>
      <c r="J2300" s="9">
        <f>SUMIFS(H:H,D:D,dataset_shampoo[[#This Row],[Brand]],E:E,dataset_shampoo[[#This Row],[Region]],F:F,dataset_shampoo[[#This Row],[Year]],G:G,"&lt;="&amp;dataset_shampoo[[#This Row],[Month]])</f>
        <v>85036</v>
      </c>
      <c r="K2300" s="27">
        <f>SUMIFS(I:I,D:D,dataset_shampoo[[#This Row],[Brand]],E:E,dataset_shampoo[[#This Row],[Region]],F:F,dataset_shampoo[[#This Row],[Year]],G:G,"&lt;="&amp;dataset_shampoo[[#This Row],[Month]])</f>
        <v>458801</v>
      </c>
      <c r="L2300" s="9">
        <f>dataset_shampoo[[#This Row],[Units YTD]]+SUMIFS(H:H,D:D,dataset_shampoo[[#This Row],[Brand]],E:E,dataset_shampoo[[#This Row],[Region]],F:F,dataset_shampoo[[#This Row],[Year]]-1,G:G,"&gt;"&amp;dataset_shampoo[[#This Row],[Month]])</f>
        <v>211932</v>
      </c>
      <c r="M2300" s="1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s="9">
        <v>17206</v>
      </c>
      <c r="I2301" s="11">
        <v>92435</v>
      </c>
      <c r="J2301" s="9">
        <f>SUMIFS(H:H,D:D,dataset_shampoo[[#This Row],[Brand]],E:E,dataset_shampoo[[#This Row],[Region]],F:F,dataset_shampoo[[#This Row],[Year]],G:G,"&lt;="&amp;dataset_shampoo[[#This Row],[Month]])</f>
        <v>102242</v>
      </c>
      <c r="K2301" s="27">
        <f>SUMIFS(I:I,D:D,dataset_shampoo[[#This Row],[Brand]],E:E,dataset_shampoo[[#This Row],[Region]],F:F,dataset_shampoo[[#This Row],[Year]],G:G,"&lt;="&amp;dataset_shampoo[[#This Row],[Month]])</f>
        <v>551236</v>
      </c>
      <c r="L2301" s="9">
        <f>dataset_shampoo[[#This Row],[Units YTD]]+SUMIFS(H:H,D:D,dataset_shampoo[[#This Row],[Brand]],E:E,dataset_shampoo[[#This Row],[Region]],F:F,dataset_shampoo[[#This Row],[Year]]-1,G:G,"&gt;"&amp;dataset_shampoo[[#This Row],[Month]])</f>
        <v>211316</v>
      </c>
      <c r="M2301" s="1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s="9">
        <v>17437</v>
      </c>
      <c r="I2302" s="11">
        <v>94297</v>
      </c>
      <c r="J2302" s="9">
        <f>SUMIFS(H:H,D:D,dataset_shampoo[[#This Row],[Brand]],E:E,dataset_shampoo[[#This Row],[Region]],F:F,dataset_shampoo[[#This Row],[Year]],G:G,"&lt;="&amp;dataset_shampoo[[#This Row],[Month]])</f>
        <v>119679</v>
      </c>
      <c r="K2302" s="27">
        <f>SUMIFS(I:I,D:D,dataset_shampoo[[#This Row],[Brand]],E:E,dataset_shampoo[[#This Row],[Region]],F:F,dataset_shampoo[[#This Row],[Year]],G:G,"&lt;="&amp;dataset_shampoo[[#This Row],[Month]])</f>
        <v>645533</v>
      </c>
      <c r="L2302" s="9">
        <f>dataset_shampoo[[#This Row],[Units YTD]]+SUMIFS(H:H,D:D,dataset_shampoo[[#This Row],[Brand]],E:E,dataset_shampoo[[#This Row],[Region]],F:F,dataset_shampoo[[#This Row],[Year]]-1,G:G,"&gt;"&amp;dataset_shampoo[[#This Row],[Month]])</f>
        <v>208929</v>
      </c>
      <c r="M2302" s="1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s="9">
        <v>15379</v>
      </c>
      <c r="I2303" s="11">
        <v>84266</v>
      </c>
      <c r="J2303" s="9">
        <f>SUMIFS(H:H,D:D,dataset_shampoo[[#This Row],[Brand]],E:E,dataset_shampoo[[#This Row],[Region]],F:F,dataset_shampoo[[#This Row],[Year]],G:G,"&lt;="&amp;dataset_shampoo[[#This Row],[Month]])</f>
        <v>135058</v>
      </c>
      <c r="K2303" s="27">
        <f>SUMIFS(I:I,D:D,dataset_shampoo[[#This Row],[Brand]],E:E,dataset_shampoo[[#This Row],[Region]],F:F,dataset_shampoo[[#This Row],[Year]],G:G,"&lt;="&amp;dataset_shampoo[[#This Row],[Month]])</f>
        <v>729799</v>
      </c>
      <c r="L2303" s="9">
        <f>dataset_shampoo[[#This Row],[Units YTD]]+SUMIFS(H:H,D:D,dataset_shampoo[[#This Row],[Brand]],E:E,dataset_shampoo[[#This Row],[Region]],F:F,dataset_shampoo[[#This Row],[Year]]-1,G:G,"&gt;"&amp;dataset_shampoo[[#This Row],[Month]])</f>
        <v>208019</v>
      </c>
      <c r="M2303" s="1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s="9">
        <v>14273</v>
      </c>
      <c r="I2304" s="11">
        <v>78001</v>
      </c>
      <c r="J2304" s="9">
        <f>SUMIFS(H:H,D:D,dataset_shampoo[[#This Row],[Brand]],E:E,dataset_shampoo[[#This Row],[Region]],F:F,dataset_shampoo[[#This Row],[Year]],G:G,"&lt;="&amp;dataset_shampoo[[#This Row],[Month]])</f>
        <v>149331</v>
      </c>
      <c r="K2304" s="27">
        <f>SUMIFS(I:I,D:D,dataset_shampoo[[#This Row],[Brand]],E:E,dataset_shampoo[[#This Row],[Region]],F:F,dataset_shampoo[[#This Row],[Year]],G:G,"&lt;="&amp;dataset_shampoo[[#This Row],[Month]])</f>
        <v>807800</v>
      </c>
      <c r="L2304" s="9">
        <f>dataset_shampoo[[#This Row],[Units YTD]]+SUMIFS(H:H,D:D,dataset_shampoo[[#This Row],[Brand]],E:E,dataset_shampoo[[#This Row],[Region]],F:F,dataset_shampoo[[#This Row],[Year]]-1,G:G,"&gt;"&amp;dataset_shampoo[[#This Row],[Month]])</f>
        <v>204785</v>
      </c>
      <c r="M2304" s="1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s="9">
        <v>15981</v>
      </c>
      <c r="I2305" s="11">
        <v>86583</v>
      </c>
      <c r="J2305" s="9">
        <f>SUMIFS(H:H,D:D,dataset_shampoo[[#This Row],[Brand]],E:E,dataset_shampoo[[#This Row],[Region]],F:F,dataset_shampoo[[#This Row],[Year]],G:G,"&lt;="&amp;dataset_shampoo[[#This Row],[Month]])</f>
        <v>165312</v>
      </c>
      <c r="K2305" s="27">
        <f>SUMIFS(I:I,D:D,dataset_shampoo[[#This Row],[Brand]],E:E,dataset_shampoo[[#This Row],[Region]],F:F,dataset_shampoo[[#This Row],[Year]],G:G,"&lt;="&amp;dataset_shampoo[[#This Row],[Month]])</f>
        <v>894383</v>
      </c>
      <c r="L2305" s="9">
        <f>dataset_shampoo[[#This Row],[Units YTD]]+SUMIFS(H:H,D:D,dataset_shampoo[[#This Row],[Brand]],E:E,dataset_shampoo[[#This Row],[Region]],F:F,dataset_shampoo[[#This Row],[Year]]-1,G:G,"&gt;"&amp;dataset_shampoo[[#This Row],[Month]])</f>
        <v>200683</v>
      </c>
      <c r="M2305" s="1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s="9">
        <v>14686</v>
      </c>
      <c r="I2306" s="11">
        <v>80045</v>
      </c>
      <c r="J2306" s="9">
        <f>SUMIFS(H:H,D:D,dataset_shampoo[[#This Row],[Brand]],E:E,dataset_shampoo[[#This Row],[Region]],F:F,dataset_shampoo[[#This Row],[Year]],G:G,"&lt;="&amp;dataset_shampoo[[#This Row],[Month]])</f>
        <v>179998</v>
      </c>
      <c r="K2306" s="27">
        <f>SUMIFS(I:I,D:D,dataset_shampoo[[#This Row],[Brand]],E:E,dataset_shampoo[[#This Row],[Region]],F:F,dataset_shampoo[[#This Row],[Year]],G:G,"&lt;="&amp;dataset_shampoo[[#This Row],[Month]])</f>
        <v>974428</v>
      </c>
      <c r="L2306" s="9">
        <f>dataset_shampoo[[#This Row],[Units YTD]]+SUMIFS(H:H,D:D,dataset_shampoo[[#This Row],[Brand]],E:E,dataset_shampoo[[#This Row],[Region]],F:F,dataset_shampoo[[#This Row],[Year]]-1,G:G,"&gt;"&amp;dataset_shampoo[[#This Row],[Month]])</f>
        <v>197736</v>
      </c>
      <c r="M2306" s="1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s="9">
        <v>19005</v>
      </c>
      <c r="I2307" s="11">
        <v>107079</v>
      </c>
      <c r="J2307" s="9">
        <f>SUMIFS(H:H,D:D,dataset_shampoo[[#This Row],[Brand]],E:E,dataset_shampoo[[#This Row],[Region]],F:F,dataset_shampoo[[#This Row],[Year]],G:G,"&lt;="&amp;dataset_shampoo[[#This Row],[Month]])</f>
        <v>199003</v>
      </c>
      <c r="K2307" s="27">
        <f>SUMIFS(I:I,D:D,dataset_shampoo[[#This Row],[Brand]],E:E,dataset_shampoo[[#This Row],[Region]],F:F,dataset_shampoo[[#This Row],[Year]],G:G,"&lt;="&amp;dataset_shampoo[[#This Row],[Month]])</f>
        <v>1081507</v>
      </c>
      <c r="L2307" s="9">
        <f>dataset_shampoo[[#This Row],[Units YTD]]+SUMIFS(H:H,D:D,dataset_shampoo[[#This Row],[Brand]],E:E,dataset_shampoo[[#This Row],[Region]],F:F,dataset_shampoo[[#This Row],[Year]]-1,G:G,"&gt;"&amp;dataset_shampoo[[#This Row],[Month]])</f>
        <v>199003</v>
      </c>
      <c r="M2307" s="1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s="9">
        <v>15092</v>
      </c>
      <c r="I2308" s="11">
        <v>88319</v>
      </c>
      <c r="J2308" s="9">
        <f>SUMIFS(H:H,D:D,dataset_shampoo[[#This Row],[Brand]],E:E,dataset_shampoo[[#This Row],[Region]],F:F,dataset_shampoo[[#This Row],[Year]],G:G,"&lt;="&amp;dataset_shampoo[[#This Row],[Month]])</f>
        <v>15092</v>
      </c>
      <c r="K2308" s="27">
        <f>SUMIFS(I:I,D:D,dataset_shampoo[[#This Row],[Brand]],E:E,dataset_shampoo[[#This Row],[Region]],F:F,dataset_shampoo[[#This Row],[Year]],G:G,"&lt;="&amp;dataset_shampoo[[#This Row],[Month]])</f>
        <v>88319</v>
      </c>
      <c r="L2308" s="9">
        <f>dataset_shampoo[[#This Row],[Units YTD]]+SUMIFS(H:H,D:D,dataset_shampoo[[#This Row],[Brand]],E:E,dataset_shampoo[[#This Row],[Region]],F:F,dataset_shampoo[[#This Row],[Year]]-1,G:G,"&gt;"&amp;dataset_shampoo[[#This Row],[Month]])</f>
        <v>196161</v>
      </c>
      <c r="M2308" s="1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s="9">
        <v>13979</v>
      </c>
      <c r="I2309" s="11">
        <v>80486</v>
      </c>
      <c r="J2309" s="9">
        <f>SUMIFS(H:H,D:D,dataset_shampoo[[#This Row],[Brand]],E:E,dataset_shampoo[[#This Row],[Region]],F:F,dataset_shampoo[[#This Row],[Year]],G:G,"&lt;="&amp;dataset_shampoo[[#This Row],[Month]])</f>
        <v>29071</v>
      </c>
      <c r="K2309" s="27">
        <f>SUMIFS(I:I,D:D,dataset_shampoo[[#This Row],[Brand]],E:E,dataset_shampoo[[#This Row],[Region]],F:F,dataset_shampoo[[#This Row],[Year]],G:G,"&lt;="&amp;dataset_shampoo[[#This Row],[Month]])</f>
        <v>168805</v>
      </c>
      <c r="L2309" s="9">
        <f>dataset_shampoo[[#This Row],[Units YTD]]+SUMIFS(H:H,D:D,dataset_shampoo[[#This Row],[Brand]],E:E,dataset_shampoo[[#This Row],[Region]],F:F,dataset_shampoo[[#This Row],[Year]]-1,G:G,"&gt;"&amp;dataset_shampoo[[#This Row],[Month]])</f>
        <v>194642</v>
      </c>
      <c r="M2309" s="1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s="9">
        <v>51863</v>
      </c>
      <c r="I2310" s="11">
        <v>302449</v>
      </c>
      <c r="J2310" s="9">
        <f>SUMIFS(H:H,D:D,dataset_shampoo[[#This Row],[Brand]],E:E,dataset_shampoo[[#This Row],[Region]],F:F,dataset_shampoo[[#This Row],[Year]],G:G,"&lt;="&amp;dataset_shampoo[[#This Row],[Month]])</f>
        <v>80934</v>
      </c>
      <c r="K2310" s="27">
        <f>SUMIFS(I:I,D:D,dataset_shampoo[[#This Row],[Brand]],E:E,dataset_shampoo[[#This Row],[Region]],F:F,dataset_shampoo[[#This Row],[Year]],G:G,"&lt;="&amp;dataset_shampoo[[#This Row],[Month]])</f>
        <v>471254</v>
      </c>
      <c r="L2310" s="9">
        <f>dataset_shampoo[[#This Row],[Units YTD]]+SUMIFS(H:H,D:D,dataset_shampoo[[#This Row],[Brand]],E:E,dataset_shampoo[[#This Row],[Region]],F:F,dataset_shampoo[[#This Row],[Year]]-1,G:G,"&gt;"&amp;dataset_shampoo[[#This Row],[Month]])</f>
        <v>228221</v>
      </c>
      <c r="M2310" s="1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s="9">
        <v>14721</v>
      </c>
      <c r="I2311" s="11">
        <v>87997</v>
      </c>
      <c r="J2311" s="9">
        <f>SUMIFS(H:H,D:D,dataset_shampoo[[#This Row],[Brand]],E:E,dataset_shampoo[[#This Row],[Region]],F:F,dataset_shampoo[[#This Row],[Year]],G:G,"&lt;="&amp;dataset_shampoo[[#This Row],[Month]])</f>
        <v>95655</v>
      </c>
      <c r="K2311" s="27">
        <f>SUMIFS(I:I,D:D,dataset_shampoo[[#This Row],[Brand]],E:E,dataset_shampoo[[#This Row],[Region]],F:F,dataset_shampoo[[#This Row],[Year]],G:G,"&lt;="&amp;dataset_shampoo[[#This Row],[Month]])</f>
        <v>559251</v>
      </c>
      <c r="L2311" s="9">
        <f>dataset_shampoo[[#This Row],[Units YTD]]+SUMIFS(H:H,D:D,dataset_shampoo[[#This Row],[Brand]],E:E,dataset_shampoo[[#This Row],[Region]],F:F,dataset_shampoo[[#This Row],[Year]]-1,G:G,"&gt;"&amp;dataset_shampoo[[#This Row],[Month]])</f>
        <v>225890</v>
      </c>
      <c r="M2311" s="1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s="9">
        <v>13531</v>
      </c>
      <c r="I2312" s="11">
        <v>78449</v>
      </c>
      <c r="J2312" s="9">
        <f>SUMIFS(H:H,D:D,dataset_shampoo[[#This Row],[Brand]],E:E,dataset_shampoo[[#This Row],[Region]],F:F,dataset_shampoo[[#This Row],[Year]],G:G,"&lt;="&amp;dataset_shampoo[[#This Row],[Month]])</f>
        <v>109186</v>
      </c>
      <c r="K2312" s="27">
        <f>SUMIFS(I:I,D:D,dataset_shampoo[[#This Row],[Brand]],E:E,dataset_shampoo[[#This Row],[Region]],F:F,dataset_shampoo[[#This Row],[Year]],G:G,"&lt;="&amp;dataset_shampoo[[#This Row],[Month]])</f>
        <v>637700</v>
      </c>
      <c r="L2312" s="9">
        <f>dataset_shampoo[[#This Row],[Units YTD]]+SUMIFS(H:H,D:D,dataset_shampoo[[#This Row],[Brand]],E:E,dataset_shampoo[[#This Row],[Region]],F:F,dataset_shampoo[[#This Row],[Year]]-1,G:G,"&gt;"&amp;dataset_shampoo[[#This Row],[Month]])</f>
        <v>223153</v>
      </c>
      <c r="M2312" s="1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s="9">
        <v>33684</v>
      </c>
      <c r="I2313" s="11">
        <v>198933</v>
      </c>
      <c r="J2313" s="9">
        <f>SUMIFS(H:H,D:D,dataset_shampoo[[#This Row],[Brand]],E:E,dataset_shampoo[[#This Row],[Region]],F:F,dataset_shampoo[[#This Row],[Year]],G:G,"&lt;="&amp;dataset_shampoo[[#This Row],[Month]])</f>
        <v>142870</v>
      </c>
      <c r="K2313" s="27">
        <f>SUMIFS(I:I,D:D,dataset_shampoo[[#This Row],[Brand]],E:E,dataset_shampoo[[#This Row],[Region]],F:F,dataset_shampoo[[#This Row],[Year]],G:G,"&lt;="&amp;dataset_shampoo[[#This Row],[Month]])</f>
        <v>836633</v>
      </c>
      <c r="L2313" s="9">
        <f>dataset_shampoo[[#This Row],[Units YTD]]+SUMIFS(H:H,D:D,dataset_shampoo[[#This Row],[Brand]],E:E,dataset_shampoo[[#This Row],[Region]],F:F,dataset_shampoo[[#This Row],[Year]]-1,G:G,"&gt;"&amp;dataset_shampoo[[#This Row],[Month]])</f>
        <v>239631</v>
      </c>
      <c r="M2313" s="1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s="9">
        <v>16996</v>
      </c>
      <c r="I2314" s="11">
        <v>100611</v>
      </c>
      <c r="J2314" s="9">
        <f>SUMIFS(H:H,D:D,dataset_shampoo[[#This Row],[Brand]],E:E,dataset_shampoo[[#This Row],[Region]],F:F,dataset_shampoo[[#This Row],[Year]],G:G,"&lt;="&amp;dataset_shampoo[[#This Row],[Month]])</f>
        <v>159866</v>
      </c>
      <c r="K2314" s="27">
        <f>SUMIFS(I:I,D:D,dataset_shampoo[[#This Row],[Brand]],E:E,dataset_shampoo[[#This Row],[Region]],F:F,dataset_shampoo[[#This Row],[Year]],G:G,"&lt;="&amp;dataset_shampoo[[#This Row],[Month]])</f>
        <v>937244</v>
      </c>
      <c r="L2314" s="9">
        <f>dataset_shampoo[[#This Row],[Units YTD]]+SUMIFS(H:H,D:D,dataset_shampoo[[#This Row],[Brand]],E:E,dataset_shampoo[[#This Row],[Region]],F:F,dataset_shampoo[[#This Row],[Year]]-1,G:G,"&gt;"&amp;dataset_shampoo[[#This Row],[Month]])</f>
        <v>239190</v>
      </c>
      <c r="M2314" s="1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s="9">
        <v>13699</v>
      </c>
      <c r="I2315" s="11">
        <v>80423</v>
      </c>
      <c r="J2315" s="9">
        <f>SUMIFS(H:H,D:D,dataset_shampoo[[#This Row],[Brand]],E:E,dataset_shampoo[[#This Row],[Region]],F:F,dataset_shampoo[[#This Row],[Year]],G:G,"&lt;="&amp;dataset_shampoo[[#This Row],[Month]])</f>
        <v>173565</v>
      </c>
      <c r="K2315" s="27">
        <f>SUMIFS(I:I,D:D,dataset_shampoo[[#This Row],[Brand]],E:E,dataset_shampoo[[#This Row],[Region]],F:F,dataset_shampoo[[#This Row],[Year]],G:G,"&lt;="&amp;dataset_shampoo[[#This Row],[Month]])</f>
        <v>1017667</v>
      </c>
      <c r="L2315" s="9">
        <f>dataset_shampoo[[#This Row],[Units YTD]]+SUMIFS(H:H,D:D,dataset_shampoo[[#This Row],[Brand]],E:E,dataset_shampoo[[#This Row],[Region]],F:F,dataset_shampoo[[#This Row],[Year]]-1,G:G,"&gt;"&amp;dataset_shampoo[[#This Row],[Month]])</f>
        <v>237510</v>
      </c>
      <c r="M2315" s="1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s="9">
        <v>13846</v>
      </c>
      <c r="I2316" s="11">
        <v>82936</v>
      </c>
      <c r="J2316" s="9">
        <f>SUMIFS(H:H,D:D,dataset_shampoo[[#This Row],[Brand]],E:E,dataset_shampoo[[#This Row],[Region]],F:F,dataset_shampoo[[#This Row],[Year]],G:G,"&lt;="&amp;dataset_shampoo[[#This Row],[Month]])</f>
        <v>187411</v>
      </c>
      <c r="K2316" s="27">
        <f>SUMIFS(I:I,D:D,dataset_shampoo[[#This Row],[Brand]],E:E,dataset_shampoo[[#This Row],[Region]],F:F,dataset_shampoo[[#This Row],[Year]],G:G,"&lt;="&amp;dataset_shampoo[[#This Row],[Month]])</f>
        <v>1100603</v>
      </c>
      <c r="L2316" s="9">
        <f>dataset_shampoo[[#This Row],[Units YTD]]+SUMIFS(H:H,D:D,dataset_shampoo[[#This Row],[Brand]],E:E,dataset_shampoo[[#This Row],[Region]],F:F,dataset_shampoo[[#This Row],[Year]]-1,G:G,"&gt;"&amp;dataset_shampoo[[#This Row],[Month]])</f>
        <v>237083</v>
      </c>
      <c r="M2316" s="1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s="9">
        <v>38801</v>
      </c>
      <c r="I2317" s="11">
        <v>236572</v>
      </c>
      <c r="J2317" s="9">
        <f>SUMIFS(H:H,D:D,dataset_shampoo[[#This Row],[Brand]],E:E,dataset_shampoo[[#This Row],[Region]],F:F,dataset_shampoo[[#This Row],[Year]],G:G,"&lt;="&amp;dataset_shampoo[[#This Row],[Month]])</f>
        <v>226212</v>
      </c>
      <c r="K2317" s="27">
        <f>SUMIFS(I:I,D:D,dataset_shampoo[[#This Row],[Brand]],E:E,dataset_shampoo[[#This Row],[Region]],F:F,dataset_shampoo[[#This Row],[Year]],G:G,"&lt;="&amp;dataset_shampoo[[#This Row],[Month]])</f>
        <v>1337175</v>
      </c>
      <c r="L2317" s="9">
        <f>dataset_shampoo[[#This Row],[Units YTD]]+SUMIFS(H:H,D:D,dataset_shampoo[[#This Row],[Brand]],E:E,dataset_shampoo[[#This Row],[Region]],F:F,dataset_shampoo[[#This Row],[Year]]-1,G:G,"&gt;"&amp;dataset_shampoo[[#This Row],[Month]])</f>
        <v>259903</v>
      </c>
      <c r="M2317" s="1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s="9">
        <v>13580</v>
      </c>
      <c r="I2318" s="11">
        <v>80850</v>
      </c>
      <c r="J2318" s="9">
        <f>SUMIFS(H:H,D:D,dataset_shampoo[[#This Row],[Brand]],E:E,dataset_shampoo[[#This Row],[Region]],F:F,dataset_shampoo[[#This Row],[Year]],G:G,"&lt;="&amp;dataset_shampoo[[#This Row],[Month]])</f>
        <v>239792</v>
      </c>
      <c r="K2318" s="27">
        <f>SUMIFS(I:I,D:D,dataset_shampoo[[#This Row],[Brand]],E:E,dataset_shampoo[[#This Row],[Region]],F:F,dataset_shampoo[[#This Row],[Year]],G:G,"&lt;="&amp;dataset_shampoo[[#This Row],[Month]])</f>
        <v>1418025</v>
      </c>
      <c r="L2318" s="9">
        <f>dataset_shampoo[[#This Row],[Units YTD]]+SUMIFS(H:H,D:D,dataset_shampoo[[#This Row],[Brand]],E:E,dataset_shampoo[[#This Row],[Region]],F:F,dataset_shampoo[[#This Row],[Year]]-1,G:G,"&gt;"&amp;dataset_shampoo[[#This Row],[Month]])</f>
        <v>258797</v>
      </c>
      <c r="M2318" s="1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s="9">
        <v>15680</v>
      </c>
      <c r="I2319" s="11">
        <v>95319</v>
      </c>
      <c r="J2319" s="9">
        <f>SUMIFS(H:H,D:D,dataset_shampoo[[#This Row],[Brand]],E:E,dataset_shampoo[[#This Row],[Region]],F:F,dataset_shampoo[[#This Row],[Year]],G:G,"&lt;="&amp;dataset_shampoo[[#This Row],[Month]])</f>
        <v>255472</v>
      </c>
      <c r="K2319" s="27">
        <f>SUMIFS(I:I,D:D,dataset_shampoo[[#This Row],[Brand]],E:E,dataset_shampoo[[#This Row],[Region]],F:F,dataset_shampoo[[#This Row],[Year]],G:G,"&lt;="&amp;dataset_shampoo[[#This Row],[Month]])</f>
        <v>1513344</v>
      </c>
      <c r="L2319" s="9">
        <f>dataset_shampoo[[#This Row],[Units YTD]]+SUMIFS(H:H,D:D,dataset_shampoo[[#This Row],[Brand]],E:E,dataset_shampoo[[#This Row],[Region]],F:F,dataset_shampoo[[#This Row],[Year]]-1,G:G,"&gt;"&amp;dataset_shampoo[[#This Row],[Month]])</f>
        <v>255472</v>
      </c>
      <c r="M2319" s="1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s="9">
        <v>15715</v>
      </c>
      <c r="I2320" s="11">
        <v>97146</v>
      </c>
      <c r="J2320" s="9">
        <f>SUMIFS(H:H,D:D,dataset_shampoo[[#This Row],[Brand]],E:E,dataset_shampoo[[#This Row],[Region]],F:F,dataset_shampoo[[#This Row],[Year]],G:G,"&lt;="&amp;dataset_shampoo[[#This Row],[Month]])</f>
        <v>15715</v>
      </c>
      <c r="K2320" s="27">
        <f>SUMIFS(I:I,D:D,dataset_shampoo[[#This Row],[Brand]],E:E,dataset_shampoo[[#This Row],[Region]],F:F,dataset_shampoo[[#This Row],[Year]],G:G,"&lt;="&amp;dataset_shampoo[[#This Row],[Month]])</f>
        <v>97146</v>
      </c>
      <c r="L2320" s="9">
        <f>dataset_shampoo[[#This Row],[Units YTD]]+SUMIFS(H:H,D:D,dataset_shampoo[[#This Row],[Brand]],E:E,dataset_shampoo[[#This Row],[Region]],F:F,dataset_shampoo[[#This Row],[Year]]-1,G:G,"&gt;"&amp;dataset_shampoo[[#This Row],[Month]])</f>
        <v>256095</v>
      </c>
      <c r="M2320" s="1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s="9">
        <v>14077</v>
      </c>
      <c r="I2321" s="11">
        <v>85561</v>
      </c>
      <c r="J2321" s="9">
        <f>SUMIFS(H:H,D:D,dataset_shampoo[[#This Row],[Brand]],E:E,dataset_shampoo[[#This Row],[Region]],F:F,dataset_shampoo[[#This Row],[Year]],G:G,"&lt;="&amp;dataset_shampoo[[#This Row],[Month]])</f>
        <v>29792</v>
      </c>
      <c r="K2321" s="27">
        <f>SUMIFS(I:I,D:D,dataset_shampoo[[#This Row],[Brand]],E:E,dataset_shampoo[[#This Row],[Region]],F:F,dataset_shampoo[[#This Row],[Year]],G:G,"&lt;="&amp;dataset_shampoo[[#This Row],[Month]])</f>
        <v>182707</v>
      </c>
      <c r="L2321" s="9">
        <f>dataset_shampoo[[#This Row],[Units YTD]]+SUMIFS(H:H,D:D,dataset_shampoo[[#This Row],[Brand]],E:E,dataset_shampoo[[#This Row],[Region]],F:F,dataset_shampoo[[#This Row],[Year]]-1,G:G,"&gt;"&amp;dataset_shampoo[[#This Row],[Month]])</f>
        <v>256193</v>
      </c>
      <c r="M2321" s="1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s="9">
        <v>15638</v>
      </c>
      <c r="I2322" s="11">
        <v>94591</v>
      </c>
      <c r="J2322" s="9">
        <f>SUMIFS(H:H,D:D,dataset_shampoo[[#This Row],[Brand]],E:E,dataset_shampoo[[#This Row],[Region]],F:F,dataset_shampoo[[#This Row],[Year]],G:G,"&lt;="&amp;dataset_shampoo[[#This Row],[Month]])</f>
        <v>45430</v>
      </c>
      <c r="K2322" s="27">
        <f>SUMIFS(I:I,D:D,dataset_shampoo[[#This Row],[Brand]],E:E,dataset_shampoo[[#This Row],[Region]],F:F,dataset_shampoo[[#This Row],[Year]],G:G,"&lt;="&amp;dataset_shampoo[[#This Row],[Month]])</f>
        <v>277298</v>
      </c>
      <c r="L2322" s="9">
        <f>dataset_shampoo[[#This Row],[Units YTD]]+SUMIFS(H:H,D:D,dataset_shampoo[[#This Row],[Brand]],E:E,dataset_shampoo[[#This Row],[Region]],F:F,dataset_shampoo[[#This Row],[Year]]-1,G:G,"&gt;"&amp;dataset_shampoo[[#This Row],[Month]])</f>
        <v>219968</v>
      </c>
      <c r="M2322" s="1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s="9">
        <v>12509</v>
      </c>
      <c r="I2323" s="11">
        <v>56973</v>
      </c>
      <c r="J2323" s="9">
        <f>SUMIFS(H:H,D:D,dataset_shampoo[[#This Row],[Brand]],E:E,dataset_shampoo[[#This Row],[Region]],F:F,dataset_shampoo[[#This Row],[Year]],G:G,"&lt;="&amp;dataset_shampoo[[#This Row],[Month]])</f>
        <v>12509</v>
      </c>
      <c r="K2323" s="27">
        <f>SUMIFS(I:I,D:D,dataset_shampoo[[#This Row],[Brand]],E:E,dataset_shampoo[[#This Row],[Region]],F:F,dataset_shampoo[[#This Row],[Year]],G:G,"&lt;="&amp;dataset_shampoo[[#This Row],[Month]])</f>
        <v>56973</v>
      </c>
      <c r="L2323" s="9">
        <f>dataset_shampoo[[#This Row],[Units YTD]]+SUMIFS(H:H,D:D,dataset_shampoo[[#This Row],[Brand]],E:E,dataset_shampoo[[#This Row],[Region]],F:F,dataset_shampoo[[#This Row],[Year]]-1,G:G,"&gt;"&amp;dataset_shampoo[[#This Row],[Month]])</f>
        <v>12509</v>
      </c>
      <c r="M2323" s="1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s="9">
        <v>11249</v>
      </c>
      <c r="I2324" s="11">
        <v>51205</v>
      </c>
      <c r="J2324" s="9">
        <f>SUMIFS(H:H,D:D,dataset_shampoo[[#This Row],[Brand]],E:E,dataset_shampoo[[#This Row],[Region]],F:F,dataset_shampoo[[#This Row],[Year]],G:G,"&lt;="&amp;dataset_shampoo[[#This Row],[Month]])</f>
        <v>23758</v>
      </c>
      <c r="K2324" s="27">
        <f>SUMIFS(I:I,D:D,dataset_shampoo[[#This Row],[Brand]],E:E,dataset_shampoo[[#This Row],[Region]],F:F,dataset_shampoo[[#This Row],[Year]],G:G,"&lt;="&amp;dataset_shampoo[[#This Row],[Month]])</f>
        <v>108178</v>
      </c>
      <c r="L2324" s="9">
        <f>dataset_shampoo[[#This Row],[Units YTD]]+SUMIFS(H:H,D:D,dataset_shampoo[[#This Row],[Brand]],E:E,dataset_shampoo[[#This Row],[Region]],F:F,dataset_shampoo[[#This Row],[Year]]-1,G:G,"&gt;"&amp;dataset_shampoo[[#This Row],[Month]])</f>
        <v>23758</v>
      </c>
      <c r="M2324" s="1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s="9">
        <v>13167</v>
      </c>
      <c r="I2325" s="11">
        <v>59899</v>
      </c>
      <c r="J2325" s="9">
        <f>SUMIFS(H:H,D:D,dataset_shampoo[[#This Row],[Brand]],E:E,dataset_shampoo[[#This Row],[Region]],F:F,dataset_shampoo[[#This Row],[Year]],G:G,"&lt;="&amp;dataset_shampoo[[#This Row],[Month]])</f>
        <v>36925</v>
      </c>
      <c r="K2325" s="27">
        <f>SUMIFS(I:I,D:D,dataset_shampoo[[#This Row],[Brand]],E:E,dataset_shampoo[[#This Row],[Region]],F:F,dataset_shampoo[[#This Row],[Year]],G:G,"&lt;="&amp;dataset_shampoo[[#This Row],[Month]])</f>
        <v>168077</v>
      </c>
      <c r="L2325" s="9">
        <f>dataset_shampoo[[#This Row],[Units YTD]]+SUMIFS(H:H,D:D,dataset_shampoo[[#This Row],[Brand]],E:E,dataset_shampoo[[#This Row],[Region]],F:F,dataset_shampoo[[#This Row],[Year]]-1,G:G,"&gt;"&amp;dataset_shampoo[[#This Row],[Month]])</f>
        <v>36925</v>
      </c>
      <c r="M2325" s="1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s="9">
        <v>11606</v>
      </c>
      <c r="I2326" s="11">
        <v>52927</v>
      </c>
      <c r="J2326" s="9">
        <f>SUMIFS(H:H,D:D,dataset_shampoo[[#This Row],[Brand]],E:E,dataset_shampoo[[#This Row],[Region]],F:F,dataset_shampoo[[#This Row],[Year]],G:G,"&lt;="&amp;dataset_shampoo[[#This Row],[Month]])</f>
        <v>48531</v>
      </c>
      <c r="K2326" s="27">
        <f>SUMIFS(I:I,D:D,dataset_shampoo[[#This Row],[Brand]],E:E,dataset_shampoo[[#This Row],[Region]],F:F,dataset_shampoo[[#This Row],[Year]],G:G,"&lt;="&amp;dataset_shampoo[[#This Row],[Month]])</f>
        <v>221004</v>
      </c>
      <c r="L2326" s="9">
        <f>dataset_shampoo[[#This Row],[Units YTD]]+SUMIFS(H:H,D:D,dataset_shampoo[[#This Row],[Brand]],E:E,dataset_shampoo[[#This Row],[Region]],F:F,dataset_shampoo[[#This Row],[Year]]-1,G:G,"&gt;"&amp;dataset_shampoo[[#This Row],[Month]])</f>
        <v>48531</v>
      </c>
      <c r="M2326" s="1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s="9">
        <v>10934</v>
      </c>
      <c r="I2327" s="11">
        <v>49791</v>
      </c>
      <c r="J2327" s="9">
        <f>SUMIFS(H:H,D:D,dataset_shampoo[[#This Row],[Brand]],E:E,dataset_shampoo[[#This Row],[Region]],F:F,dataset_shampoo[[#This Row],[Year]],G:G,"&lt;="&amp;dataset_shampoo[[#This Row],[Month]])</f>
        <v>59465</v>
      </c>
      <c r="K2327" s="27">
        <f>SUMIFS(I:I,D:D,dataset_shampoo[[#This Row],[Brand]],E:E,dataset_shampoo[[#This Row],[Region]],F:F,dataset_shampoo[[#This Row],[Year]],G:G,"&lt;="&amp;dataset_shampoo[[#This Row],[Month]])</f>
        <v>270795</v>
      </c>
      <c r="L2327" s="9">
        <f>dataset_shampoo[[#This Row],[Units YTD]]+SUMIFS(H:H,D:D,dataset_shampoo[[#This Row],[Brand]],E:E,dataset_shampoo[[#This Row],[Region]],F:F,dataset_shampoo[[#This Row],[Year]]-1,G:G,"&gt;"&amp;dataset_shampoo[[#This Row],[Month]])</f>
        <v>59465</v>
      </c>
      <c r="M2327" s="1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s="9">
        <v>11746</v>
      </c>
      <c r="I2328" s="11">
        <v>53466</v>
      </c>
      <c r="J2328" s="9">
        <f>SUMIFS(H:H,D:D,dataset_shampoo[[#This Row],[Brand]],E:E,dataset_shampoo[[#This Row],[Region]],F:F,dataset_shampoo[[#This Row],[Year]],G:G,"&lt;="&amp;dataset_shampoo[[#This Row],[Month]])</f>
        <v>71211</v>
      </c>
      <c r="K2328" s="27">
        <f>SUMIFS(I:I,D:D,dataset_shampoo[[#This Row],[Brand]],E:E,dataset_shampoo[[#This Row],[Region]],F:F,dataset_shampoo[[#This Row],[Year]],G:G,"&lt;="&amp;dataset_shampoo[[#This Row],[Month]])</f>
        <v>324261</v>
      </c>
      <c r="L2328" s="9">
        <f>dataset_shampoo[[#This Row],[Units YTD]]+SUMIFS(H:H,D:D,dataset_shampoo[[#This Row],[Brand]],E:E,dataset_shampoo[[#This Row],[Region]],F:F,dataset_shampoo[[#This Row],[Year]]-1,G:G,"&gt;"&amp;dataset_shampoo[[#This Row],[Month]])</f>
        <v>71211</v>
      </c>
      <c r="M2328" s="1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s="9">
        <v>12691</v>
      </c>
      <c r="I2329" s="11">
        <v>59745</v>
      </c>
      <c r="J2329" s="9">
        <f>SUMIFS(H:H,D:D,dataset_shampoo[[#This Row],[Brand]],E:E,dataset_shampoo[[#This Row],[Region]],F:F,dataset_shampoo[[#This Row],[Year]],G:G,"&lt;="&amp;dataset_shampoo[[#This Row],[Month]])</f>
        <v>83902</v>
      </c>
      <c r="K2329" s="27">
        <f>SUMIFS(I:I,D:D,dataset_shampoo[[#This Row],[Brand]],E:E,dataset_shampoo[[#This Row],[Region]],F:F,dataset_shampoo[[#This Row],[Year]],G:G,"&lt;="&amp;dataset_shampoo[[#This Row],[Month]])</f>
        <v>384006</v>
      </c>
      <c r="L2329" s="9">
        <f>dataset_shampoo[[#This Row],[Units YTD]]+SUMIFS(H:H,D:D,dataset_shampoo[[#This Row],[Brand]],E:E,dataset_shampoo[[#This Row],[Region]],F:F,dataset_shampoo[[#This Row],[Year]]-1,G:G,"&gt;"&amp;dataset_shampoo[[#This Row],[Month]])</f>
        <v>83902</v>
      </c>
      <c r="M2329" s="1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s="9">
        <v>10934</v>
      </c>
      <c r="I2330" s="11">
        <v>53508</v>
      </c>
      <c r="J2330" s="9">
        <f>SUMIFS(H:H,D:D,dataset_shampoo[[#This Row],[Brand]],E:E,dataset_shampoo[[#This Row],[Region]],F:F,dataset_shampoo[[#This Row],[Year]],G:G,"&lt;="&amp;dataset_shampoo[[#This Row],[Month]])</f>
        <v>94836</v>
      </c>
      <c r="K2330" s="27">
        <f>SUMIFS(I:I,D:D,dataset_shampoo[[#This Row],[Brand]],E:E,dataset_shampoo[[#This Row],[Region]],F:F,dataset_shampoo[[#This Row],[Year]],G:G,"&lt;="&amp;dataset_shampoo[[#This Row],[Month]])</f>
        <v>437514</v>
      </c>
      <c r="L2330" s="9">
        <f>dataset_shampoo[[#This Row],[Units YTD]]+SUMIFS(H:H,D:D,dataset_shampoo[[#This Row],[Brand]],E:E,dataset_shampoo[[#This Row],[Region]],F:F,dataset_shampoo[[#This Row],[Year]]-1,G:G,"&gt;"&amp;dataset_shampoo[[#This Row],[Month]])</f>
        <v>94836</v>
      </c>
      <c r="M2330" s="1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s="9">
        <v>11683</v>
      </c>
      <c r="I2331" s="11">
        <v>56469</v>
      </c>
      <c r="J2331" s="9">
        <f>SUMIFS(H:H,D:D,dataset_shampoo[[#This Row],[Brand]],E:E,dataset_shampoo[[#This Row],[Region]],F:F,dataset_shampoo[[#This Row],[Year]],G:G,"&lt;="&amp;dataset_shampoo[[#This Row],[Month]])</f>
        <v>106519</v>
      </c>
      <c r="K2331" s="27">
        <f>SUMIFS(I:I,D:D,dataset_shampoo[[#This Row],[Brand]],E:E,dataset_shampoo[[#This Row],[Region]],F:F,dataset_shampoo[[#This Row],[Year]],G:G,"&lt;="&amp;dataset_shampoo[[#This Row],[Month]])</f>
        <v>493983</v>
      </c>
      <c r="L2331" s="9">
        <f>dataset_shampoo[[#This Row],[Units YTD]]+SUMIFS(H:H,D:D,dataset_shampoo[[#This Row],[Brand]],E:E,dataset_shampoo[[#This Row],[Region]],F:F,dataset_shampoo[[#This Row],[Year]]-1,G:G,"&gt;"&amp;dataset_shampoo[[#This Row],[Month]])</f>
        <v>106519</v>
      </c>
      <c r="M2331" s="1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s="9">
        <v>12222</v>
      </c>
      <c r="I2332" s="11">
        <v>60662</v>
      </c>
      <c r="J2332" s="9">
        <f>SUMIFS(H:H,D:D,dataset_shampoo[[#This Row],[Brand]],E:E,dataset_shampoo[[#This Row],[Region]],F:F,dataset_shampoo[[#This Row],[Year]],G:G,"&lt;="&amp;dataset_shampoo[[#This Row],[Month]])</f>
        <v>118741</v>
      </c>
      <c r="K2332" s="27">
        <f>SUMIFS(I:I,D:D,dataset_shampoo[[#This Row],[Brand]],E:E,dataset_shampoo[[#This Row],[Region]],F:F,dataset_shampoo[[#This Row],[Year]],G:G,"&lt;="&amp;dataset_shampoo[[#This Row],[Month]])</f>
        <v>554645</v>
      </c>
      <c r="L2332" s="9">
        <f>dataset_shampoo[[#This Row],[Units YTD]]+SUMIFS(H:H,D:D,dataset_shampoo[[#This Row],[Brand]],E:E,dataset_shampoo[[#This Row],[Region]],F:F,dataset_shampoo[[#This Row],[Year]]-1,G:G,"&gt;"&amp;dataset_shampoo[[#This Row],[Month]])</f>
        <v>118741</v>
      </c>
      <c r="M2332" s="1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s="9">
        <v>11963</v>
      </c>
      <c r="I2333" s="11">
        <v>62342</v>
      </c>
      <c r="J2333" s="9">
        <f>SUMIFS(H:H,D:D,dataset_shampoo[[#This Row],[Brand]],E:E,dataset_shampoo[[#This Row],[Region]],F:F,dataset_shampoo[[#This Row],[Year]],G:G,"&lt;="&amp;dataset_shampoo[[#This Row],[Month]])</f>
        <v>130704</v>
      </c>
      <c r="K2333" s="27">
        <f>SUMIFS(I:I,D:D,dataset_shampoo[[#This Row],[Brand]],E:E,dataset_shampoo[[#This Row],[Region]],F:F,dataset_shampoo[[#This Row],[Year]],G:G,"&lt;="&amp;dataset_shampoo[[#This Row],[Month]])</f>
        <v>616987</v>
      </c>
      <c r="L2333" s="9">
        <f>dataset_shampoo[[#This Row],[Units YTD]]+SUMIFS(H:H,D:D,dataset_shampoo[[#This Row],[Brand]],E:E,dataset_shampoo[[#This Row],[Region]],F:F,dataset_shampoo[[#This Row],[Year]]-1,G:G,"&gt;"&amp;dataset_shampoo[[#This Row],[Month]])</f>
        <v>130704</v>
      </c>
      <c r="M2333" s="1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s="9">
        <v>10815</v>
      </c>
      <c r="I2334" s="11">
        <v>54593</v>
      </c>
      <c r="J2334" s="9">
        <f>SUMIFS(H:H,D:D,dataset_shampoo[[#This Row],[Brand]],E:E,dataset_shampoo[[#This Row],[Region]],F:F,dataset_shampoo[[#This Row],[Year]],G:G,"&lt;="&amp;dataset_shampoo[[#This Row],[Month]])</f>
        <v>141519</v>
      </c>
      <c r="K2334" s="27">
        <f>SUMIFS(I:I,D:D,dataset_shampoo[[#This Row],[Brand]],E:E,dataset_shampoo[[#This Row],[Region]],F:F,dataset_shampoo[[#This Row],[Year]],G:G,"&lt;="&amp;dataset_shampoo[[#This Row],[Month]])</f>
        <v>671580</v>
      </c>
      <c r="L2334" s="9">
        <f>dataset_shampoo[[#This Row],[Units YTD]]+SUMIFS(H:H,D:D,dataset_shampoo[[#This Row],[Brand]],E:E,dataset_shampoo[[#This Row],[Region]],F:F,dataset_shampoo[[#This Row],[Year]]-1,G:G,"&gt;"&amp;dataset_shampoo[[#This Row],[Month]])</f>
        <v>141519</v>
      </c>
      <c r="M2334" s="1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s="9">
        <v>12467</v>
      </c>
      <c r="I2335" s="11">
        <v>63826</v>
      </c>
      <c r="J2335" s="9">
        <f>SUMIFS(H:H,D:D,dataset_shampoo[[#This Row],[Brand]],E:E,dataset_shampoo[[#This Row],[Region]],F:F,dataset_shampoo[[#This Row],[Year]],G:G,"&lt;="&amp;dataset_shampoo[[#This Row],[Month]])</f>
        <v>12467</v>
      </c>
      <c r="K2335" s="27">
        <f>SUMIFS(I:I,D:D,dataset_shampoo[[#This Row],[Brand]],E:E,dataset_shampoo[[#This Row],[Region]],F:F,dataset_shampoo[[#This Row],[Year]],G:G,"&lt;="&amp;dataset_shampoo[[#This Row],[Month]])</f>
        <v>63826</v>
      </c>
      <c r="L2335" s="9">
        <f>dataset_shampoo[[#This Row],[Units YTD]]+SUMIFS(H:H,D:D,dataset_shampoo[[#This Row],[Brand]],E:E,dataset_shampoo[[#This Row],[Region]],F:F,dataset_shampoo[[#This Row],[Year]]-1,G:G,"&gt;"&amp;dataset_shampoo[[#This Row],[Month]])</f>
        <v>141477</v>
      </c>
      <c r="M2335" s="1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s="9">
        <v>10381</v>
      </c>
      <c r="I2336" s="11">
        <v>55237</v>
      </c>
      <c r="J2336" s="9">
        <f>SUMIFS(H:H,D:D,dataset_shampoo[[#This Row],[Brand]],E:E,dataset_shampoo[[#This Row],[Region]],F:F,dataset_shampoo[[#This Row],[Year]],G:G,"&lt;="&amp;dataset_shampoo[[#This Row],[Month]])</f>
        <v>22848</v>
      </c>
      <c r="K2336" s="27">
        <f>SUMIFS(I:I,D:D,dataset_shampoo[[#This Row],[Brand]],E:E,dataset_shampoo[[#This Row],[Region]],F:F,dataset_shampoo[[#This Row],[Year]],G:G,"&lt;="&amp;dataset_shampoo[[#This Row],[Month]])</f>
        <v>119063</v>
      </c>
      <c r="L2336" s="9">
        <f>dataset_shampoo[[#This Row],[Units YTD]]+SUMIFS(H:H,D:D,dataset_shampoo[[#This Row],[Brand]],E:E,dataset_shampoo[[#This Row],[Region]],F:F,dataset_shampoo[[#This Row],[Year]]-1,G:G,"&gt;"&amp;dataset_shampoo[[#This Row],[Month]])</f>
        <v>140609</v>
      </c>
      <c r="M2336" s="1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s="9">
        <v>11333</v>
      </c>
      <c r="I2337" s="11">
        <v>61684</v>
      </c>
      <c r="J2337" s="9">
        <f>SUMIFS(H:H,D:D,dataset_shampoo[[#This Row],[Brand]],E:E,dataset_shampoo[[#This Row],[Region]],F:F,dataset_shampoo[[#This Row],[Year]],G:G,"&lt;="&amp;dataset_shampoo[[#This Row],[Month]])</f>
        <v>34181</v>
      </c>
      <c r="K2337" s="27">
        <f>SUMIFS(I:I,D:D,dataset_shampoo[[#This Row],[Brand]],E:E,dataset_shampoo[[#This Row],[Region]],F:F,dataset_shampoo[[#This Row],[Year]],G:G,"&lt;="&amp;dataset_shampoo[[#This Row],[Month]])</f>
        <v>180747</v>
      </c>
      <c r="L2337" s="9">
        <f>dataset_shampoo[[#This Row],[Units YTD]]+SUMIFS(H:H,D:D,dataset_shampoo[[#This Row],[Brand]],E:E,dataset_shampoo[[#This Row],[Region]],F:F,dataset_shampoo[[#This Row],[Year]]-1,G:G,"&gt;"&amp;dataset_shampoo[[#This Row],[Month]])</f>
        <v>138775</v>
      </c>
      <c r="M2337" s="1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s="9">
        <v>11305</v>
      </c>
      <c r="I2338" s="11">
        <v>61894</v>
      </c>
      <c r="J2338" s="9">
        <f>SUMIFS(H:H,D:D,dataset_shampoo[[#This Row],[Brand]],E:E,dataset_shampoo[[#This Row],[Region]],F:F,dataset_shampoo[[#This Row],[Year]],G:G,"&lt;="&amp;dataset_shampoo[[#This Row],[Month]])</f>
        <v>45486</v>
      </c>
      <c r="K2338" s="27">
        <f>SUMIFS(I:I,D:D,dataset_shampoo[[#This Row],[Brand]],E:E,dataset_shampoo[[#This Row],[Region]],F:F,dataset_shampoo[[#This Row],[Year]],G:G,"&lt;="&amp;dataset_shampoo[[#This Row],[Month]])</f>
        <v>242641</v>
      </c>
      <c r="L2338" s="9">
        <f>dataset_shampoo[[#This Row],[Units YTD]]+SUMIFS(H:H,D:D,dataset_shampoo[[#This Row],[Brand]],E:E,dataset_shampoo[[#This Row],[Region]],F:F,dataset_shampoo[[#This Row],[Year]]-1,G:G,"&gt;"&amp;dataset_shampoo[[#This Row],[Month]])</f>
        <v>138474</v>
      </c>
      <c r="M2338" s="1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s="9">
        <v>11669</v>
      </c>
      <c r="I2339" s="11">
        <v>63609</v>
      </c>
      <c r="J2339" s="9">
        <f>SUMIFS(H:H,D:D,dataset_shampoo[[#This Row],[Brand]],E:E,dataset_shampoo[[#This Row],[Region]],F:F,dataset_shampoo[[#This Row],[Year]],G:G,"&lt;="&amp;dataset_shampoo[[#This Row],[Month]])</f>
        <v>57155</v>
      </c>
      <c r="K2339" s="27">
        <f>SUMIFS(I:I,D:D,dataset_shampoo[[#This Row],[Brand]],E:E,dataset_shampoo[[#This Row],[Region]],F:F,dataset_shampoo[[#This Row],[Year]],G:G,"&lt;="&amp;dataset_shampoo[[#This Row],[Month]])</f>
        <v>306250</v>
      </c>
      <c r="L2339" s="9">
        <f>dataset_shampoo[[#This Row],[Units YTD]]+SUMIFS(H:H,D:D,dataset_shampoo[[#This Row],[Brand]],E:E,dataset_shampoo[[#This Row],[Region]],F:F,dataset_shampoo[[#This Row],[Year]]-1,G:G,"&gt;"&amp;dataset_shampoo[[#This Row],[Month]])</f>
        <v>139209</v>
      </c>
      <c r="M2339" s="1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s="9">
        <v>10969</v>
      </c>
      <c r="I2340" s="11">
        <v>59367</v>
      </c>
      <c r="J2340" s="9">
        <f>SUMIFS(H:H,D:D,dataset_shampoo[[#This Row],[Brand]],E:E,dataset_shampoo[[#This Row],[Region]],F:F,dataset_shampoo[[#This Row],[Year]],G:G,"&lt;="&amp;dataset_shampoo[[#This Row],[Month]])</f>
        <v>68124</v>
      </c>
      <c r="K2340" s="27">
        <f>SUMIFS(I:I,D:D,dataset_shampoo[[#This Row],[Brand]],E:E,dataset_shampoo[[#This Row],[Region]],F:F,dataset_shampoo[[#This Row],[Year]],G:G,"&lt;="&amp;dataset_shampoo[[#This Row],[Month]])</f>
        <v>365617</v>
      </c>
      <c r="L2340" s="9">
        <f>dataset_shampoo[[#This Row],[Units YTD]]+SUMIFS(H:H,D:D,dataset_shampoo[[#This Row],[Brand]],E:E,dataset_shampoo[[#This Row],[Region]],F:F,dataset_shampoo[[#This Row],[Year]]-1,G:G,"&gt;"&amp;dataset_shampoo[[#This Row],[Month]])</f>
        <v>138432</v>
      </c>
      <c r="M2340" s="1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s="9">
        <v>10654</v>
      </c>
      <c r="I2341" s="11">
        <v>56378</v>
      </c>
      <c r="J2341" s="9">
        <f>SUMIFS(H:H,D:D,dataset_shampoo[[#This Row],[Brand]],E:E,dataset_shampoo[[#This Row],[Region]],F:F,dataset_shampoo[[#This Row],[Year]],G:G,"&lt;="&amp;dataset_shampoo[[#This Row],[Month]])</f>
        <v>78778</v>
      </c>
      <c r="K2341" s="27">
        <f>SUMIFS(I:I,D:D,dataset_shampoo[[#This Row],[Brand]],E:E,dataset_shampoo[[#This Row],[Region]],F:F,dataset_shampoo[[#This Row],[Year]],G:G,"&lt;="&amp;dataset_shampoo[[#This Row],[Month]])</f>
        <v>421995</v>
      </c>
      <c r="L2341" s="9">
        <f>dataset_shampoo[[#This Row],[Units YTD]]+SUMIFS(H:H,D:D,dataset_shampoo[[#This Row],[Brand]],E:E,dataset_shampoo[[#This Row],[Region]],F:F,dataset_shampoo[[#This Row],[Year]]-1,G:G,"&gt;"&amp;dataset_shampoo[[#This Row],[Month]])</f>
        <v>136395</v>
      </c>
      <c r="M2341" s="1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s="9">
        <v>8561</v>
      </c>
      <c r="I2342" s="11">
        <v>46809</v>
      </c>
      <c r="J2342" s="9">
        <f>SUMIFS(H:H,D:D,dataset_shampoo[[#This Row],[Brand]],E:E,dataset_shampoo[[#This Row],[Region]],F:F,dataset_shampoo[[#This Row],[Year]],G:G,"&lt;="&amp;dataset_shampoo[[#This Row],[Month]])</f>
        <v>87339</v>
      </c>
      <c r="K2342" s="27">
        <f>SUMIFS(I:I,D:D,dataset_shampoo[[#This Row],[Brand]],E:E,dataset_shampoo[[#This Row],[Region]],F:F,dataset_shampoo[[#This Row],[Year]],G:G,"&lt;="&amp;dataset_shampoo[[#This Row],[Month]])</f>
        <v>468804</v>
      </c>
      <c r="L2342" s="9">
        <f>dataset_shampoo[[#This Row],[Units YTD]]+SUMIFS(H:H,D:D,dataset_shampoo[[#This Row],[Brand]],E:E,dataset_shampoo[[#This Row],[Region]],F:F,dataset_shampoo[[#This Row],[Year]]-1,G:G,"&gt;"&amp;dataset_shampoo[[#This Row],[Month]])</f>
        <v>134022</v>
      </c>
      <c r="M2342" s="1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s="9">
        <v>9233</v>
      </c>
      <c r="I2343" s="11">
        <v>48993</v>
      </c>
      <c r="J2343" s="9">
        <f>SUMIFS(H:H,D:D,dataset_shampoo[[#This Row],[Brand]],E:E,dataset_shampoo[[#This Row],[Region]],F:F,dataset_shampoo[[#This Row],[Year]],G:G,"&lt;="&amp;dataset_shampoo[[#This Row],[Month]])</f>
        <v>96572</v>
      </c>
      <c r="K2343" s="27">
        <f>SUMIFS(I:I,D:D,dataset_shampoo[[#This Row],[Brand]],E:E,dataset_shampoo[[#This Row],[Region]],F:F,dataset_shampoo[[#This Row],[Year]],G:G,"&lt;="&amp;dataset_shampoo[[#This Row],[Month]])</f>
        <v>517797</v>
      </c>
      <c r="L2343" s="9">
        <f>dataset_shampoo[[#This Row],[Units YTD]]+SUMIFS(H:H,D:D,dataset_shampoo[[#This Row],[Brand]],E:E,dataset_shampoo[[#This Row],[Region]],F:F,dataset_shampoo[[#This Row],[Year]]-1,G:G,"&gt;"&amp;dataset_shampoo[[#This Row],[Month]])</f>
        <v>131572</v>
      </c>
      <c r="M2343" s="1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s="9">
        <v>9296</v>
      </c>
      <c r="I2344" s="11">
        <v>50855</v>
      </c>
      <c r="J2344" s="9">
        <f>SUMIFS(H:H,D:D,dataset_shampoo[[#This Row],[Brand]],E:E,dataset_shampoo[[#This Row],[Region]],F:F,dataset_shampoo[[#This Row],[Year]],G:G,"&lt;="&amp;dataset_shampoo[[#This Row],[Month]])</f>
        <v>105868</v>
      </c>
      <c r="K2344" s="27">
        <f>SUMIFS(I:I,D:D,dataset_shampoo[[#This Row],[Brand]],E:E,dataset_shampoo[[#This Row],[Region]],F:F,dataset_shampoo[[#This Row],[Year]],G:G,"&lt;="&amp;dataset_shampoo[[#This Row],[Month]])</f>
        <v>568652</v>
      </c>
      <c r="L2344" s="9">
        <f>dataset_shampoo[[#This Row],[Units YTD]]+SUMIFS(H:H,D:D,dataset_shampoo[[#This Row],[Brand]],E:E,dataset_shampoo[[#This Row],[Region]],F:F,dataset_shampoo[[#This Row],[Year]]-1,G:G,"&gt;"&amp;dataset_shampoo[[#This Row],[Month]])</f>
        <v>128646</v>
      </c>
      <c r="M2344" s="1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s="9">
        <v>10157</v>
      </c>
      <c r="I2345" s="11">
        <v>56140</v>
      </c>
      <c r="J2345" s="9">
        <f>SUMIFS(H:H,D:D,dataset_shampoo[[#This Row],[Brand]],E:E,dataset_shampoo[[#This Row],[Region]],F:F,dataset_shampoo[[#This Row],[Year]],G:G,"&lt;="&amp;dataset_shampoo[[#This Row],[Month]])</f>
        <v>116025</v>
      </c>
      <c r="K2345" s="27">
        <f>SUMIFS(I:I,D:D,dataset_shampoo[[#This Row],[Brand]],E:E,dataset_shampoo[[#This Row],[Region]],F:F,dataset_shampoo[[#This Row],[Year]],G:G,"&lt;="&amp;dataset_shampoo[[#This Row],[Month]])</f>
        <v>624792</v>
      </c>
      <c r="L2345" s="9">
        <f>dataset_shampoo[[#This Row],[Units YTD]]+SUMIFS(H:H,D:D,dataset_shampoo[[#This Row],[Brand]],E:E,dataset_shampoo[[#This Row],[Region]],F:F,dataset_shampoo[[#This Row],[Year]]-1,G:G,"&gt;"&amp;dataset_shampoo[[#This Row],[Month]])</f>
        <v>126840</v>
      </c>
      <c r="M2345" s="1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s="9">
        <v>9618</v>
      </c>
      <c r="I2346" s="11">
        <v>51737</v>
      </c>
      <c r="J2346" s="9">
        <f>SUMIFS(H:H,D:D,dataset_shampoo[[#This Row],[Brand]],E:E,dataset_shampoo[[#This Row],[Region]],F:F,dataset_shampoo[[#This Row],[Year]],G:G,"&lt;="&amp;dataset_shampoo[[#This Row],[Month]])</f>
        <v>125643</v>
      </c>
      <c r="K2346" s="27">
        <f>SUMIFS(I:I,D:D,dataset_shampoo[[#This Row],[Brand]],E:E,dataset_shampoo[[#This Row],[Region]],F:F,dataset_shampoo[[#This Row],[Year]],G:G,"&lt;="&amp;dataset_shampoo[[#This Row],[Month]])</f>
        <v>676529</v>
      </c>
      <c r="L2346" s="9">
        <f>dataset_shampoo[[#This Row],[Units YTD]]+SUMIFS(H:H,D:D,dataset_shampoo[[#This Row],[Brand]],E:E,dataset_shampoo[[#This Row],[Region]],F:F,dataset_shampoo[[#This Row],[Year]]-1,G:G,"&gt;"&amp;dataset_shampoo[[#This Row],[Month]])</f>
        <v>125643</v>
      </c>
      <c r="M2346" s="1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s="9">
        <v>10416</v>
      </c>
      <c r="I2347" s="11">
        <v>54894</v>
      </c>
      <c r="J2347" s="9">
        <f>SUMIFS(H:H,D:D,dataset_shampoo[[#This Row],[Brand]],E:E,dataset_shampoo[[#This Row],[Region]],F:F,dataset_shampoo[[#This Row],[Year]],G:G,"&lt;="&amp;dataset_shampoo[[#This Row],[Month]])</f>
        <v>10416</v>
      </c>
      <c r="K2347" s="27">
        <f>SUMIFS(I:I,D:D,dataset_shampoo[[#This Row],[Brand]],E:E,dataset_shampoo[[#This Row],[Region]],F:F,dataset_shampoo[[#This Row],[Year]],G:G,"&lt;="&amp;dataset_shampoo[[#This Row],[Month]])</f>
        <v>54894</v>
      </c>
      <c r="L2347" s="9">
        <f>dataset_shampoo[[#This Row],[Units YTD]]+SUMIFS(H:H,D:D,dataset_shampoo[[#This Row],[Brand]],E:E,dataset_shampoo[[#This Row],[Region]],F:F,dataset_shampoo[[#This Row],[Year]]-1,G:G,"&gt;"&amp;dataset_shampoo[[#This Row],[Month]])</f>
        <v>123592</v>
      </c>
      <c r="M2347" s="1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s="9">
        <v>8778</v>
      </c>
      <c r="I2348" s="11">
        <v>46172</v>
      </c>
      <c r="J2348" s="9">
        <f>SUMIFS(H:H,D:D,dataset_shampoo[[#This Row],[Brand]],E:E,dataset_shampoo[[#This Row],[Region]],F:F,dataset_shampoo[[#This Row],[Year]],G:G,"&lt;="&amp;dataset_shampoo[[#This Row],[Month]])</f>
        <v>19194</v>
      </c>
      <c r="K2348" s="27">
        <f>SUMIFS(I:I,D:D,dataset_shampoo[[#This Row],[Brand]],E:E,dataset_shampoo[[#This Row],[Region]],F:F,dataset_shampoo[[#This Row],[Year]],G:G,"&lt;="&amp;dataset_shampoo[[#This Row],[Month]])</f>
        <v>101066</v>
      </c>
      <c r="L2348" s="9">
        <f>dataset_shampoo[[#This Row],[Units YTD]]+SUMIFS(H:H,D:D,dataset_shampoo[[#This Row],[Brand]],E:E,dataset_shampoo[[#This Row],[Region]],F:F,dataset_shampoo[[#This Row],[Year]]-1,G:G,"&gt;"&amp;dataset_shampoo[[#This Row],[Month]])</f>
        <v>121989</v>
      </c>
      <c r="M2348" s="1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s="9">
        <v>9800</v>
      </c>
      <c r="I2349" s="11">
        <v>50225</v>
      </c>
      <c r="J2349" s="9">
        <f>SUMIFS(H:H,D:D,dataset_shampoo[[#This Row],[Brand]],E:E,dataset_shampoo[[#This Row],[Region]],F:F,dataset_shampoo[[#This Row],[Year]],G:G,"&lt;="&amp;dataset_shampoo[[#This Row],[Month]])</f>
        <v>28994</v>
      </c>
      <c r="K2349" s="27">
        <f>SUMIFS(I:I,D:D,dataset_shampoo[[#This Row],[Brand]],E:E,dataset_shampoo[[#This Row],[Region]],F:F,dataset_shampoo[[#This Row],[Year]],G:G,"&lt;="&amp;dataset_shampoo[[#This Row],[Month]])</f>
        <v>151291</v>
      </c>
      <c r="L2349" s="9">
        <f>dataset_shampoo[[#This Row],[Units YTD]]+SUMIFS(H:H,D:D,dataset_shampoo[[#This Row],[Brand]],E:E,dataset_shampoo[[#This Row],[Region]],F:F,dataset_shampoo[[#This Row],[Year]]-1,G:G,"&gt;"&amp;dataset_shampoo[[#This Row],[Month]])</f>
        <v>120456</v>
      </c>
      <c r="M2349" s="1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s="9">
        <v>8582</v>
      </c>
      <c r="I2350" s="11">
        <v>45864</v>
      </c>
      <c r="J2350" s="9">
        <f>SUMIFS(H:H,D:D,dataset_shampoo[[#This Row],[Brand]],E:E,dataset_shampoo[[#This Row],[Region]],F:F,dataset_shampoo[[#This Row],[Year]],G:G,"&lt;="&amp;dataset_shampoo[[#This Row],[Month]])</f>
        <v>37576</v>
      </c>
      <c r="K2350" s="27">
        <f>SUMIFS(I:I,D:D,dataset_shampoo[[#This Row],[Brand]],E:E,dataset_shampoo[[#This Row],[Region]],F:F,dataset_shampoo[[#This Row],[Year]],G:G,"&lt;="&amp;dataset_shampoo[[#This Row],[Month]])</f>
        <v>197155</v>
      </c>
      <c r="L2350" s="9">
        <f>dataset_shampoo[[#This Row],[Units YTD]]+SUMIFS(H:H,D:D,dataset_shampoo[[#This Row],[Brand]],E:E,dataset_shampoo[[#This Row],[Region]],F:F,dataset_shampoo[[#This Row],[Year]]-1,G:G,"&gt;"&amp;dataset_shampoo[[#This Row],[Month]])</f>
        <v>117733</v>
      </c>
      <c r="M2350" s="1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s="9">
        <v>6566</v>
      </c>
      <c r="I2351" s="11">
        <v>35833</v>
      </c>
      <c r="J2351" s="9">
        <f>SUMIFS(H:H,D:D,dataset_shampoo[[#This Row],[Brand]],E:E,dataset_shampoo[[#This Row],[Region]],F:F,dataset_shampoo[[#This Row],[Year]],G:G,"&lt;="&amp;dataset_shampoo[[#This Row],[Month]])</f>
        <v>44142</v>
      </c>
      <c r="K2351" s="27">
        <f>SUMIFS(I:I,D:D,dataset_shampoo[[#This Row],[Brand]],E:E,dataset_shampoo[[#This Row],[Region]],F:F,dataset_shampoo[[#This Row],[Year]],G:G,"&lt;="&amp;dataset_shampoo[[#This Row],[Month]])</f>
        <v>232988</v>
      </c>
      <c r="L2351" s="9">
        <f>dataset_shampoo[[#This Row],[Units YTD]]+SUMIFS(H:H,D:D,dataset_shampoo[[#This Row],[Brand]],E:E,dataset_shampoo[[#This Row],[Region]],F:F,dataset_shampoo[[#This Row],[Year]]-1,G:G,"&gt;"&amp;dataset_shampoo[[#This Row],[Month]])</f>
        <v>112630</v>
      </c>
      <c r="M2351" s="1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s="9">
        <v>7840</v>
      </c>
      <c r="I2352" s="11">
        <v>40866</v>
      </c>
      <c r="J2352" s="9">
        <f>SUMIFS(H:H,D:D,dataset_shampoo[[#This Row],[Brand]],E:E,dataset_shampoo[[#This Row],[Region]],F:F,dataset_shampoo[[#This Row],[Year]],G:G,"&lt;="&amp;dataset_shampoo[[#This Row],[Month]])</f>
        <v>51982</v>
      </c>
      <c r="K2352" s="27">
        <f>SUMIFS(I:I,D:D,dataset_shampoo[[#This Row],[Brand]],E:E,dataset_shampoo[[#This Row],[Region]],F:F,dataset_shampoo[[#This Row],[Year]],G:G,"&lt;="&amp;dataset_shampoo[[#This Row],[Month]])</f>
        <v>273854</v>
      </c>
      <c r="L2352" s="9">
        <f>dataset_shampoo[[#This Row],[Units YTD]]+SUMIFS(H:H,D:D,dataset_shampoo[[#This Row],[Brand]],E:E,dataset_shampoo[[#This Row],[Region]],F:F,dataset_shampoo[[#This Row],[Year]]-1,G:G,"&gt;"&amp;dataset_shampoo[[#This Row],[Month]])</f>
        <v>109501</v>
      </c>
      <c r="M2352" s="1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s="9">
        <v>9576</v>
      </c>
      <c r="I2353" s="11">
        <v>50043</v>
      </c>
      <c r="J2353" s="9">
        <f>SUMIFS(H:H,D:D,dataset_shampoo[[#This Row],[Brand]],E:E,dataset_shampoo[[#This Row],[Region]],F:F,dataset_shampoo[[#This Row],[Year]],G:G,"&lt;="&amp;dataset_shampoo[[#This Row],[Month]])</f>
        <v>61558</v>
      </c>
      <c r="K2353" s="27">
        <f>SUMIFS(I:I,D:D,dataset_shampoo[[#This Row],[Brand]],E:E,dataset_shampoo[[#This Row],[Region]],F:F,dataset_shampoo[[#This Row],[Year]],G:G,"&lt;="&amp;dataset_shampoo[[#This Row],[Month]])</f>
        <v>323897</v>
      </c>
      <c r="L2353" s="9">
        <f>dataset_shampoo[[#This Row],[Units YTD]]+SUMIFS(H:H,D:D,dataset_shampoo[[#This Row],[Brand]],E:E,dataset_shampoo[[#This Row],[Region]],F:F,dataset_shampoo[[#This Row],[Year]]-1,G:G,"&gt;"&amp;dataset_shampoo[[#This Row],[Month]])</f>
        <v>108423</v>
      </c>
      <c r="M2353" s="1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s="9">
        <v>5656</v>
      </c>
      <c r="I2354" s="11">
        <v>29827</v>
      </c>
      <c r="J2354" s="9">
        <f>SUMIFS(H:H,D:D,dataset_shampoo[[#This Row],[Brand]],E:E,dataset_shampoo[[#This Row],[Region]],F:F,dataset_shampoo[[#This Row],[Year]],G:G,"&lt;="&amp;dataset_shampoo[[#This Row],[Month]])</f>
        <v>67214</v>
      </c>
      <c r="K2354" s="27">
        <f>SUMIFS(I:I,D:D,dataset_shampoo[[#This Row],[Brand]],E:E,dataset_shampoo[[#This Row],[Region]],F:F,dataset_shampoo[[#This Row],[Year]],G:G,"&lt;="&amp;dataset_shampoo[[#This Row],[Month]])</f>
        <v>353724</v>
      </c>
      <c r="L2354" s="9">
        <f>dataset_shampoo[[#This Row],[Units YTD]]+SUMIFS(H:H,D:D,dataset_shampoo[[#This Row],[Brand]],E:E,dataset_shampoo[[#This Row],[Region]],F:F,dataset_shampoo[[#This Row],[Year]]-1,G:G,"&gt;"&amp;dataset_shampoo[[#This Row],[Month]])</f>
        <v>105518</v>
      </c>
      <c r="M2354" s="1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s="9">
        <v>8456</v>
      </c>
      <c r="I2355" s="11">
        <v>44023</v>
      </c>
      <c r="J2355" s="9">
        <f>SUMIFS(H:H,D:D,dataset_shampoo[[#This Row],[Brand]],E:E,dataset_shampoo[[#This Row],[Region]],F:F,dataset_shampoo[[#This Row],[Year]],G:G,"&lt;="&amp;dataset_shampoo[[#This Row],[Month]])</f>
        <v>75670</v>
      </c>
      <c r="K2355" s="27">
        <f>SUMIFS(I:I,D:D,dataset_shampoo[[#This Row],[Brand]],E:E,dataset_shampoo[[#This Row],[Region]],F:F,dataset_shampoo[[#This Row],[Year]],G:G,"&lt;="&amp;dataset_shampoo[[#This Row],[Month]])</f>
        <v>397747</v>
      </c>
      <c r="L2355" s="9">
        <f>dataset_shampoo[[#This Row],[Units YTD]]+SUMIFS(H:H,D:D,dataset_shampoo[[#This Row],[Brand]],E:E,dataset_shampoo[[#This Row],[Region]],F:F,dataset_shampoo[[#This Row],[Year]]-1,G:G,"&gt;"&amp;dataset_shampoo[[#This Row],[Month]])</f>
        <v>104741</v>
      </c>
      <c r="M2355" s="1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s="9">
        <v>9464</v>
      </c>
      <c r="I2356" s="11">
        <v>49805</v>
      </c>
      <c r="J2356" s="9">
        <f>SUMIFS(H:H,D:D,dataset_shampoo[[#This Row],[Brand]],E:E,dataset_shampoo[[#This Row],[Region]],F:F,dataset_shampoo[[#This Row],[Year]],G:G,"&lt;="&amp;dataset_shampoo[[#This Row],[Month]])</f>
        <v>85134</v>
      </c>
      <c r="K2356" s="27">
        <f>SUMIFS(I:I,D:D,dataset_shampoo[[#This Row],[Brand]],E:E,dataset_shampoo[[#This Row],[Region]],F:F,dataset_shampoo[[#This Row],[Year]],G:G,"&lt;="&amp;dataset_shampoo[[#This Row],[Month]])</f>
        <v>447552</v>
      </c>
      <c r="L2356" s="9">
        <f>dataset_shampoo[[#This Row],[Units YTD]]+SUMIFS(H:H,D:D,dataset_shampoo[[#This Row],[Brand]],E:E,dataset_shampoo[[#This Row],[Region]],F:F,dataset_shampoo[[#This Row],[Year]]-1,G:G,"&gt;"&amp;dataset_shampoo[[#This Row],[Month]])</f>
        <v>104909</v>
      </c>
      <c r="M2356" s="1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s="9">
        <v>7336</v>
      </c>
      <c r="I2357" s="11">
        <v>38297</v>
      </c>
      <c r="J2357" s="9">
        <f>SUMIFS(H:H,D:D,dataset_shampoo[[#This Row],[Brand]],E:E,dataset_shampoo[[#This Row],[Region]],F:F,dataset_shampoo[[#This Row],[Year]],G:G,"&lt;="&amp;dataset_shampoo[[#This Row],[Month]])</f>
        <v>92470</v>
      </c>
      <c r="K2357" s="27">
        <f>SUMIFS(I:I,D:D,dataset_shampoo[[#This Row],[Brand]],E:E,dataset_shampoo[[#This Row],[Region]],F:F,dataset_shampoo[[#This Row],[Year]],G:G,"&lt;="&amp;dataset_shampoo[[#This Row],[Month]])</f>
        <v>485849</v>
      </c>
      <c r="L2357" s="9">
        <f>dataset_shampoo[[#This Row],[Units YTD]]+SUMIFS(H:H,D:D,dataset_shampoo[[#This Row],[Brand]],E:E,dataset_shampoo[[#This Row],[Region]],F:F,dataset_shampoo[[#This Row],[Year]]-1,G:G,"&gt;"&amp;dataset_shampoo[[#This Row],[Month]])</f>
        <v>102088</v>
      </c>
      <c r="M2357" s="1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s="9">
        <v>8407</v>
      </c>
      <c r="I2358" s="11">
        <v>43358</v>
      </c>
      <c r="J2358" s="9">
        <f>SUMIFS(H:H,D:D,dataset_shampoo[[#This Row],[Brand]],E:E,dataset_shampoo[[#This Row],[Region]],F:F,dataset_shampoo[[#This Row],[Year]],G:G,"&lt;="&amp;dataset_shampoo[[#This Row],[Month]])</f>
        <v>100877</v>
      </c>
      <c r="K2358" s="27">
        <f>SUMIFS(I:I,D:D,dataset_shampoo[[#This Row],[Brand]],E:E,dataset_shampoo[[#This Row],[Region]],F:F,dataset_shampoo[[#This Row],[Year]],G:G,"&lt;="&amp;dataset_shampoo[[#This Row],[Month]])</f>
        <v>529207</v>
      </c>
      <c r="L2358" s="9">
        <f>dataset_shampoo[[#This Row],[Units YTD]]+SUMIFS(H:H,D:D,dataset_shampoo[[#This Row],[Brand]],E:E,dataset_shampoo[[#This Row],[Region]],F:F,dataset_shampoo[[#This Row],[Year]]-1,G:G,"&gt;"&amp;dataset_shampoo[[#This Row],[Month]])</f>
        <v>100877</v>
      </c>
      <c r="M2358" s="1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s="9">
        <v>7336</v>
      </c>
      <c r="I2359" s="11">
        <v>38780</v>
      </c>
      <c r="J2359" s="9">
        <f>SUMIFS(H:H,D:D,dataset_shampoo[[#This Row],[Brand]],E:E,dataset_shampoo[[#This Row],[Region]],F:F,dataset_shampoo[[#This Row],[Year]],G:G,"&lt;="&amp;dataset_shampoo[[#This Row],[Month]])</f>
        <v>7336</v>
      </c>
      <c r="K2359" s="27">
        <f>SUMIFS(I:I,D:D,dataset_shampoo[[#This Row],[Brand]],E:E,dataset_shampoo[[#This Row],[Region]],F:F,dataset_shampoo[[#This Row],[Year]],G:G,"&lt;="&amp;dataset_shampoo[[#This Row],[Month]])</f>
        <v>38780</v>
      </c>
      <c r="L2359" s="9">
        <f>dataset_shampoo[[#This Row],[Units YTD]]+SUMIFS(H:H,D:D,dataset_shampoo[[#This Row],[Brand]],E:E,dataset_shampoo[[#This Row],[Region]],F:F,dataset_shampoo[[#This Row],[Year]]-1,G:G,"&gt;"&amp;dataset_shampoo[[#This Row],[Month]])</f>
        <v>97797</v>
      </c>
      <c r="M2359" s="1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s="9">
        <v>6888</v>
      </c>
      <c r="I2360" s="11">
        <v>36190</v>
      </c>
      <c r="J2360" s="9">
        <f>SUMIFS(H:H,D:D,dataset_shampoo[[#This Row],[Brand]],E:E,dataset_shampoo[[#This Row],[Region]],F:F,dataset_shampoo[[#This Row],[Year]],G:G,"&lt;="&amp;dataset_shampoo[[#This Row],[Month]])</f>
        <v>14224</v>
      </c>
      <c r="K2360" s="27">
        <f>SUMIFS(I:I,D:D,dataset_shampoo[[#This Row],[Brand]],E:E,dataset_shampoo[[#This Row],[Region]],F:F,dataset_shampoo[[#This Row],[Year]],G:G,"&lt;="&amp;dataset_shampoo[[#This Row],[Month]])</f>
        <v>74970</v>
      </c>
      <c r="L2360" s="9">
        <f>dataset_shampoo[[#This Row],[Units YTD]]+SUMIFS(H:H,D:D,dataset_shampoo[[#This Row],[Brand]],E:E,dataset_shampoo[[#This Row],[Region]],F:F,dataset_shampoo[[#This Row],[Year]]-1,G:G,"&gt;"&amp;dataset_shampoo[[#This Row],[Month]])</f>
        <v>95907</v>
      </c>
      <c r="M2360" s="1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s="9">
        <v>7392</v>
      </c>
      <c r="I2361" s="11">
        <v>40474</v>
      </c>
      <c r="J2361" s="9">
        <f>SUMIFS(H:H,D:D,dataset_shampoo[[#This Row],[Brand]],E:E,dataset_shampoo[[#This Row],[Region]],F:F,dataset_shampoo[[#This Row],[Year]],G:G,"&lt;="&amp;dataset_shampoo[[#This Row],[Month]])</f>
        <v>21616</v>
      </c>
      <c r="K2361" s="27">
        <f>SUMIFS(I:I,D:D,dataset_shampoo[[#This Row],[Brand]],E:E,dataset_shampoo[[#This Row],[Region]],F:F,dataset_shampoo[[#This Row],[Year]],G:G,"&lt;="&amp;dataset_shampoo[[#This Row],[Month]])</f>
        <v>115444</v>
      </c>
      <c r="L2361" s="9">
        <f>dataset_shampoo[[#This Row],[Units YTD]]+SUMIFS(H:H,D:D,dataset_shampoo[[#This Row],[Brand]],E:E,dataset_shampoo[[#This Row],[Region]],F:F,dataset_shampoo[[#This Row],[Year]]-1,G:G,"&gt;"&amp;dataset_shampoo[[#This Row],[Month]])</f>
        <v>93499</v>
      </c>
      <c r="M2361" s="1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s="9">
        <v>6972</v>
      </c>
      <c r="I2362" s="11">
        <v>38024</v>
      </c>
      <c r="J2362" s="9">
        <f>SUMIFS(H:H,D:D,dataset_shampoo[[#This Row],[Brand]],E:E,dataset_shampoo[[#This Row],[Region]],F:F,dataset_shampoo[[#This Row],[Year]],G:G,"&lt;="&amp;dataset_shampoo[[#This Row],[Month]])</f>
        <v>28588</v>
      </c>
      <c r="K2362" s="27">
        <f>SUMIFS(I:I,D:D,dataset_shampoo[[#This Row],[Brand]],E:E,dataset_shampoo[[#This Row],[Region]],F:F,dataset_shampoo[[#This Row],[Year]],G:G,"&lt;="&amp;dataset_shampoo[[#This Row],[Month]])</f>
        <v>153468</v>
      </c>
      <c r="L2362" s="9">
        <f>dataset_shampoo[[#This Row],[Units YTD]]+SUMIFS(H:H,D:D,dataset_shampoo[[#This Row],[Brand]],E:E,dataset_shampoo[[#This Row],[Region]],F:F,dataset_shampoo[[#This Row],[Year]]-1,G:G,"&gt;"&amp;dataset_shampoo[[#This Row],[Month]])</f>
        <v>91889</v>
      </c>
      <c r="M2362" s="1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s="9">
        <v>7308</v>
      </c>
      <c r="I2363" s="11">
        <v>39298</v>
      </c>
      <c r="J2363" s="9">
        <f>SUMIFS(H:H,D:D,dataset_shampoo[[#This Row],[Brand]],E:E,dataset_shampoo[[#This Row],[Region]],F:F,dataset_shampoo[[#This Row],[Year]],G:G,"&lt;="&amp;dataset_shampoo[[#This Row],[Month]])</f>
        <v>35896</v>
      </c>
      <c r="K2363" s="27">
        <f>SUMIFS(I:I,D:D,dataset_shampoo[[#This Row],[Brand]],E:E,dataset_shampoo[[#This Row],[Region]],F:F,dataset_shampoo[[#This Row],[Year]],G:G,"&lt;="&amp;dataset_shampoo[[#This Row],[Month]])</f>
        <v>192766</v>
      </c>
      <c r="L2363" s="9">
        <f>dataset_shampoo[[#This Row],[Units YTD]]+SUMIFS(H:H,D:D,dataset_shampoo[[#This Row],[Brand]],E:E,dataset_shampoo[[#This Row],[Region]],F:F,dataset_shampoo[[#This Row],[Year]]-1,G:G,"&gt;"&amp;dataset_shampoo[[#This Row],[Month]])</f>
        <v>92631</v>
      </c>
      <c r="M2363" s="1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s="9">
        <v>7329</v>
      </c>
      <c r="I2364" s="11">
        <v>39179</v>
      </c>
      <c r="J2364" s="9">
        <f>SUMIFS(H:H,D:D,dataset_shampoo[[#This Row],[Brand]],E:E,dataset_shampoo[[#This Row],[Region]],F:F,dataset_shampoo[[#This Row],[Year]],G:G,"&lt;="&amp;dataset_shampoo[[#This Row],[Month]])</f>
        <v>43225</v>
      </c>
      <c r="K2364" s="27">
        <f>SUMIFS(I:I,D:D,dataset_shampoo[[#This Row],[Brand]],E:E,dataset_shampoo[[#This Row],[Region]],F:F,dataset_shampoo[[#This Row],[Year]],G:G,"&lt;="&amp;dataset_shampoo[[#This Row],[Month]])</f>
        <v>231945</v>
      </c>
      <c r="L2364" s="9">
        <f>dataset_shampoo[[#This Row],[Units YTD]]+SUMIFS(H:H,D:D,dataset_shampoo[[#This Row],[Brand]],E:E,dataset_shampoo[[#This Row],[Region]],F:F,dataset_shampoo[[#This Row],[Year]]-1,G:G,"&gt;"&amp;dataset_shampoo[[#This Row],[Month]])</f>
        <v>92120</v>
      </c>
      <c r="M2364" s="1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s="9">
        <v>7168</v>
      </c>
      <c r="I2365" s="11">
        <v>38206</v>
      </c>
      <c r="J2365" s="9">
        <f>SUMIFS(H:H,D:D,dataset_shampoo[[#This Row],[Brand]],E:E,dataset_shampoo[[#This Row],[Region]],F:F,dataset_shampoo[[#This Row],[Year]],G:G,"&lt;="&amp;dataset_shampoo[[#This Row],[Month]])</f>
        <v>50393</v>
      </c>
      <c r="K2365" s="27">
        <f>SUMIFS(I:I,D:D,dataset_shampoo[[#This Row],[Brand]],E:E,dataset_shampoo[[#This Row],[Region]],F:F,dataset_shampoo[[#This Row],[Year]],G:G,"&lt;="&amp;dataset_shampoo[[#This Row],[Month]])</f>
        <v>270151</v>
      </c>
      <c r="L2365" s="9">
        <f>dataset_shampoo[[#This Row],[Units YTD]]+SUMIFS(H:H,D:D,dataset_shampoo[[#This Row],[Brand]],E:E,dataset_shampoo[[#This Row],[Region]],F:F,dataset_shampoo[[#This Row],[Year]]-1,G:G,"&gt;"&amp;dataset_shampoo[[#This Row],[Month]])</f>
        <v>89712</v>
      </c>
      <c r="M2365" s="1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s="9">
        <v>6391</v>
      </c>
      <c r="I2366" s="11">
        <v>34328</v>
      </c>
      <c r="J2366" s="9">
        <f>SUMIFS(H:H,D:D,dataset_shampoo[[#This Row],[Brand]],E:E,dataset_shampoo[[#This Row],[Region]],F:F,dataset_shampoo[[#This Row],[Year]],G:G,"&lt;="&amp;dataset_shampoo[[#This Row],[Month]])</f>
        <v>56784</v>
      </c>
      <c r="K2366" s="27">
        <f>SUMIFS(I:I,D:D,dataset_shampoo[[#This Row],[Brand]],E:E,dataset_shampoo[[#This Row],[Region]],F:F,dataset_shampoo[[#This Row],[Year]],G:G,"&lt;="&amp;dataset_shampoo[[#This Row],[Month]])</f>
        <v>304479</v>
      </c>
      <c r="L2366" s="9">
        <f>dataset_shampoo[[#This Row],[Units YTD]]+SUMIFS(H:H,D:D,dataset_shampoo[[#This Row],[Brand]],E:E,dataset_shampoo[[#This Row],[Region]],F:F,dataset_shampoo[[#This Row],[Year]]-1,G:G,"&gt;"&amp;dataset_shampoo[[#This Row],[Month]])</f>
        <v>90447</v>
      </c>
      <c r="M2366" s="1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s="9">
        <v>7252</v>
      </c>
      <c r="I2367" s="11">
        <v>40243</v>
      </c>
      <c r="J2367" s="9">
        <f>SUMIFS(H:H,D:D,dataset_shampoo[[#This Row],[Brand]],E:E,dataset_shampoo[[#This Row],[Region]],F:F,dataset_shampoo[[#This Row],[Year]],G:G,"&lt;="&amp;dataset_shampoo[[#This Row],[Month]])</f>
        <v>64036</v>
      </c>
      <c r="K2367" s="27">
        <f>SUMIFS(I:I,D:D,dataset_shampoo[[#This Row],[Brand]],E:E,dataset_shampoo[[#This Row],[Region]],F:F,dataset_shampoo[[#This Row],[Year]],G:G,"&lt;="&amp;dataset_shampoo[[#This Row],[Month]])</f>
        <v>344722</v>
      </c>
      <c r="L2367" s="9">
        <f>dataset_shampoo[[#This Row],[Units YTD]]+SUMIFS(H:H,D:D,dataset_shampoo[[#This Row],[Brand]],E:E,dataset_shampoo[[#This Row],[Region]],F:F,dataset_shampoo[[#This Row],[Year]]-1,G:G,"&gt;"&amp;dataset_shampoo[[#This Row],[Month]])</f>
        <v>89243</v>
      </c>
      <c r="M2367" s="1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s="9">
        <v>6909</v>
      </c>
      <c r="I2368" s="11">
        <v>37982</v>
      </c>
      <c r="J2368" s="9">
        <f>SUMIFS(H:H,D:D,dataset_shampoo[[#This Row],[Brand]],E:E,dataset_shampoo[[#This Row],[Region]],F:F,dataset_shampoo[[#This Row],[Year]],G:G,"&lt;="&amp;dataset_shampoo[[#This Row],[Month]])</f>
        <v>70945</v>
      </c>
      <c r="K2368" s="27">
        <f>SUMIFS(I:I,D:D,dataset_shampoo[[#This Row],[Brand]],E:E,dataset_shampoo[[#This Row],[Region]],F:F,dataset_shampoo[[#This Row],[Year]],G:G,"&lt;="&amp;dataset_shampoo[[#This Row],[Month]])</f>
        <v>382704</v>
      </c>
      <c r="L2368" s="9">
        <f>dataset_shampoo[[#This Row],[Units YTD]]+SUMIFS(H:H,D:D,dataset_shampoo[[#This Row],[Brand]],E:E,dataset_shampoo[[#This Row],[Region]],F:F,dataset_shampoo[[#This Row],[Year]]-1,G:G,"&gt;"&amp;dataset_shampoo[[#This Row],[Month]])</f>
        <v>86688</v>
      </c>
      <c r="M2368" s="1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s="9">
        <v>5880</v>
      </c>
      <c r="I2369" s="11">
        <v>31430</v>
      </c>
      <c r="J2369" s="9">
        <f>SUMIFS(H:H,D:D,dataset_shampoo[[#This Row],[Brand]],E:E,dataset_shampoo[[#This Row],[Region]],F:F,dataset_shampoo[[#This Row],[Year]],G:G,"&lt;="&amp;dataset_shampoo[[#This Row],[Month]])</f>
        <v>76825</v>
      </c>
      <c r="K2369" s="27">
        <f>SUMIFS(I:I,D:D,dataset_shampoo[[#This Row],[Brand]],E:E,dataset_shampoo[[#This Row],[Region]],F:F,dataset_shampoo[[#This Row],[Year]],G:G,"&lt;="&amp;dataset_shampoo[[#This Row],[Month]])</f>
        <v>414134</v>
      </c>
      <c r="L2369" s="9">
        <f>dataset_shampoo[[#This Row],[Units YTD]]+SUMIFS(H:H,D:D,dataset_shampoo[[#This Row],[Brand]],E:E,dataset_shampoo[[#This Row],[Region]],F:F,dataset_shampoo[[#This Row],[Year]]-1,G:G,"&gt;"&amp;dataset_shampoo[[#This Row],[Month]])</f>
        <v>85232</v>
      </c>
      <c r="M2369" s="1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s="9">
        <v>6811</v>
      </c>
      <c r="I2370" s="11">
        <v>38031</v>
      </c>
      <c r="J2370" s="9">
        <f>SUMIFS(H:H,D:D,dataset_shampoo[[#This Row],[Brand]],E:E,dataset_shampoo[[#This Row],[Region]],F:F,dataset_shampoo[[#This Row],[Year]],G:G,"&lt;="&amp;dataset_shampoo[[#This Row],[Month]])</f>
        <v>83636</v>
      </c>
      <c r="K2370" s="27">
        <f>SUMIFS(I:I,D:D,dataset_shampoo[[#This Row],[Brand]],E:E,dataset_shampoo[[#This Row],[Region]],F:F,dataset_shampoo[[#This Row],[Year]],G:G,"&lt;="&amp;dataset_shampoo[[#This Row],[Month]])</f>
        <v>452165</v>
      </c>
      <c r="L2370" s="9">
        <f>dataset_shampoo[[#This Row],[Units YTD]]+SUMIFS(H:H,D:D,dataset_shampoo[[#This Row],[Brand]],E:E,dataset_shampoo[[#This Row],[Region]],F:F,dataset_shampoo[[#This Row],[Year]]-1,G:G,"&gt;"&amp;dataset_shampoo[[#This Row],[Month]])</f>
        <v>83636</v>
      </c>
      <c r="M2370" s="1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s="9">
        <v>6860</v>
      </c>
      <c r="I2371" s="11">
        <v>39718</v>
      </c>
      <c r="J2371" s="9">
        <f>SUMIFS(H:H,D:D,dataset_shampoo[[#This Row],[Brand]],E:E,dataset_shampoo[[#This Row],[Region]],F:F,dataset_shampoo[[#This Row],[Year]],G:G,"&lt;="&amp;dataset_shampoo[[#This Row],[Month]])</f>
        <v>6860</v>
      </c>
      <c r="K2371" s="27">
        <f>SUMIFS(I:I,D:D,dataset_shampoo[[#This Row],[Brand]],E:E,dataset_shampoo[[#This Row],[Region]],F:F,dataset_shampoo[[#This Row],[Year]],G:G,"&lt;="&amp;dataset_shampoo[[#This Row],[Month]])</f>
        <v>39718</v>
      </c>
      <c r="L2371" s="9">
        <f>dataset_shampoo[[#This Row],[Units YTD]]+SUMIFS(H:H,D:D,dataset_shampoo[[#This Row],[Brand]],E:E,dataset_shampoo[[#This Row],[Region]],F:F,dataset_shampoo[[#This Row],[Year]]-1,G:G,"&gt;"&amp;dataset_shampoo[[#This Row],[Month]])</f>
        <v>83160</v>
      </c>
      <c r="M2371" s="1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s="9">
        <v>6538</v>
      </c>
      <c r="I2372" s="11">
        <v>37310</v>
      </c>
      <c r="J2372" s="9">
        <f>SUMIFS(H:H,D:D,dataset_shampoo[[#This Row],[Brand]],E:E,dataset_shampoo[[#This Row],[Region]],F:F,dataset_shampoo[[#This Row],[Year]],G:G,"&lt;="&amp;dataset_shampoo[[#This Row],[Month]])</f>
        <v>13398</v>
      </c>
      <c r="K2372" s="27">
        <f>SUMIFS(I:I,D:D,dataset_shampoo[[#This Row],[Brand]],E:E,dataset_shampoo[[#This Row],[Region]],F:F,dataset_shampoo[[#This Row],[Year]],G:G,"&lt;="&amp;dataset_shampoo[[#This Row],[Month]])</f>
        <v>77028</v>
      </c>
      <c r="L2372" s="9">
        <f>dataset_shampoo[[#This Row],[Units YTD]]+SUMIFS(H:H,D:D,dataset_shampoo[[#This Row],[Brand]],E:E,dataset_shampoo[[#This Row],[Region]],F:F,dataset_shampoo[[#This Row],[Year]]-1,G:G,"&gt;"&amp;dataset_shampoo[[#This Row],[Month]])</f>
        <v>82810</v>
      </c>
      <c r="M2372" s="1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s="9">
        <v>24843</v>
      </c>
      <c r="I2373" s="11">
        <v>145824</v>
      </c>
      <c r="J2373" s="9">
        <f>SUMIFS(H:H,D:D,dataset_shampoo[[#This Row],[Brand]],E:E,dataset_shampoo[[#This Row],[Region]],F:F,dataset_shampoo[[#This Row],[Year]],G:G,"&lt;="&amp;dataset_shampoo[[#This Row],[Month]])</f>
        <v>38241</v>
      </c>
      <c r="K2373" s="27">
        <f>SUMIFS(I:I,D:D,dataset_shampoo[[#This Row],[Brand]],E:E,dataset_shampoo[[#This Row],[Region]],F:F,dataset_shampoo[[#This Row],[Year]],G:G,"&lt;="&amp;dataset_shampoo[[#This Row],[Month]])</f>
        <v>222852</v>
      </c>
      <c r="L2373" s="9">
        <f>dataset_shampoo[[#This Row],[Units YTD]]+SUMIFS(H:H,D:D,dataset_shampoo[[#This Row],[Brand]],E:E,dataset_shampoo[[#This Row],[Region]],F:F,dataset_shampoo[[#This Row],[Year]]-1,G:G,"&gt;"&amp;dataset_shampoo[[#This Row],[Month]])</f>
        <v>100261</v>
      </c>
      <c r="M2373" s="1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s="9">
        <v>6300</v>
      </c>
      <c r="I2374" s="11">
        <v>36365</v>
      </c>
      <c r="J2374" s="9">
        <f>SUMIFS(H:H,D:D,dataset_shampoo[[#This Row],[Brand]],E:E,dataset_shampoo[[#This Row],[Region]],F:F,dataset_shampoo[[#This Row],[Year]],G:G,"&lt;="&amp;dataset_shampoo[[#This Row],[Month]])</f>
        <v>44541</v>
      </c>
      <c r="K2374" s="27">
        <f>SUMIFS(I:I,D:D,dataset_shampoo[[#This Row],[Brand]],E:E,dataset_shampoo[[#This Row],[Region]],F:F,dataset_shampoo[[#This Row],[Year]],G:G,"&lt;="&amp;dataset_shampoo[[#This Row],[Month]])</f>
        <v>259217</v>
      </c>
      <c r="L2374" s="9">
        <f>dataset_shampoo[[#This Row],[Units YTD]]+SUMIFS(H:H,D:D,dataset_shampoo[[#This Row],[Brand]],E:E,dataset_shampoo[[#This Row],[Region]],F:F,dataset_shampoo[[#This Row],[Year]]-1,G:G,"&gt;"&amp;dataset_shampoo[[#This Row],[Month]])</f>
        <v>99589</v>
      </c>
      <c r="M2374" s="1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s="9">
        <v>6979</v>
      </c>
      <c r="I2375" s="11">
        <v>40278</v>
      </c>
      <c r="J2375" s="9">
        <f>SUMIFS(H:H,D:D,dataset_shampoo[[#This Row],[Brand]],E:E,dataset_shampoo[[#This Row],[Region]],F:F,dataset_shampoo[[#This Row],[Year]],G:G,"&lt;="&amp;dataset_shampoo[[#This Row],[Month]])</f>
        <v>51520</v>
      </c>
      <c r="K2375" s="27">
        <f>SUMIFS(I:I,D:D,dataset_shampoo[[#This Row],[Brand]],E:E,dataset_shampoo[[#This Row],[Region]],F:F,dataset_shampoo[[#This Row],[Year]],G:G,"&lt;="&amp;dataset_shampoo[[#This Row],[Month]])</f>
        <v>299495</v>
      </c>
      <c r="L2375" s="9">
        <f>dataset_shampoo[[#This Row],[Units YTD]]+SUMIFS(H:H,D:D,dataset_shampoo[[#This Row],[Brand]],E:E,dataset_shampoo[[#This Row],[Region]],F:F,dataset_shampoo[[#This Row],[Year]]-1,G:G,"&gt;"&amp;dataset_shampoo[[#This Row],[Month]])</f>
        <v>99260</v>
      </c>
      <c r="M2375" s="1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s="9">
        <v>16030</v>
      </c>
      <c r="I2376" s="11">
        <v>92127</v>
      </c>
      <c r="J2376" s="9">
        <f>SUMIFS(H:H,D:D,dataset_shampoo[[#This Row],[Brand]],E:E,dataset_shampoo[[#This Row],[Region]],F:F,dataset_shampoo[[#This Row],[Year]],G:G,"&lt;="&amp;dataset_shampoo[[#This Row],[Month]])</f>
        <v>67550</v>
      </c>
      <c r="K2376" s="27">
        <f>SUMIFS(I:I,D:D,dataset_shampoo[[#This Row],[Brand]],E:E,dataset_shampoo[[#This Row],[Region]],F:F,dataset_shampoo[[#This Row],[Year]],G:G,"&lt;="&amp;dataset_shampoo[[#This Row],[Month]])</f>
        <v>391622</v>
      </c>
      <c r="L2376" s="9">
        <f>dataset_shampoo[[#This Row],[Units YTD]]+SUMIFS(H:H,D:D,dataset_shampoo[[#This Row],[Brand]],E:E,dataset_shampoo[[#This Row],[Region]],F:F,dataset_shampoo[[#This Row],[Year]]-1,G:G,"&gt;"&amp;dataset_shampoo[[#This Row],[Month]])</f>
        <v>107961</v>
      </c>
      <c r="M2376" s="1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s="9">
        <v>7175</v>
      </c>
      <c r="I2377" s="11">
        <v>41944</v>
      </c>
      <c r="J2377" s="9">
        <f>SUMIFS(H:H,D:D,dataset_shampoo[[#This Row],[Brand]],E:E,dataset_shampoo[[#This Row],[Region]],F:F,dataset_shampoo[[#This Row],[Year]],G:G,"&lt;="&amp;dataset_shampoo[[#This Row],[Month]])</f>
        <v>74725</v>
      </c>
      <c r="K2377" s="27">
        <f>SUMIFS(I:I,D:D,dataset_shampoo[[#This Row],[Brand]],E:E,dataset_shampoo[[#This Row],[Region]],F:F,dataset_shampoo[[#This Row],[Year]],G:G,"&lt;="&amp;dataset_shampoo[[#This Row],[Month]])</f>
        <v>433566</v>
      </c>
      <c r="L2377" s="9">
        <f>dataset_shampoo[[#This Row],[Units YTD]]+SUMIFS(H:H,D:D,dataset_shampoo[[#This Row],[Brand]],E:E,dataset_shampoo[[#This Row],[Region]],F:F,dataset_shampoo[[#This Row],[Year]]-1,G:G,"&gt;"&amp;dataset_shampoo[[#This Row],[Month]])</f>
        <v>107968</v>
      </c>
      <c r="M2377" s="1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s="9">
        <v>4963</v>
      </c>
      <c r="I2378" s="11">
        <v>28959</v>
      </c>
      <c r="J2378" s="9">
        <f>SUMIFS(H:H,D:D,dataset_shampoo[[#This Row],[Brand]],E:E,dataset_shampoo[[#This Row],[Region]],F:F,dataset_shampoo[[#This Row],[Year]],G:G,"&lt;="&amp;dataset_shampoo[[#This Row],[Month]])</f>
        <v>79688</v>
      </c>
      <c r="K2378" s="27">
        <f>SUMIFS(I:I,D:D,dataset_shampoo[[#This Row],[Brand]],E:E,dataset_shampoo[[#This Row],[Region]],F:F,dataset_shampoo[[#This Row],[Year]],G:G,"&lt;="&amp;dataset_shampoo[[#This Row],[Month]])</f>
        <v>462525</v>
      </c>
      <c r="L2378" s="9">
        <f>dataset_shampoo[[#This Row],[Units YTD]]+SUMIFS(H:H,D:D,dataset_shampoo[[#This Row],[Brand]],E:E,dataset_shampoo[[#This Row],[Region]],F:F,dataset_shampoo[[#This Row],[Year]]-1,G:G,"&gt;"&amp;dataset_shampoo[[#This Row],[Month]])</f>
        <v>106540</v>
      </c>
      <c r="M2378" s="1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s="9">
        <v>7021</v>
      </c>
      <c r="I2379" s="11">
        <v>41062</v>
      </c>
      <c r="J2379" s="9">
        <f>SUMIFS(H:H,D:D,dataset_shampoo[[#This Row],[Brand]],E:E,dataset_shampoo[[#This Row],[Region]],F:F,dataset_shampoo[[#This Row],[Year]],G:G,"&lt;="&amp;dataset_shampoo[[#This Row],[Month]])</f>
        <v>86709</v>
      </c>
      <c r="K2379" s="27">
        <f>SUMIFS(I:I,D:D,dataset_shampoo[[#This Row],[Brand]],E:E,dataset_shampoo[[#This Row],[Region]],F:F,dataset_shampoo[[#This Row],[Year]],G:G,"&lt;="&amp;dataset_shampoo[[#This Row],[Month]])</f>
        <v>503587</v>
      </c>
      <c r="L2379" s="9">
        <f>dataset_shampoo[[#This Row],[Units YTD]]+SUMIFS(H:H,D:D,dataset_shampoo[[#This Row],[Brand]],E:E,dataset_shampoo[[#This Row],[Region]],F:F,dataset_shampoo[[#This Row],[Year]]-1,G:G,"&gt;"&amp;dataset_shampoo[[#This Row],[Month]])</f>
        <v>106309</v>
      </c>
      <c r="M2379" s="1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s="9">
        <v>18102</v>
      </c>
      <c r="I2380" s="11">
        <v>108514</v>
      </c>
      <c r="J2380" s="9">
        <f>SUMIFS(H:H,D:D,dataset_shampoo[[#This Row],[Brand]],E:E,dataset_shampoo[[#This Row],[Region]],F:F,dataset_shampoo[[#This Row],[Year]],G:G,"&lt;="&amp;dataset_shampoo[[#This Row],[Month]])</f>
        <v>104811</v>
      </c>
      <c r="K2380" s="27">
        <f>SUMIFS(I:I,D:D,dataset_shampoo[[#This Row],[Brand]],E:E,dataset_shampoo[[#This Row],[Region]],F:F,dataset_shampoo[[#This Row],[Year]],G:G,"&lt;="&amp;dataset_shampoo[[#This Row],[Month]])</f>
        <v>612101</v>
      </c>
      <c r="L2380" s="9">
        <f>dataset_shampoo[[#This Row],[Units YTD]]+SUMIFS(H:H,D:D,dataset_shampoo[[#This Row],[Brand]],E:E,dataset_shampoo[[#This Row],[Region]],F:F,dataset_shampoo[[#This Row],[Year]]-1,G:G,"&gt;"&amp;dataset_shampoo[[#This Row],[Month]])</f>
        <v>117502</v>
      </c>
      <c r="M2380" s="1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s="9">
        <v>6741</v>
      </c>
      <c r="I2381" s="11">
        <v>40201</v>
      </c>
      <c r="J2381" s="9">
        <f>SUMIFS(H:H,D:D,dataset_shampoo[[#This Row],[Brand]],E:E,dataset_shampoo[[#This Row],[Region]],F:F,dataset_shampoo[[#This Row],[Year]],G:G,"&lt;="&amp;dataset_shampoo[[#This Row],[Month]])</f>
        <v>111552</v>
      </c>
      <c r="K2381" s="27">
        <f>SUMIFS(I:I,D:D,dataset_shampoo[[#This Row],[Brand]],E:E,dataset_shampoo[[#This Row],[Region]],F:F,dataset_shampoo[[#This Row],[Year]],G:G,"&lt;="&amp;dataset_shampoo[[#This Row],[Month]])</f>
        <v>652302</v>
      </c>
      <c r="L2381" s="9">
        <f>dataset_shampoo[[#This Row],[Units YTD]]+SUMIFS(H:H,D:D,dataset_shampoo[[#This Row],[Brand]],E:E,dataset_shampoo[[#This Row],[Region]],F:F,dataset_shampoo[[#This Row],[Year]]-1,G:G,"&gt;"&amp;dataset_shampoo[[#This Row],[Month]])</f>
        <v>118363</v>
      </c>
      <c r="M2381" s="1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s="9">
        <v>7658</v>
      </c>
      <c r="I2382" s="11">
        <v>45311</v>
      </c>
      <c r="J2382" s="9">
        <f>SUMIFS(H:H,D:D,dataset_shampoo[[#This Row],[Brand]],E:E,dataset_shampoo[[#This Row],[Region]],F:F,dataset_shampoo[[#This Row],[Year]],G:G,"&lt;="&amp;dataset_shampoo[[#This Row],[Month]])</f>
        <v>119210</v>
      </c>
      <c r="K2382" s="27">
        <f>SUMIFS(I:I,D:D,dataset_shampoo[[#This Row],[Brand]],E:E,dataset_shampoo[[#This Row],[Region]],F:F,dataset_shampoo[[#This Row],[Year]],G:G,"&lt;="&amp;dataset_shampoo[[#This Row],[Month]])</f>
        <v>697613</v>
      </c>
      <c r="L2382" s="9">
        <f>dataset_shampoo[[#This Row],[Units YTD]]+SUMIFS(H:H,D:D,dataset_shampoo[[#This Row],[Brand]],E:E,dataset_shampoo[[#This Row],[Region]],F:F,dataset_shampoo[[#This Row],[Year]]-1,G:G,"&gt;"&amp;dataset_shampoo[[#This Row],[Month]])</f>
        <v>119210</v>
      </c>
      <c r="M2382" s="1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s="9">
        <v>7833</v>
      </c>
      <c r="I2383" s="11">
        <v>47628</v>
      </c>
      <c r="J2383" s="9">
        <f>SUMIFS(H:H,D:D,dataset_shampoo[[#This Row],[Brand]],E:E,dataset_shampoo[[#This Row],[Region]],F:F,dataset_shampoo[[#This Row],[Year]],G:G,"&lt;="&amp;dataset_shampoo[[#This Row],[Month]])</f>
        <v>7833</v>
      </c>
      <c r="K2383" s="27">
        <f>SUMIFS(I:I,D:D,dataset_shampoo[[#This Row],[Brand]],E:E,dataset_shampoo[[#This Row],[Region]],F:F,dataset_shampoo[[#This Row],[Year]],G:G,"&lt;="&amp;dataset_shampoo[[#This Row],[Month]])</f>
        <v>47628</v>
      </c>
      <c r="L2383" s="9">
        <f>dataset_shampoo[[#This Row],[Units YTD]]+SUMIFS(H:H,D:D,dataset_shampoo[[#This Row],[Brand]],E:E,dataset_shampoo[[#This Row],[Region]],F:F,dataset_shampoo[[#This Row],[Year]]-1,G:G,"&gt;"&amp;dataset_shampoo[[#This Row],[Month]])</f>
        <v>120183</v>
      </c>
      <c r="M2383" s="1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s="9">
        <v>7749</v>
      </c>
      <c r="I2384" s="11">
        <v>47033</v>
      </c>
      <c r="J2384" s="9">
        <f>SUMIFS(H:H,D:D,dataset_shampoo[[#This Row],[Brand]],E:E,dataset_shampoo[[#This Row],[Region]],F:F,dataset_shampoo[[#This Row],[Year]],G:G,"&lt;="&amp;dataset_shampoo[[#This Row],[Month]])</f>
        <v>15582</v>
      </c>
      <c r="K2384" s="27">
        <f>SUMIFS(I:I,D:D,dataset_shampoo[[#This Row],[Brand]],E:E,dataset_shampoo[[#This Row],[Region]],F:F,dataset_shampoo[[#This Row],[Year]],G:G,"&lt;="&amp;dataset_shampoo[[#This Row],[Month]])</f>
        <v>94661</v>
      </c>
      <c r="L2384" s="9">
        <f>dataset_shampoo[[#This Row],[Units YTD]]+SUMIFS(H:H,D:D,dataset_shampoo[[#This Row],[Brand]],E:E,dataset_shampoo[[#This Row],[Region]],F:F,dataset_shampoo[[#This Row],[Year]]-1,G:G,"&gt;"&amp;dataset_shampoo[[#This Row],[Month]])</f>
        <v>121394</v>
      </c>
      <c r="M2384" s="1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s="9">
        <v>7721</v>
      </c>
      <c r="I2385" s="11">
        <v>46515</v>
      </c>
      <c r="J2385" s="9">
        <f>SUMIFS(H:H,D:D,dataset_shampoo[[#This Row],[Brand]],E:E,dataset_shampoo[[#This Row],[Region]],F:F,dataset_shampoo[[#This Row],[Year]],G:G,"&lt;="&amp;dataset_shampoo[[#This Row],[Month]])</f>
        <v>23303</v>
      </c>
      <c r="K2385" s="27">
        <f>SUMIFS(I:I,D:D,dataset_shampoo[[#This Row],[Brand]],E:E,dataset_shampoo[[#This Row],[Region]],F:F,dataset_shampoo[[#This Row],[Year]],G:G,"&lt;="&amp;dataset_shampoo[[#This Row],[Month]])</f>
        <v>141176</v>
      </c>
      <c r="L2385" s="9">
        <f>dataset_shampoo[[#This Row],[Units YTD]]+SUMIFS(H:H,D:D,dataset_shampoo[[#This Row],[Brand]],E:E,dataset_shampoo[[#This Row],[Region]],F:F,dataset_shampoo[[#This Row],[Year]]-1,G:G,"&gt;"&amp;dataset_shampoo[[#This Row],[Month]])</f>
        <v>104272</v>
      </c>
      <c r="M2385" s="1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s="9">
        <v>15106</v>
      </c>
      <c r="I2386" s="11">
        <v>101220</v>
      </c>
      <c r="J2386" s="9">
        <f>SUMIFS(H:H,D:D,dataset_shampoo[[#This Row],[Brand]],E:E,dataset_shampoo[[#This Row],[Region]],F:F,dataset_shampoo[[#This Row],[Year]],G:G,"&lt;="&amp;dataset_shampoo[[#This Row],[Month]])</f>
        <v>15106</v>
      </c>
      <c r="K2386" s="27">
        <f>SUMIFS(I:I,D:D,dataset_shampoo[[#This Row],[Brand]],E:E,dataset_shampoo[[#This Row],[Region]],F:F,dataset_shampoo[[#This Row],[Year]],G:G,"&lt;="&amp;dataset_shampoo[[#This Row],[Month]])</f>
        <v>101220</v>
      </c>
      <c r="L2386" s="9">
        <f>dataset_shampoo[[#This Row],[Units YTD]]+SUMIFS(H:H,D:D,dataset_shampoo[[#This Row],[Brand]],E:E,dataset_shampoo[[#This Row],[Region]],F:F,dataset_shampoo[[#This Row],[Year]]-1,G:G,"&gt;"&amp;dataset_shampoo[[#This Row],[Month]])</f>
        <v>15106</v>
      </c>
      <c r="M2386" s="1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s="9">
        <v>11550</v>
      </c>
      <c r="I2387" s="11">
        <v>77427</v>
      </c>
      <c r="J2387" s="9">
        <f>SUMIFS(H:H,D:D,dataset_shampoo[[#This Row],[Brand]],E:E,dataset_shampoo[[#This Row],[Region]],F:F,dataset_shampoo[[#This Row],[Year]],G:G,"&lt;="&amp;dataset_shampoo[[#This Row],[Month]])</f>
        <v>26656</v>
      </c>
      <c r="K2387" s="27">
        <f>SUMIFS(I:I,D:D,dataset_shampoo[[#This Row],[Brand]],E:E,dataset_shampoo[[#This Row],[Region]],F:F,dataset_shampoo[[#This Row],[Year]],G:G,"&lt;="&amp;dataset_shampoo[[#This Row],[Month]])</f>
        <v>178647</v>
      </c>
      <c r="L2387" s="9">
        <f>dataset_shampoo[[#This Row],[Units YTD]]+SUMIFS(H:H,D:D,dataset_shampoo[[#This Row],[Brand]],E:E,dataset_shampoo[[#This Row],[Region]],F:F,dataset_shampoo[[#This Row],[Year]]-1,G:G,"&gt;"&amp;dataset_shampoo[[#This Row],[Month]])</f>
        <v>26656</v>
      </c>
      <c r="M2387" s="1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s="9">
        <v>15785</v>
      </c>
      <c r="I2388" s="11">
        <v>105770</v>
      </c>
      <c r="J2388" s="9">
        <f>SUMIFS(H:H,D:D,dataset_shampoo[[#This Row],[Brand]],E:E,dataset_shampoo[[#This Row],[Region]],F:F,dataset_shampoo[[#This Row],[Year]],G:G,"&lt;="&amp;dataset_shampoo[[#This Row],[Month]])</f>
        <v>42441</v>
      </c>
      <c r="K2388" s="27">
        <f>SUMIFS(I:I,D:D,dataset_shampoo[[#This Row],[Brand]],E:E,dataset_shampoo[[#This Row],[Region]],F:F,dataset_shampoo[[#This Row],[Year]],G:G,"&lt;="&amp;dataset_shampoo[[#This Row],[Month]])</f>
        <v>284417</v>
      </c>
      <c r="L2388" s="9">
        <f>dataset_shampoo[[#This Row],[Units YTD]]+SUMIFS(H:H,D:D,dataset_shampoo[[#This Row],[Brand]],E:E,dataset_shampoo[[#This Row],[Region]],F:F,dataset_shampoo[[#This Row],[Year]]-1,G:G,"&gt;"&amp;dataset_shampoo[[#This Row],[Month]])</f>
        <v>42441</v>
      </c>
      <c r="M2388" s="1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s="9">
        <v>12096</v>
      </c>
      <c r="I2389" s="11">
        <v>81046</v>
      </c>
      <c r="J2389" s="9">
        <f>SUMIFS(H:H,D:D,dataset_shampoo[[#This Row],[Brand]],E:E,dataset_shampoo[[#This Row],[Region]],F:F,dataset_shampoo[[#This Row],[Year]],G:G,"&lt;="&amp;dataset_shampoo[[#This Row],[Month]])</f>
        <v>54537</v>
      </c>
      <c r="K2389" s="27">
        <f>SUMIFS(I:I,D:D,dataset_shampoo[[#This Row],[Brand]],E:E,dataset_shampoo[[#This Row],[Region]],F:F,dataset_shampoo[[#This Row],[Year]],G:G,"&lt;="&amp;dataset_shampoo[[#This Row],[Month]])</f>
        <v>365463</v>
      </c>
      <c r="L2389" s="9">
        <f>dataset_shampoo[[#This Row],[Units YTD]]+SUMIFS(H:H,D:D,dataset_shampoo[[#This Row],[Brand]],E:E,dataset_shampoo[[#This Row],[Region]],F:F,dataset_shampoo[[#This Row],[Year]]-1,G:G,"&gt;"&amp;dataset_shampoo[[#This Row],[Month]])</f>
        <v>54537</v>
      </c>
      <c r="M2389" s="1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s="9">
        <v>14546</v>
      </c>
      <c r="I2390" s="11">
        <v>97433</v>
      </c>
      <c r="J2390" s="9">
        <f>SUMIFS(H:H,D:D,dataset_shampoo[[#This Row],[Brand]],E:E,dataset_shampoo[[#This Row],[Region]],F:F,dataset_shampoo[[#This Row],[Year]],G:G,"&lt;="&amp;dataset_shampoo[[#This Row],[Month]])</f>
        <v>69083</v>
      </c>
      <c r="K2390" s="27">
        <f>SUMIFS(I:I,D:D,dataset_shampoo[[#This Row],[Brand]],E:E,dataset_shampoo[[#This Row],[Region]],F:F,dataset_shampoo[[#This Row],[Year]],G:G,"&lt;="&amp;dataset_shampoo[[#This Row],[Month]])</f>
        <v>462896</v>
      </c>
      <c r="L2390" s="9">
        <f>dataset_shampoo[[#This Row],[Units YTD]]+SUMIFS(H:H,D:D,dataset_shampoo[[#This Row],[Brand]],E:E,dataset_shampoo[[#This Row],[Region]],F:F,dataset_shampoo[[#This Row],[Year]]-1,G:G,"&gt;"&amp;dataset_shampoo[[#This Row],[Month]])</f>
        <v>69083</v>
      </c>
      <c r="M2390" s="1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s="9">
        <v>13664</v>
      </c>
      <c r="I2391" s="11">
        <v>91574</v>
      </c>
      <c r="J2391" s="9">
        <f>SUMIFS(H:H,D:D,dataset_shampoo[[#This Row],[Brand]],E:E,dataset_shampoo[[#This Row],[Region]],F:F,dataset_shampoo[[#This Row],[Year]],G:G,"&lt;="&amp;dataset_shampoo[[#This Row],[Month]])</f>
        <v>82747</v>
      </c>
      <c r="K2391" s="27">
        <f>SUMIFS(I:I,D:D,dataset_shampoo[[#This Row],[Brand]],E:E,dataset_shampoo[[#This Row],[Region]],F:F,dataset_shampoo[[#This Row],[Year]],G:G,"&lt;="&amp;dataset_shampoo[[#This Row],[Month]])</f>
        <v>554470</v>
      </c>
      <c r="L2391" s="9">
        <f>dataset_shampoo[[#This Row],[Units YTD]]+SUMIFS(H:H,D:D,dataset_shampoo[[#This Row],[Brand]],E:E,dataset_shampoo[[#This Row],[Region]],F:F,dataset_shampoo[[#This Row],[Year]]-1,G:G,"&gt;"&amp;dataset_shampoo[[#This Row],[Month]])</f>
        <v>82747</v>
      </c>
      <c r="M2391" s="1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s="9">
        <v>13048</v>
      </c>
      <c r="I2392" s="11">
        <v>87430</v>
      </c>
      <c r="J2392" s="9">
        <f>SUMIFS(H:H,D:D,dataset_shampoo[[#This Row],[Brand]],E:E,dataset_shampoo[[#This Row],[Region]],F:F,dataset_shampoo[[#This Row],[Year]],G:G,"&lt;="&amp;dataset_shampoo[[#This Row],[Month]])</f>
        <v>95795</v>
      </c>
      <c r="K2392" s="27">
        <f>SUMIFS(I:I,D:D,dataset_shampoo[[#This Row],[Brand]],E:E,dataset_shampoo[[#This Row],[Region]],F:F,dataset_shampoo[[#This Row],[Year]],G:G,"&lt;="&amp;dataset_shampoo[[#This Row],[Month]])</f>
        <v>641900</v>
      </c>
      <c r="L2392" s="9">
        <f>dataset_shampoo[[#This Row],[Units YTD]]+SUMIFS(H:H,D:D,dataset_shampoo[[#This Row],[Brand]],E:E,dataset_shampoo[[#This Row],[Region]],F:F,dataset_shampoo[[#This Row],[Year]]-1,G:G,"&gt;"&amp;dataset_shampoo[[#This Row],[Month]])</f>
        <v>95795</v>
      </c>
      <c r="M2392" s="1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s="9">
        <v>13517</v>
      </c>
      <c r="I2393" s="11">
        <v>90545</v>
      </c>
      <c r="J2393" s="9">
        <f>SUMIFS(H:H,D:D,dataset_shampoo[[#This Row],[Brand]],E:E,dataset_shampoo[[#This Row],[Region]],F:F,dataset_shampoo[[#This Row],[Year]],G:G,"&lt;="&amp;dataset_shampoo[[#This Row],[Month]])</f>
        <v>109312</v>
      </c>
      <c r="K2393" s="27">
        <f>SUMIFS(I:I,D:D,dataset_shampoo[[#This Row],[Brand]],E:E,dataset_shampoo[[#This Row],[Region]],F:F,dataset_shampoo[[#This Row],[Year]],G:G,"&lt;="&amp;dataset_shampoo[[#This Row],[Month]])</f>
        <v>732445</v>
      </c>
      <c r="L2393" s="9">
        <f>dataset_shampoo[[#This Row],[Units YTD]]+SUMIFS(H:H,D:D,dataset_shampoo[[#This Row],[Brand]],E:E,dataset_shampoo[[#This Row],[Region]],F:F,dataset_shampoo[[#This Row],[Year]]-1,G:G,"&gt;"&amp;dataset_shampoo[[#This Row],[Month]])</f>
        <v>109312</v>
      </c>
      <c r="M2393" s="1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s="9">
        <v>13174</v>
      </c>
      <c r="I2394" s="11">
        <v>88277</v>
      </c>
      <c r="J2394" s="9">
        <f>SUMIFS(H:H,D:D,dataset_shampoo[[#This Row],[Brand]],E:E,dataset_shampoo[[#This Row],[Region]],F:F,dataset_shampoo[[#This Row],[Year]],G:G,"&lt;="&amp;dataset_shampoo[[#This Row],[Month]])</f>
        <v>122486</v>
      </c>
      <c r="K2394" s="27">
        <f>SUMIFS(I:I,D:D,dataset_shampoo[[#This Row],[Brand]],E:E,dataset_shampoo[[#This Row],[Region]],F:F,dataset_shampoo[[#This Row],[Year]],G:G,"&lt;="&amp;dataset_shampoo[[#This Row],[Month]])</f>
        <v>820722</v>
      </c>
      <c r="L2394" s="9">
        <f>dataset_shampoo[[#This Row],[Units YTD]]+SUMIFS(H:H,D:D,dataset_shampoo[[#This Row],[Brand]],E:E,dataset_shampoo[[#This Row],[Region]],F:F,dataset_shampoo[[#This Row],[Year]]-1,G:G,"&gt;"&amp;dataset_shampoo[[#This Row],[Month]])</f>
        <v>122486</v>
      </c>
      <c r="M2394" s="1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s="9">
        <v>15078</v>
      </c>
      <c r="I2395" s="11">
        <v>101038</v>
      </c>
      <c r="J2395" s="9">
        <f>SUMIFS(H:H,D:D,dataset_shampoo[[#This Row],[Brand]],E:E,dataset_shampoo[[#This Row],[Region]],F:F,dataset_shampoo[[#This Row],[Year]],G:G,"&lt;="&amp;dataset_shampoo[[#This Row],[Month]])</f>
        <v>137564</v>
      </c>
      <c r="K2395" s="27">
        <f>SUMIFS(I:I,D:D,dataset_shampoo[[#This Row],[Brand]],E:E,dataset_shampoo[[#This Row],[Region]],F:F,dataset_shampoo[[#This Row],[Year]],G:G,"&lt;="&amp;dataset_shampoo[[#This Row],[Month]])</f>
        <v>921760</v>
      </c>
      <c r="L2395" s="9">
        <f>dataset_shampoo[[#This Row],[Units YTD]]+SUMIFS(H:H,D:D,dataset_shampoo[[#This Row],[Brand]],E:E,dataset_shampoo[[#This Row],[Region]],F:F,dataset_shampoo[[#This Row],[Year]]-1,G:G,"&gt;"&amp;dataset_shampoo[[#This Row],[Month]])</f>
        <v>137564</v>
      </c>
      <c r="M2395" s="1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s="9">
        <v>10423</v>
      </c>
      <c r="I2396" s="11">
        <v>69853</v>
      </c>
      <c r="J2396" s="9">
        <f>SUMIFS(H:H,D:D,dataset_shampoo[[#This Row],[Brand]],E:E,dataset_shampoo[[#This Row],[Region]],F:F,dataset_shampoo[[#This Row],[Year]],G:G,"&lt;="&amp;dataset_shampoo[[#This Row],[Month]])</f>
        <v>147987</v>
      </c>
      <c r="K2396" s="27">
        <f>SUMIFS(I:I,D:D,dataset_shampoo[[#This Row],[Brand]],E:E,dataset_shampoo[[#This Row],[Region]],F:F,dataset_shampoo[[#This Row],[Year]],G:G,"&lt;="&amp;dataset_shampoo[[#This Row],[Month]])</f>
        <v>991613</v>
      </c>
      <c r="L2396" s="9">
        <f>dataset_shampoo[[#This Row],[Units YTD]]+SUMIFS(H:H,D:D,dataset_shampoo[[#This Row],[Brand]],E:E,dataset_shampoo[[#This Row],[Region]],F:F,dataset_shampoo[[#This Row],[Year]]-1,G:G,"&gt;"&amp;dataset_shampoo[[#This Row],[Month]])</f>
        <v>147987</v>
      </c>
      <c r="M2396" s="1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s="9">
        <v>13251</v>
      </c>
      <c r="I2397" s="11">
        <v>88767</v>
      </c>
      <c r="J2397" s="9">
        <f>SUMIFS(H:H,D:D,dataset_shampoo[[#This Row],[Brand]],E:E,dataset_shampoo[[#This Row],[Region]],F:F,dataset_shampoo[[#This Row],[Year]],G:G,"&lt;="&amp;dataset_shampoo[[#This Row],[Month]])</f>
        <v>161238</v>
      </c>
      <c r="K2397" s="27">
        <f>SUMIFS(I:I,D:D,dataset_shampoo[[#This Row],[Brand]],E:E,dataset_shampoo[[#This Row],[Region]],F:F,dataset_shampoo[[#This Row],[Year]],G:G,"&lt;="&amp;dataset_shampoo[[#This Row],[Month]])</f>
        <v>1080380</v>
      </c>
      <c r="L2397" s="9">
        <f>dataset_shampoo[[#This Row],[Units YTD]]+SUMIFS(H:H,D:D,dataset_shampoo[[#This Row],[Brand]],E:E,dataset_shampoo[[#This Row],[Region]],F:F,dataset_shampoo[[#This Row],[Year]]-1,G:G,"&gt;"&amp;dataset_shampoo[[#This Row],[Month]])</f>
        <v>161238</v>
      </c>
      <c r="M2397" s="1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s="9">
        <v>12691</v>
      </c>
      <c r="I2398" s="11">
        <v>85057</v>
      </c>
      <c r="J2398" s="9">
        <f>SUMIFS(H:H,D:D,dataset_shampoo[[#This Row],[Brand]],E:E,dataset_shampoo[[#This Row],[Region]],F:F,dataset_shampoo[[#This Row],[Year]],G:G,"&lt;="&amp;dataset_shampoo[[#This Row],[Month]])</f>
        <v>12691</v>
      </c>
      <c r="K2398" s="27">
        <f>SUMIFS(I:I,D:D,dataset_shampoo[[#This Row],[Brand]],E:E,dataset_shampoo[[#This Row],[Region]],F:F,dataset_shampoo[[#This Row],[Year]],G:G,"&lt;="&amp;dataset_shampoo[[#This Row],[Month]])</f>
        <v>85057</v>
      </c>
      <c r="L2398" s="9">
        <f>dataset_shampoo[[#This Row],[Units YTD]]+SUMIFS(H:H,D:D,dataset_shampoo[[#This Row],[Brand]],E:E,dataset_shampoo[[#This Row],[Region]],F:F,dataset_shampoo[[#This Row],[Year]]-1,G:G,"&gt;"&amp;dataset_shampoo[[#This Row],[Month]])</f>
        <v>158823</v>
      </c>
      <c r="M2398" s="1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s="9">
        <v>11823</v>
      </c>
      <c r="I2399" s="11">
        <v>79247</v>
      </c>
      <c r="J2399" s="9">
        <f>SUMIFS(H:H,D:D,dataset_shampoo[[#This Row],[Brand]],E:E,dataset_shampoo[[#This Row],[Region]],F:F,dataset_shampoo[[#This Row],[Year]],G:G,"&lt;="&amp;dataset_shampoo[[#This Row],[Month]])</f>
        <v>24514</v>
      </c>
      <c r="K2399" s="27">
        <f>SUMIFS(I:I,D:D,dataset_shampoo[[#This Row],[Brand]],E:E,dataset_shampoo[[#This Row],[Region]],F:F,dataset_shampoo[[#This Row],[Year]],G:G,"&lt;="&amp;dataset_shampoo[[#This Row],[Month]])</f>
        <v>164304</v>
      </c>
      <c r="L2399" s="9">
        <f>dataset_shampoo[[#This Row],[Units YTD]]+SUMIFS(H:H,D:D,dataset_shampoo[[#This Row],[Brand]],E:E,dataset_shampoo[[#This Row],[Region]],F:F,dataset_shampoo[[#This Row],[Year]]-1,G:G,"&gt;"&amp;dataset_shampoo[[#This Row],[Month]])</f>
        <v>159096</v>
      </c>
      <c r="M2399" s="1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s="9">
        <v>14147</v>
      </c>
      <c r="I2400" s="11">
        <v>94738</v>
      </c>
      <c r="J2400" s="9">
        <f>SUMIFS(H:H,D:D,dataset_shampoo[[#This Row],[Brand]],E:E,dataset_shampoo[[#This Row],[Region]],F:F,dataset_shampoo[[#This Row],[Year]],G:G,"&lt;="&amp;dataset_shampoo[[#This Row],[Month]])</f>
        <v>38661</v>
      </c>
      <c r="K2400" s="27">
        <f>SUMIFS(I:I,D:D,dataset_shampoo[[#This Row],[Brand]],E:E,dataset_shampoo[[#This Row],[Region]],F:F,dataset_shampoo[[#This Row],[Year]],G:G,"&lt;="&amp;dataset_shampoo[[#This Row],[Month]])</f>
        <v>259042</v>
      </c>
      <c r="L2400" s="9">
        <f>dataset_shampoo[[#This Row],[Units YTD]]+SUMIFS(H:H,D:D,dataset_shampoo[[#This Row],[Brand]],E:E,dataset_shampoo[[#This Row],[Region]],F:F,dataset_shampoo[[#This Row],[Year]]-1,G:G,"&gt;"&amp;dataset_shampoo[[#This Row],[Month]])</f>
        <v>157458</v>
      </c>
      <c r="M2400" s="1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s="9">
        <v>12271</v>
      </c>
      <c r="I2401" s="11">
        <v>82243</v>
      </c>
      <c r="J2401" s="9">
        <f>SUMIFS(H:H,D:D,dataset_shampoo[[#This Row],[Brand]],E:E,dataset_shampoo[[#This Row],[Region]],F:F,dataset_shampoo[[#This Row],[Year]],G:G,"&lt;="&amp;dataset_shampoo[[#This Row],[Month]])</f>
        <v>50932</v>
      </c>
      <c r="K2401" s="27">
        <f>SUMIFS(I:I,D:D,dataset_shampoo[[#This Row],[Brand]],E:E,dataset_shampoo[[#This Row],[Region]],F:F,dataset_shampoo[[#This Row],[Year]],G:G,"&lt;="&amp;dataset_shampoo[[#This Row],[Month]])</f>
        <v>341285</v>
      </c>
      <c r="L2401" s="9">
        <f>dataset_shampoo[[#This Row],[Units YTD]]+SUMIFS(H:H,D:D,dataset_shampoo[[#This Row],[Brand]],E:E,dataset_shampoo[[#This Row],[Region]],F:F,dataset_shampoo[[#This Row],[Year]]-1,G:G,"&gt;"&amp;dataset_shampoo[[#This Row],[Month]])</f>
        <v>157633</v>
      </c>
      <c r="M2401" s="1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s="9">
        <v>12257</v>
      </c>
      <c r="I2402" s="11">
        <v>82110</v>
      </c>
      <c r="J2402" s="9">
        <f>SUMIFS(H:H,D:D,dataset_shampoo[[#This Row],[Brand]],E:E,dataset_shampoo[[#This Row],[Region]],F:F,dataset_shampoo[[#This Row],[Year]],G:G,"&lt;="&amp;dataset_shampoo[[#This Row],[Month]])</f>
        <v>63189</v>
      </c>
      <c r="K2402" s="27">
        <f>SUMIFS(I:I,D:D,dataset_shampoo[[#This Row],[Brand]],E:E,dataset_shampoo[[#This Row],[Region]],F:F,dataset_shampoo[[#This Row],[Year]],G:G,"&lt;="&amp;dataset_shampoo[[#This Row],[Month]])</f>
        <v>423395</v>
      </c>
      <c r="L2402" s="9">
        <f>dataset_shampoo[[#This Row],[Units YTD]]+SUMIFS(H:H,D:D,dataset_shampoo[[#This Row],[Brand]],E:E,dataset_shampoo[[#This Row],[Region]],F:F,dataset_shampoo[[#This Row],[Year]]-1,G:G,"&gt;"&amp;dataset_shampoo[[#This Row],[Month]])</f>
        <v>155344</v>
      </c>
      <c r="M2402" s="1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s="9">
        <v>11179</v>
      </c>
      <c r="I2403" s="11">
        <v>74907</v>
      </c>
      <c r="J2403" s="9">
        <f>SUMIFS(H:H,D:D,dataset_shampoo[[#This Row],[Brand]],E:E,dataset_shampoo[[#This Row],[Region]],F:F,dataset_shampoo[[#This Row],[Year]],G:G,"&lt;="&amp;dataset_shampoo[[#This Row],[Month]])</f>
        <v>74368</v>
      </c>
      <c r="K2403" s="27">
        <f>SUMIFS(I:I,D:D,dataset_shampoo[[#This Row],[Brand]],E:E,dataset_shampoo[[#This Row],[Region]],F:F,dataset_shampoo[[#This Row],[Year]],G:G,"&lt;="&amp;dataset_shampoo[[#This Row],[Month]])</f>
        <v>498302</v>
      </c>
      <c r="L2403" s="9">
        <f>dataset_shampoo[[#This Row],[Units YTD]]+SUMIFS(H:H,D:D,dataset_shampoo[[#This Row],[Brand]],E:E,dataset_shampoo[[#This Row],[Region]],F:F,dataset_shampoo[[#This Row],[Year]]-1,G:G,"&gt;"&amp;dataset_shampoo[[#This Row],[Month]])</f>
        <v>152859</v>
      </c>
      <c r="M2403" s="1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s="9">
        <v>11830</v>
      </c>
      <c r="I2404" s="11">
        <v>79219</v>
      </c>
      <c r="J2404" s="9">
        <f>SUMIFS(H:H,D:D,dataset_shampoo[[#This Row],[Brand]],E:E,dataset_shampoo[[#This Row],[Region]],F:F,dataset_shampoo[[#This Row],[Year]],G:G,"&lt;="&amp;dataset_shampoo[[#This Row],[Month]])</f>
        <v>86198</v>
      </c>
      <c r="K2404" s="27">
        <f>SUMIFS(I:I,D:D,dataset_shampoo[[#This Row],[Brand]],E:E,dataset_shampoo[[#This Row],[Region]],F:F,dataset_shampoo[[#This Row],[Year]],G:G,"&lt;="&amp;dataset_shampoo[[#This Row],[Month]])</f>
        <v>577521</v>
      </c>
      <c r="L2404" s="9">
        <f>dataset_shampoo[[#This Row],[Units YTD]]+SUMIFS(H:H,D:D,dataset_shampoo[[#This Row],[Brand]],E:E,dataset_shampoo[[#This Row],[Region]],F:F,dataset_shampoo[[#This Row],[Year]]-1,G:G,"&gt;"&amp;dataset_shampoo[[#This Row],[Month]])</f>
        <v>151641</v>
      </c>
      <c r="M2404" s="1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s="9">
        <v>9457</v>
      </c>
      <c r="I2405" s="11">
        <v>63378</v>
      </c>
      <c r="J2405" s="9">
        <f>SUMIFS(H:H,D:D,dataset_shampoo[[#This Row],[Brand]],E:E,dataset_shampoo[[#This Row],[Region]],F:F,dataset_shampoo[[#This Row],[Year]],G:G,"&lt;="&amp;dataset_shampoo[[#This Row],[Month]])</f>
        <v>95655</v>
      </c>
      <c r="K2405" s="27">
        <f>SUMIFS(I:I,D:D,dataset_shampoo[[#This Row],[Brand]],E:E,dataset_shampoo[[#This Row],[Region]],F:F,dataset_shampoo[[#This Row],[Year]],G:G,"&lt;="&amp;dataset_shampoo[[#This Row],[Month]])</f>
        <v>640899</v>
      </c>
      <c r="L2405" s="9">
        <f>dataset_shampoo[[#This Row],[Units YTD]]+SUMIFS(H:H,D:D,dataset_shampoo[[#This Row],[Brand]],E:E,dataset_shampoo[[#This Row],[Region]],F:F,dataset_shampoo[[#This Row],[Year]]-1,G:G,"&gt;"&amp;dataset_shampoo[[#This Row],[Month]])</f>
        <v>147581</v>
      </c>
      <c r="M2405" s="1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s="9">
        <v>10031</v>
      </c>
      <c r="I2406" s="11">
        <v>67186</v>
      </c>
      <c r="J2406" s="9">
        <f>SUMIFS(H:H,D:D,dataset_shampoo[[#This Row],[Brand]],E:E,dataset_shampoo[[#This Row],[Region]],F:F,dataset_shampoo[[#This Row],[Year]],G:G,"&lt;="&amp;dataset_shampoo[[#This Row],[Month]])</f>
        <v>105686</v>
      </c>
      <c r="K2406" s="27">
        <f>SUMIFS(I:I,D:D,dataset_shampoo[[#This Row],[Brand]],E:E,dataset_shampoo[[#This Row],[Region]],F:F,dataset_shampoo[[#This Row],[Year]],G:G,"&lt;="&amp;dataset_shampoo[[#This Row],[Month]])</f>
        <v>708085</v>
      </c>
      <c r="L2406" s="9">
        <f>dataset_shampoo[[#This Row],[Units YTD]]+SUMIFS(H:H,D:D,dataset_shampoo[[#This Row],[Brand]],E:E,dataset_shampoo[[#This Row],[Region]],F:F,dataset_shampoo[[#This Row],[Year]]-1,G:G,"&gt;"&amp;dataset_shampoo[[#This Row],[Month]])</f>
        <v>144438</v>
      </c>
      <c r="M2406" s="1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s="9">
        <v>10682</v>
      </c>
      <c r="I2407" s="11">
        <v>71610</v>
      </c>
      <c r="J2407" s="9">
        <f>SUMIFS(H:H,D:D,dataset_shampoo[[#This Row],[Brand]],E:E,dataset_shampoo[[#This Row],[Region]],F:F,dataset_shampoo[[#This Row],[Year]],G:G,"&lt;="&amp;dataset_shampoo[[#This Row],[Month]])</f>
        <v>116368</v>
      </c>
      <c r="K2407" s="27">
        <f>SUMIFS(I:I,D:D,dataset_shampoo[[#This Row],[Brand]],E:E,dataset_shampoo[[#This Row],[Region]],F:F,dataset_shampoo[[#This Row],[Year]],G:G,"&lt;="&amp;dataset_shampoo[[#This Row],[Month]])</f>
        <v>779695</v>
      </c>
      <c r="L2407" s="9">
        <f>dataset_shampoo[[#This Row],[Units YTD]]+SUMIFS(H:H,D:D,dataset_shampoo[[#This Row],[Brand]],E:E,dataset_shampoo[[#This Row],[Region]],F:F,dataset_shampoo[[#This Row],[Year]]-1,G:G,"&gt;"&amp;dataset_shampoo[[#This Row],[Month]])</f>
        <v>140042</v>
      </c>
      <c r="M2407" s="1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s="9">
        <v>9779</v>
      </c>
      <c r="I2408" s="11">
        <v>65548</v>
      </c>
      <c r="J2408" s="9">
        <f>SUMIFS(H:H,D:D,dataset_shampoo[[#This Row],[Brand]],E:E,dataset_shampoo[[#This Row],[Region]],F:F,dataset_shampoo[[#This Row],[Year]],G:G,"&lt;="&amp;dataset_shampoo[[#This Row],[Month]])</f>
        <v>126147</v>
      </c>
      <c r="K2408" s="27">
        <f>SUMIFS(I:I,D:D,dataset_shampoo[[#This Row],[Brand]],E:E,dataset_shampoo[[#This Row],[Region]],F:F,dataset_shampoo[[#This Row],[Year]],G:G,"&lt;="&amp;dataset_shampoo[[#This Row],[Month]])</f>
        <v>845243</v>
      </c>
      <c r="L2408" s="9">
        <f>dataset_shampoo[[#This Row],[Units YTD]]+SUMIFS(H:H,D:D,dataset_shampoo[[#This Row],[Brand]],E:E,dataset_shampoo[[#This Row],[Region]],F:F,dataset_shampoo[[#This Row],[Year]]-1,G:G,"&gt;"&amp;dataset_shampoo[[#This Row],[Month]])</f>
        <v>139398</v>
      </c>
      <c r="M2408" s="1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s="9">
        <v>10444</v>
      </c>
      <c r="I2409" s="11">
        <v>69979</v>
      </c>
      <c r="J2409" s="9">
        <f>SUMIFS(H:H,D:D,dataset_shampoo[[#This Row],[Brand]],E:E,dataset_shampoo[[#This Row],[Region]],F:F,dataset_shampoo[[#This Row],[Year]],G:G,"&lt;="&amp;dataset_shampoo[[#This Row],[Month]])</f>
        <v>136591</v>
      </c>
      <c r="K2409" s="27">
        <f>SUMIFS(I:I,D:D,dataset_shampoo[[#This Row],[Brand]],E:E,dataset_shampoo[[#This Row],[Region]],F:F,dataset_shampoo[[#This Row],[Year]],G:G,"&lt;="&amp;dataset_shampoo[[#This Row],[Month]])</f>
        <v>915222</v>
      </c>
      <c r="L2409" s="9">
        <f>dataset_shampoo[[#This Row],[Units YTD]]+SUMIFS(H:H,D:D,dataset_shampoo[[#This Row],[Brand]],E:E,dataset_shampoo[[#This Row],[Region]],F:F,dataset_shampoo[[#This Row],[Year]]-1,G:G,"&gt;"&amp;dataset_shampoo[[#This Row],[Month]])</f>
        <v>136591</v>
      </c>
      <c r="M2409" s="1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s="9">
        <v>9653</v>
      </c>
      <c r="I2410" s="11">
        <v>64652</v>
      </c>
      <c r="J2410" s="9">
        <f>SUMIFS(H:H,D:D,dataset_shampoo[[#This Row],[Brand]],E:E,dataset_shampoo[[#This Row],[Region]],F:F,dataset_shampoo[[#This Row],[Year]],G:G,"&lt;="&amp;dataset_shampoo[[#This Row],[Month]])</f>
        <v>9653</v>
      </c>
      <c r="K2410" s="27">
        <f>SUMIFS(I:I,D:D,dataset_shampoo[[#This Row],[Brand]],E:E,dataset_shampoo[[#This Row],[Region]],F:F,dataset_shampoo[[#This Row],[Year]],G:G,"&lt;="&amp;dataset_shampoo[[#This Row],[Month]])</f>
        <v>64652</v>
      </c>
      <c r="L2410" s="9">
        <f>dataset_shampoo[[#This Row],[Units YTD]]+SUMIFS(H:H,D:D,dataset_shampoo[[#This Row],[Brand]],E:E,dataset_shampoo[[#This Row],[Region]],F:F,dataset_shampoo[[#This Row],[Year]]-1,G:G,"&gt;"&amp;dataset_shampoo[[#This Row],[Month]])</f>
        <v>133553</v>
      </c>
      <c r="M2410" s="1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s="9">
        <v>8372</v>
      </c>
      <c r="I2411" s="11">
        <v>56056</v>
      </c>
      <c r="J2411" s="9">
        <f>SUMIFS(H:H,D:D,dataset_shampoo[[#This Row],[Brand]],E:E,dataset_shampoo[[#This Row],[Region]],F:F,dataset_shampoo[[#This Row],[Year]],G:G,"&lt;="&amp;dataset_shampoo[[#This Row],[Month]])</f>
        <v>18025</v>
      </c>
      <c r="K2411" s="27">
        <f>SUMIFS(I:I,D:D,dataset_shampoo[[#This Row],[Brand]],E:E,dataset_shampoo[[#This Row],[Region]],F:F,dataset_shampoo[[#This Row],[Year]],G:G,"&lt;="&amp;dataset_shampoo[[#This Row],[Month]])</f>
        <v>120708</v>
      </c>
      <c r="L2411" s="9">
        <f>dataset_shampoo[[#This Row],[Units YTD]]+SUMIFS(H:H,D:D,dataset_shampoo[[#This Row],[Brand]],E:E,dataset_shampoo[[#This Row],[Region]],F:F,dataset_shampoo[[#This Row],[Year]]-1,G:G,"&gt;"&amp;dataset_shampoo[[#This Row],[Month]])</f>
        <v>130102</v>
      </c>
      <c r="M2411" s="1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s="9">
        <v>12901</v>
      </c>
      <c r="I2412" s="11">
        <v>86422</v>
      </c>
      <c r="J2412" s="9">
        <f>SUMIFS(H:H,D:D,dataset_shampoo[[#This Row],[Brand]],E:E,dataset_shampoo[[#This Row],[Region]],F:F,dataset_shampoo[[#This Row],[Year]],G:G,"&lt;="&amp;dataset_shampoo[[#This Row],[Month]])</f>
        <v>30926</v>
      </c>
      <c r="K2412" s="27">
        <f>SUMIFS(I:I,D:D,dataset_shampoo[[#This Row],[Brand]],E:E,dataset_shampoo[[#This Row],[Region]],F:F,dataset_shampoo[[#This Row],[Year]],G:G,"&lt;="&amp;dataset_shampoo[[#This Row],[Month]])</f>
        <v>207130</v>
      </c>
      <c r="L2412" s="9">
        <f>dataset_shampoo[[#This Row],[Units YTD]]+SUMIFS(H:H,D:D,dataset_shampoo[[#This Row],[Brand]],E:E,dataset_shampoo[[#This Row],[Region]],F:F,dataset_shampoo[[#This Row],[Year]]-1,G:G,"&gt;"&amp;dataset_shampoo[[#This Row],[Month]])</f>
        <v>128856</v>
      </c>
      <c r="M2412" s="1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s="9">
        <v>10703</v>
      </c>
      <c r="I2413" s="11">
        <v>71680</v>
      </c>
      <c r="J2413" s="9">
        <f>SUMIFS(H:H,D:D,dataset_shampoo[[#This Row],[Brand]],E:E,dataset_shampoo[[#This Row],[Region]],F:F,dataset_shampoo[[#This Row],[Year]],G:G,"&lt;="&amp;dataset_shampoo[[#This Row],[Month]])</f>
        <v>41629</v>
      </c>
      <c r="K2413" s="27">
        <f>SUMIFS(I:I,D:D,dataset_shampoo[[#This Row],[Brand]],E:E,dataset_shampoo[[#This Row],[Region]],F:F,dataset_shampoo[[#This Row],[Year]],G:G,"&lt;="&amp;dataset_shampoo[[#This Row],[Month]])</f>
        <v>278810</v>
      </c>
      <c r="L2413" s="9">
        <f>dataset_shampoo[[#This Row],[Units YTD]]+SUMIFS(H:H,D:D,dataset_shampoo[[#This Row],[Brand]],E:E,dataset_shampoo[[#This Row],[Region]],F:F,dataset_shampoo[[#This Row],[Year]]-1,G:G,"&gt;"&amp;dataset_shampoo[[#This Row],[Month]])</f>
        <v>127288</v>
      </c>
      <c r="M2413" s="1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s="9">
        <v>8582</v>
      </c>
      <c r="I2414" s="11">
        <v>57505</v>
      </c>
      <c r="J2414" s="9">
        <f>SUMIFS(H:H,D:D,dataset_shampoo[[#This Row],[Brand]],E:E,dataset_shampoo[[#This Row],[Region]],F:F,dataset_shampoo[[#This Row],[Year]],G:G,"&lt;="&amp;dataset_shampoo[[#This Row],[Month]])</f>
        <v>50211</v>
      </c>
      <c r="K2414" s="27">
        <f>SUMIFS(I:I,D:D,dataset_shampoo[[#This Row],[Brand]],E:E,dataset_shampoo[[#This Row],[Region]],F:F,dataset_shampoo[[#This Row],[Year]],G:G,"&lt;="&amp;dataset_shampoo[[#This Row],[Month]])</f>
        <v>336315</v>
      </c>
      <c r="L2414" s="9">
        <f>dataset_shampoo[[#This Row],[Units YTD]]+SUMIFS(H:H,D:D,dataset_shampoo[[#This Row],[Brand]],E:E,dataset_shampoo[[#This Row],[Region]],F:F,dataset_shampoo[[#This Row],[Year]]-1,G:G,"&gt;"&amp;dataset_shampoo[[#This Row],[Month]])</f>
        <v>123613</v>
      </c>
      <c r="M2414" s="1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s="9">
        <v>10416</v>
      </c>
      <c r="I2415" s="11">
        <v>69769</v>
      </c>
      <c r="J2415" s="9">
        <f>SUMIFS(H:H,D:D,dataset_shampoo[[#This Row],[Brand]],E:E,dataset_shampoo[[#This Row],[Region]],F:F,dataset_shampoo[[#This Row],[Year]],G:G,"&lt;="&amp;dataset_shampoo[[#This Row],[Month]])</f>
        <v>60627</v>
      </c>
      <c r="K2415" s="27">
        <f>SUMIFS(I:I,D:D,dataset_shampoo[[#This Row],[Brand]],E:E,dataset_shampoo[[#This Row],[Region]],F:F,dataset_shampoo[[#This Row],[Year]],G:G,"&lt;="&amp;dataset_shampoo[[#This Row],[Month]])</f>
        <v>406084</v>
      </c>
      <c r="L2415" s="9">
        <f>dataset_shampoo[[#This Row],[Units YTD]]+SUMIFS(H:H,D:D,dataset_shampoo[[#This Row],[Brand]],E:E,dataset_shampoo[[#This Row],[Region]],F:F,dataset_shampoo[[#This Row],[Year]]-1,G:G,"&gt;"&amp;dataset_shampoo[[#This Row],[Month]])</f>
        <v>122850</v>
      </c>
      <c r="M2415" s="1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s="9">
        <v>9415</v>
      </c>
      <c r="I2416" s="11">
        <v>63035</v>
      </c>
      <c r="J2416" s="9">
        <f>SUMIFS(H:H,D:D,dataset_shampoo[[#This Row],[Brand]],E:E,dataset_shampoo[[#This Row],[Region]],F:F,dataset_shampoo[[#This Row],[Year]],G:G,"&lt;="&amp;dataset_shampoo[[#This Row],[Month]])</f>
        <v>70042</v>
      </c>
      <c r="K2416" s="27">
        <f>SUMIFS(I:I,D:D,dataset_shampoo[[#This Row],[Brand]],E:E,dataset_shampoo[[#This Row],[Region]],F:F,dataset_shampoo[[#This Row],[Year]],G:G,"&lt;="&amp;dataset_shampoo[[#This Row],[Month]])</f>
        <v>469119</v>
      </c>
      <c r="L2416" s="9">
        <f>dataset_shampoo[[#This Row],[Units YTD]]+SUMIFS(H:H,D:D,dataset_shampoo[[#This Row],[Brand]],E:E,dataset_shampoo[[#This Row],[Region]],F:F,dataset_shampoo[[#This Row],[Year]]-1,G:G,"&gt;"&amp;dataset_shampoo[[#This Row],[Month]])</f>
        <v>120435</v>
      </c>
      <c r="M2416" s="1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s="9">
        <v>8813</v>
      </c>
      <c r="I2417" s="11">
        <v>59017</v>
      </c>
      <c r="J2417" s="9">
        <f>SUMIFS(H:H,D:D,dataset_shampoo[[#This Row],[Brand]],E:E,dataset_shampoo[[#This Row],[Region]],F:F,dataset_shampoo[[#This Row],[Year]],G:G,"&lt;="&amp;dataset_shampoo[[#This Row],[Month]])</f>
        <v>78855</v>
      </c>
      <c r="K2417" s="27">
        <f>SUMIFS(I:I,D:D,dataset_shampoo[[#This Row],[Brand]],E:E,dataset_shampoo[[#This Row],[Region]],F:F,dataset_shampoo[[#This Row],[Year]],G:G,"&lt;="&amp;dataset_shampoo[[#This Row],[Month]])</f>
        <v>528136</v>
      </c>
      <c r="L2417" s="9">
        <f>dataset_shampoo[[#This Row],[Units YTD]]+SUMIFS(H:H,D:D,dataset_shampoo[[#This Row],[Brand]],E:E,dataset_shampoo[[#This Row],[Region]],F:F,dataset_shampoo[[#This Row],[Year]]-1,G:G,"&gt;"&amp;dataset_shampoo[[#This Row],[Month]])</f>
        <v>119791</v>
      </c>
      <c r="M2417" s="1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s="9">
        <v>8281</v>
      </c>
      <c r="I2418" s="11">
        <v>55489</v>
      </c>
      <c r="J2418" s="9">
        <f>SUMIFS(H:H,D:D,dataset_shampoo[[#This Row],[Brand]],E:E,dataset_shampoo[[#This Row],[Region]],F:F,dataset_shampoo[[#This Row],[Year]],G:G,"&lt;="&amp;dataset_shampoo[[#This Row],[Month]])</f>
        <v>87136</v>
      </c>
      <c r="K2418" s="27">
        <f>SUMIFS(I:I,D:D,dataset_shampoo[[#This Row],[Brand]],E:E,dataset_shampoo[[#This Row],[Region]],F:F,dataset_shampoo[[#This Row],[Year]],G:G,"&lt;="&amp;dataset_shampoo[[#This Row],[Month]])</f>
        <v>583625</v>
      </c>
      <c r="L2418" s="9">
        <f>dataset_shampoo[[#This Row],[Units YTD]]+SUMIFS(H:H,D:D,dataset_shampoo[[#This Row],[Brand]],E:E,dataset_shampoo[[#This Row],[Region]],F:F,dataset_shampoo[[#This Row],[Year]]-1,G:G,"&gt;"&amp;dataset_shampoo[[#This Row],[Month]])</f>
        <v>118041</v>
      </c>
      <c r="M2418" s="1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s="9">
        <v>9765</v>
      </c>
      <c r="I2419" s="11">
        <v>65387</v>
      </c>
      <c r="J2419" s="9">
        <f>SUMIFS(H:H,D:D,dataset_shampoo[[#This Row],[Brand]],E:E,dataset_shampoo[[#This Row],[Region]],F:F,dataset_shampoo[[#This Row],[Year]],G:G,"&lt;="&amp;dataset_shampoo[[#This Row],[Month]])</f>
        <v>96901</v>
      </c>
      <c r="K2419" s="27">
        <f>SUMIFS(I:I,D:D,dataset_shampoo[[#This Row],[Brand]],E:E,dataset_shampoo[[#This Row],[Region]],F:F,dataset_shampoo[[#This Row],[Year]],G:G,"&lt;="&amp;dataset_shampoo[[#This Row],[Month]])</f>
        <v>649012</v>
      </c>
      <c r="L2419" s="9">
        <f>dataset_shampoo[[#This Row],[Units YTD]]+SUMIFS(H:H,D:D,dataset_shampoo[[#This Row],[Brand]],E:E,dataset_shampoo[[#This Row],[Region]],F:F,dataset_shampoo[[#This Row],[Year]]-1,G:G,"&gt;"&amp;dataset_shampoo[[#This Row],[Month]])</f>
        <v>117124</v>
      </c>
      <c r="M2419" s="1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s="9">
        <v>7609</v>
      </c>
      <c r="I2420" s="11">
        <v>50960</v>
      </c>
      <c r="J2420" s="9">
        <f>SUMIFS(H:H,D:D,dataset_shampoo[[#This Row],[Brand]],E:E,dataset_shampoo[[#This Row],[Region]],F:F,dataset_shampoo[[#This Row],[Year]],G:G,"&lt;="&amp;dataset_shampoo[[#This Row],[Month]])</f>
        <v>104510</v>
      </c>
      <c r="K2420" s="27">
        <f>SUMIFS(I:I,D:D,dataset_shampoo[[#This Row],[Brand]],E:E,dataset_shampoo[[#This Row],[Region]],F:F,dataset_shampoo[[#This Row],[Year]],G:G,"&lt;="&amp;dataset_shampoo[[#This Row],[Month]])</f>
        <v>699972</v>
      </c>
      <c r="L2420" s="9">
        <f>dataset_shampoo[[#This Row],[Units YTD]]+SUMIFS(H:H,D:D,dataset_shampoo[[#This Row],[Brand]],E:E,dataset_shampoo[[#This Row],[Region]],F:F,dataset_shampoo[[#This Row],[Year]]-1,G:G,"&gt;"&amp;dataset_shampoo[[#This Row],[Month]])</f>
        <v>114954</v>
      </c>
      <c r="M2420" s="1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s="9">
        <v>9030</v>
      </c>
      <c r="I2421" s="11">
        <v>60522</v>
      </c>
      <c r="J2421" s="9">
        <f>SUMIFS(H:H,D:D,dataset_shampoo[[#This Row],[Brand]],E:E,dataset_shampoo[[#This Row],[Region]],F:F,dataset_shampoo[[#This Row],[Year]],G:G,"&lt;="&amp;dataset_shampoo[[#This Row],[Month]])</f>
        <v>113540</v>
      </c>
      <c r="K2421" s="27">
        <f>SUMIFS(I:I,D:D,dataset_shampoo[[#This Row],[Brand]],E:E,dataset_shampoo[[#This Row],[Region]],F:F,dataset_shampoo[[#This Row],[Year]],G:G,"&lt;="&amp;dataset_shampoo[[#This Row],[Month]])</f>
        <v>760494</v>
      </c>
      <c r="L2421" s="9">
        <f>dataset_shampoo[[#This Row],[Units YTD]]+SUMIFS(H:H,D:D,dataset_shampoo[[#This Row],[Brand]],E:E,dataset_shampoo[[#This Row],[Region]],F:F,dataset_shampoo[[#This Row],[Year]]-1,G:G,"&gt;"&amp;dataset_shampoo[[#This Row],[Month]])</f>
        <v>113540</v>
      </c>
      <c r="M2421" s="1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s="9">
        <v>9065</v>
      </c>
      <c r="I2422" s="11">
        <v>60760</v>
      </c>
      <c r="J2422" s="9">
        <f>SUMIFS(H:H,D:D,dataset_shampoo[[#This Row],[Brand]],E:E,dataset_shampoo[[#This Row],[Region]],F:F,dataset_shampoo[[#This Row],[Year]],G:G,"&lt;="&amp;dataset_shampoo[[#This Row],[Month]])</f>
        <v>9065</v>
      </c>
      <c r="K2422" s="27">
        <f>SUMIFS(I:I,D:D,dataset_shampoo[[#This Row],[Brand]],E:E,dataset_shampoo[[#This Row],[Region]],F:F,dataset_shampoo[[#This Row],[Year]],G:G,"&lt;="&amp;dataset_shampoo[[#This Row],[Month]])</f>
        <v>60760</v>
      </c>
      <c r="L2422" s="9">
        <f>dataset_shampoo[[#This Row],[Units YTD]]+SUMIFS(H:H,D:D,dataset_shampoo[[#This Row],[Brand]],E:E,dataset_shampoo[[#This Row],[Region]],F:F,dataset_shampoo[[#This Row],[Year]]-1,G:G,"&gt;"&amp;dataset_shampoo[[#This Row],[Month]])</f>
        <v>112952</v>
      </c>
      <c r="M2422" s="1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s="9">
        <v>7595</v>
      </c>
      <c r="I2423" s="11">
        <v>50869</v>
      </c>
      <c r="J2423" s="9">
        <f>SUMIFS(H:H,D:D,dataset_shampoo[[#This Row],[Brand]],E:E,dataset_shampoo[[#This Row],[Region]],F:F,dataset_shampoo[[#This Row],[Year]],G:G,"&lt;="&amp;dataset_shampoo[[#This Row],[Month]])</f>
        <v>16660</v>
      </c>
      <c r="K2423" s="27">
        <f>SUMIFS(I:I,D:D,dataset_shampoo[[#This Row],[Brand]],E:E,dataset_shampoo[[#This Row],[Region]],F:F,dataset_shampoo[[#This Row],[Year]],G:G,"&lt;="&amp;dataset_shampoo[[#This Row],[Month]])</f>
        <v>111629</v>
      </c>
      <c r="L2423" s="9">
        <f>dataset_shampoo[[#This Row],[Units YTD]]+SUMIFS(H:H,D:D,dataset_shampoo[[#This Row],[Brand]],E:E,dataset_shampoo[[#This Row],[Region]],F:F,dataset_shampoo[[#This Row],[Year]]-1,G:G,"&gt;"&amp;dataset_shampoo[[#This Row],[Month]])</f>
        <v>112175</v>
      </c>
      <c r="M2423" s="1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s="9">
        <v>8092</v>
      </c>
      <c r="I2424" s="11">
        <v>54173</v>
      </c>
      <c r="J2424" s="9">
        <f>SUMIFS(H:H,D:D,dataset_shampoo[[#This Row],[Brand]],E:E,dataset_shampoo[[#This Row],[Region]],F:F,dataset_shampoo[[#This Row],[Year]],G:G,"&lt;="&amp;dataset_shampoo[[#This Row],[Month]])</f>
        <v>24752</v>
      </c>
      <c r="K2424" s="27">
        <f>SUMIFS(I:I,D:D,dataset_shampoo[[#This Row],[Brand]],E:E,dataset_shampoo[[#This Row],[Region]],F:F,dataset_shampoo[[#This Row],[Year]],G:G,"&lt;="&amp;dataset_shampoo[[#This Row],[Month]])</f>
        <v>165802</v>
      </c>
      <c r="L2424" s="9">
        <f>dataset_shampoo[[#This Row],[Units YTD]]+SUMIFS(H:H,D:D,dataset_shampoo[[#This Row],[Brand]],E:E,dataset_shampoo[[#This Row],[Region]],F:F,dataset_shampoo[[#This Row],[Year]]-1,G:G,"&gt;"&amp;dataset_shampoo[[#This Row],[Month]])</f>
        <v>107366</v>
      </c>
      <c r="M2424" s="1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s="9">
        <v>8512</v>
      </c>
      <c r="I2425" s="11">
        <v>57057</v>
      </c>
      <c r="J2425" s="9">
        <f>SUMIFS(H:H,D:D,dataset_shampoo[[#This Row],[Brand]],E:E,dataset_shampoo[[#This Row],[Region]],F:F,dataset_shampoo[[#This Row],[Year]],G:G,"&lt;="&amp;dataset_shampoo[[#This Row],[Month]])</f>
        <v>33264</v>
      </c>
      <c r="K2425" s="27">
        <f>SUMIFS(I:I,D:D,dataset_shampoo[[#This Row],[Brand]],E:E,dataset_shampoo[[#This Row],[Region]],F:F,dataset_shampoo[[#This Row],[Year]],G:G,"&lt;="&amp;dataset_shampoo[[#This Row],[Month]])</f>
        <v>222859</v>
      </c>
      <c r="L2425" s="9">
        <f>dataset_shampoo[[#This Row],[Units YTD]]+SUMIFS(H:H,D:D,dataset_shampoo[[#This Row],[Brand]],E:E,dataset_shampoo[[#This Row],[Region]],F:F,dataset_shampoo[[#This Row],[Year]]-1,G:G,"&gt;"&amp;dataset_shampoo[[#This Row],[Month]])</f>
        <v>105175</v>
      </c>
      <c r="M2425" s="1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s="9">
        <v>8652</v>
      </c>
      <c r="I2426" s="11">
        <v>57946</v>
      </c>
      <c r="J2426" s="9">
        <f>SUMIFS(H:H,D:D,dataset_shampoo[[#This Row],[Brand]],E:E,dataset_shampoo[[#This Row],[Region]],F:F,dataset_shampoo[[#This Row],[Year]],G:G,"&lt;="&amp;dataset_shampoo[[#This Row],[Month]])</f>
        <v>41916</v>
      </c>
      <c r="K2426" s="27">
        <f>SUMIFS(I:I,D:D,dataset_shampoo[[#This Row],[Brand]],E:E,dataset_shampoo[[#This Row],[Region]],F:F,dataset_shampoo[[#This Row],[Year]],G:G,"&lt;="&amp;dataset_shampoo[[#This Row],[Month]])</f>
        <v>280805</v>
      </c>
      <c r="L2426" s="9">
        <f>dataset_shampoo[[#This Row],[Units YTD]]+SUMIFS(H:H,D:D,dataset_shampoo[[#This Row],[Brand]],E:E,dataset_shampoo[[#This Row],[Region]],F:F,dataset_shampoo[[#This Row],[Year]]-1,G:G,"&gt;"&amp;dataset_shampoo[[#This Row],[Month]])</f>
        <v>105245</v>
      </c>
      <c r="M2426" s="1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s="9">
        <v>9009</v>
      </c>
      <c r="I2427" s="11">
        <v>60361</v>
      </c>
      <c r="J2427" s="9">
        <f>SUMIFS(H:H,D:D,dataset_shampoo[[#This Row],[Brand]],E:E,dataset_shampoo[[#This Row],[Region]],F:F,dataset_shampoo[[#This Row],[Year]],G:G,"&lt;="&amp;dataset_shampoo[[#This Row],[Month]])</f>
        <v>50925</v>
      </c>
      <c r="K2427" s="27">
        <f>SUMIFS(I:I,D:D,dataset_shampoo[[#This Row],[Brand]],E:E,dataset_shampoo[[#This Row],[Region]],F:F,dataset_shampoo[[#This Row],[Year]],G:G,"&lt;="&amp;dataset_shampoo[[#This Row],[Month]])</f>
        <v>341166</v>
      </c>
      <c r="L2427" s="9">
        <f>dataset_shampoo[[#This Row],[Units YTD]]+SUMIFS(H:H,D:D,dataset_shampoo[[#This Row],[Brand]],E:E,dataset_shampoo[[#This Row],[Region]],F:F,dataset_shampoo[[#This Row],[Year]]-1,G:G,"&gt;"&amp;dataset_shampoo[[#This Row],[Month]])</f>
        <v>103838</v>
      </c>
      <c r="M2427" s="1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s="9">
        <v>10612</v>
      </c>
      <c r="I2428" s="11">
        <v>71134</v>
      </c>
      <c r="J2428" s="9">
        <f>SUMIFS(H:H,D:D,dataset_shampoo[[#This Row],[Brand]],E:E,dataset_shampoo[[#This Row],[Region]],F:F,dataset_shampoo[[#This Row],[Year]],G:G,"&lt;="&amp;dataset_shampoo[[#This Row],[Month]])</f>
        <v>61537</v>
      </c>
      <c r="K2428" s="27">
        <f>SUMIFS(I:I,D:D,dataset_shampoo[[#This Row],[Brand]],E:E,dataset_shampoo[[#This Row],[Region]],F:F,dataset_shampoo[[#This Row],[Year]],G:G,"&lt;="&amp;dataset_shampoo[[#This Row],[Month]])</f>
        <v>412300</v>
      </c>
      <c r="L2428" s="9">
        <f>dataset_shampoo[[#This Row],[Units YTD]]+SUMIFS(H:H,D:D,dataset_shampoo[[#This Row],[Brand]],E:E,dataset_shampoo[[#This Row],[Region]],F:F,dataset_shampoo[[#This Row],[Year]]-1,G:G,"&gt;"&amp;dataset_shampoo[[#This Row],[Month]])</f>
        <v>105035</v>
      </c>
      <c r="M2428" s="1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s="9">
        <v>7490</v>
      </c>
      <c r="I2429" s="11">
        <v>50225</v>
      </c>
      <c r="J2429" s="9">
        <f>SUMIFS(H:H,D:D,dataset_shampoo[[#This Row],[Brand]],E:E,dataset_shampoo[[#This Row],[Region]],F:F,dataset_shampoo[[#This Row],[Year]],G:G,"&lt;="&amp;dataset_shampoo[[#This Row],[Month]])</f>
        <v>69027</v>
      </c>
      <c r="K2429" s="27">
        <f>SUMIFS(I:I,D:D,dataset_shampoo[[#This Row],[Brand]],E:E,dataset_shampoo[[#This Row],[Region]],F:F,dataset_shampoo[[#This Row],[Year]],G:G,"&lt;="&amp;dataset_shampoo[[#This Row],[Month]])</f>
        <v>462525</v>
      </c>
      <c r="L2429" s="9">
        <f>dataset_shampoo[[#This Row],[Units YTD]]+SUMIFS(H:H,D:D,dataset_shampoo[[#This Row],[Brand]],E:E,dataset_shampoo[[#This Row],[Region]],F:F,dataset_shampoo[[#This Row],[Year]]-1,G:G,"&gt;"&amp;dataset_shampoo[[#This Row],[Month]])</f>
        <v>103712</v>
      </c>
      <c r="M2429" s="1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s="9">
        <v>8512</v>
      </c>
      <c r="I2430" s="11">
        <v>57050</v>
      </c>
      <c r="J2430" s="9">
        <f>SUMIFS(H:H,D:D,dataset_shampoo[[#This Row],[Brand]],E:E,dataset_shampoo[[#This Row],[Region]],F:F,dataset_shampoo[[#This Row],[Year]],G:G,"&lt;="&amp;dataset_shampoo[[#This Row],[Month]])</f>
        <v>77539</v>
      </c>
      <c r="K2430" s="27">
        <f>SUMIFS(I:I,D:D,dataset_shampoo[[#This Row],[Brand]],E:E,dataset_shampoo[[#This Row],[Region]],F:F,dataset_shampoo[[#This Row],[Year]],G:G,"&lt;="&amp;dataset_shampoo[[#This Row],[Month]])</f>
        <v>519575</v>
      </c>
      <c r="L2430" s="9">
        <f>dataset_shampoo[[#This Row],[Units YTD]]+SUMIFS(H:H,D:D,dataset_shampoo[[#This Row],[Brand]],E:E,dataset_shampoo[[#This Row],[Region]],F:F,dataset_shampoo[[#This Row],[Year]]-1,G:G,"&gt;"&amp;dataset_shampoo[[#This Row],[Month]])</f>
        <v>103943</v>
      </c>
      <c r="M2430" s="1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s="9">
        <v>8715</v>
      </c>
      <c r="I2431" s="11">
        <v>58387</v>
      </c>
      <c r="J2431" s="9">
        <f>SUMIFS(H:H,D:D,dataset_shampoo[[#This Row],[Brand]],E:E,dataset_shampoo[[#This Row],[Region]],F:F,dataset_shampoo[[#This Row],[Year]],G:G,"&lt;="&amp;dataset_shampoo[[#This Row],[Month]])</f>
        <v>86254</v>
      </c>
      <c r="K2431" s="27">
        <f>SUMIFS(I:I,D:D,dataset_shampoo[[#This Row],[Brand]],E:E,dataset_shampoo[[#This Row],[Region]],F:F,dataset_shampoo[[#This Row],[Year]],G:G,"&lt;="&amp;dataset_shampoo[[#This Row],[Month]])</f>
        <v>577962</v>
      </c>
      <c r="L2431" s="9">
        <f>dataset_shampoo[[#This Row],[Units YTD]]+SUMIFS(H:H,D:D,dataset_shampoo[[#This Row],[Brand]],E:E,dataset_shampoo[[#This Row],[Region]],F:F,dataset_shampoo[[#This Row],[Year]]-1,G:G,"&gt;"&amp;dataset_shampoo[[#This Row],[Month]])</f>
        <v>102893</v>
      </c>
      <c r="M2431" s="1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s="9">
        <v>7182</v>
      </c>
      <c r="I2432" s="11">
        <v>48069</v>
      </c>
      <c r="J2432" s="9">
        <f>SUMIFS(H:H,D:D,dataset_shampoo[[#This Row],[Brand]],E:E,dataset_shampoo[[#This Row],[Region]],F:F,dataset_shampoo[[#This Row],[Year]],G:G,"&lt;="&amp;dataset_shampoo[[#This Row],[Month]])</f>
        <v>93436</v>
      </c>
      <c r="K2432" s="27">
        <f>SUMIFS(I:I,D:D,dataset_shampoo[[#This Row],[Brand]],E:E,dataset_shampoo[[#This Row],[Region]],F:F,dataset_shampoo[[#This Row],[Year]],G:G,"&lt;="&amp;dataset_shampoo[[#This Row],[Month]])</f>
        <v>626031</v>
      </c>
      <c r="L2432" s="9">
        <f>dataset_shampoo[[#This Row],[Units YTD]]+SUMIFS(H:H,D:D,dataset_shampoo[[#This Row],[Brand]],E:E,dataset_shampoo[[#This Row],[Region]],F:F,dataset_shampoo[[#This Row],[Year]]-1,G:G,"&gt;"&amp;dataset_shampoo[[#This Row],[Month]])</f>
        <v>102466</v>
      </c>
      <c r="M2432" s="1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s="9">
        <v>8624</v>
      </c>
      <c r="I2433" s="11">
        <v>57764</v>
      </c>
      <c r="J2433" s="9">
        <f>SUMIFS(H:H,D:D,dataset_shampoo[[#This Row],[Brand]],E:E,dataset_shampoo[[#This Row],[Region]],F:F,dataset_shampoo[[#This Row],[Year]],G:G,"&lt;="&amp;dataset_shampoo[[#This Row],[Month]])</f>
        <v>102060</v>
      </c>
      <c r="K2433" s="27">
        <f>SUMIFS(I:I,D:D,dataset_shampoo[[#This Row],[Brand]],E:E,dataset_shampoo[[#This Row],[Region]],F:F,dataset_shampoo[[#This Row],[Year]],G:G,"&lt;="&amp;dataset_shampoo[[#This Row],[Month]])</f>
        <v>683795</v>
      </c>
      <c r="L2433" s="9">
        <f>dataset_shampoo[[#This Row],[Units YTD]]+SUMIFS(H:H,D:D,dataset_shampoo[[#This Row],[Brand]],E:E,dataset_shampoo[[#This Row],[Region]],F:F,dataset_shampoo[[#This Row],[Year]]-1,G:G,"&gt;"&amp;dataset_shampoo[[#This Row],[Month]])</f>
        <v>102060</v>
      </c>
      <c r="M2433" s="1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s="9">
        <v>8323</v>
      </c>
      <c r="I2434" s="11">
        <v>55769</v>
      </c>
      <c r="J2434" s="9">
        <f>SUMIFS(H:H,D:D,dataset_shampoo[[#This Row],[Brand]],E:E,dataset_shampoo[[#This Row],[Region]],F:F,dataset_shampoo[[#This Row],[Year]],G:G,"&lt;="&amp;dataset_shampoo[[#This Row],[Month]])</f>
        <v>8323</v>
      </c>
      <c r="K2434" s="27">
        <f>SUMIFS(I:I,D:D,dataset_shampoo[[#This Row],[Brand]],E:E,dataset_shampoo[[#This Row],[Region]],F:F,dataset_shampoo[[#This Row],[Year]],G:G,"&lt;="&amp;dataset_shampoo[[#This Row],[Month]])</f>
        <v>55769</v>
      </c>
      <c r="L2434" s="9">
        <f>dataset_shampoo[[#This Row],[Units YTD]]+SUMIFS(H:H,D:D,dataset_shampoo[[#This Row],[Brand]],E:E,dataset_shampoo[[#This Row],[Region]],F:F,dataset_shampoo[[#This Row],[Year]]-1,G:G,"&gt;"&amp;dataset_shampoo[[#This Row],[Month]])</f>
        <v>101318</v>
      </c>
      <c r="M2434" s="1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s="9">
        <v>7035</v>
      </c>
      <c r="I2435" s="11">
        <v>47110</v>
      </c>
      <c r="J2435" s="9">
        <f>SUMIFS(H:H,D:D,dataset_shampoo[[#This Row],[Brand]],E:E,dataset_shampoo[[#This Row],[Region]],F:F,dataset_shampoo[[#This Row],[Year]],G:G,"&lt;="&amp;dataset_shampoo[[#This Row],[Month]])</f>
        <v>15358</v>
      </c>
      <c r="K2435" s="27">
        <f>SUMIFS(I:I,D:D,dataset_shampoo[[#This Row],[Brand]],E:E,dataset_shampoo[[#This Row],[Region]],F:F,dataset_shampoo[[#This Row],[Year]],G:G,"&lt;="&amp;dataset_shampoo[[#This Row],[Month]])</f>
        <v>102879</v>
      </c>
      <c r="L2435" s="9">
        <f>dataset_shampoo[[#This Row],[Units YTD]]+SUMIFS(H:H,D:D,dataset_shampoo[[#This Row],[Brand]],E:E,dataset_shampoo[[#This Row],[Region]],F:F,dataset_shampoo[[#This Row],[Year]]-1,G:G,"&gt;"&amp;dataset_shampoo[[#This Row],[Month]])</f>
        <v>100758</v>
      </c>
      <c r="M2435" s="1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s="9">
        <v>7637</v>
      </c>
      <c r="I2436" s="11">
        <v>51149</v>
      </c>
      <c r="J2436" s="9">
        <f>SUMIFS(H:H,D:D,dataset_shampoo[[#This Row],[Brand]],E:E,dataset_shampoo[[#This Row],[Region]],F:F,dataset_shampoo[[#This Row],[Year]],G:G,"&lt;="&amp;dataset_shampoo[[#This Row],[Month]])</f>
        <v>22995</v>
      </c>
      <c r="K2436" s="27">
        <f>SUMIFS(I:I,D:D,dataset_shampoo[[#This Row],[Brand]],E:E,dataset_shampoo[[#This Row],[Region]],F:F,dataset_shampoo[[#This Row],[Year]],G:G,"&lt;="&amp;dataset_shampoo[[#This Row],[Month]])</f>
        <v>154028</v>
      </c>
      <c r="L2436" s="9">
        <f>dataset_shampoo[[#This Row],[Units YTD]]+SUMIFS(H:H,D:D,dataset_shampoo[[#This Row],[Brand]],E:E,dataset_shampoo[[#This Row],[Region]],F:F,dataset_shampoo[[#This Row],[Year]]-1,G:G,"&gt;"&amp;dataset_shampoo[[#This Row],[Month]])</f>
        <v>100303</v>
      </c>
      <c r="M2436" s="1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s="9">
        <v>7315</v>
      </c>
      <c r="I2437" s="11">
        <v>48986</v>
      </c>
      <c r="J2437" s="9">
        <f>SUMIFS(H:H,D:D,dataset_shampoo[[#This Row],[Brand]],E:E,dataset_shampoo[[#This Row],[Region]],F:F,dataset_shampoo[[#This Row],[Year]],G:G,"&lt;="&amp;dataset_shampoo[[#This Row],[Month]])</f>
        <v>30310</v>
      </c>
      <c r="K2437" s="27">
        <f>SUMIFS(I:I,D:D,dataset_shampoo[[#This Row],[Brand]],E:E,dataset_shampoo[[#This Row],[Region]],F:F,dataset_shampoo[[#This Row],[Year]],G:G,"&lt;="&amp;dataset_shampoo[[#This Row],[Month]])</f>
        <v>203014</v>
      </c>
      <c r="L2437" s="9">
        <f>dataset_shampoo[[#This Row],[Units YTD]]+SUMIFS(H:H,D:D,dataset_shampoo[[#This Row],[Brand]],E:E,dataset_shampoo[[#This Row],[Region]],F:F,dataset_shampoo[[#This Row],[Year]]-1,G:G,"&gt;"&amp;dataset_shampoo[[#This Row],[Month]])</f>
        <v>99106</v>
      </c>
      <c r="M2437" s="1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s="9">
        <v>7616</v>
      </c>
      <c r="I2438" s="11">
        <v>51065</v>
      </c>
      <c r="J2438" s="9">
        <f>SUMIFS(H:H,D:D,dataset_shampoo[[#This Row],[Brand]],E:E,dataset_shampoo[[#This Row],[Region]],F:F,dataset_shampoo[[#This Row],[Year]],G:G,"&lt;="&amp;dataset_shampoo[[#This Row],[Month]])</f>
        <v>37926</v>
      </c>
      <c r="K2438" s="27">
        <f>SUMIFS(I:I,D:D,dataset_shampoo[[#This Row],[Brand]],E:E,dataset_shampoo[[#This Row],[Region]],F:F,dataset_shampoo[[#This Row],[Year]],G:G,"&lt;="&amp;dataset_shampoo[[#This Row],[Month]])</f>
        <v>254079</v>
      </c>
      <c r="L2438" s="9">
        <f>dataset_shampoo[[#This Row],[Units YTD]]+SUMIFS(H:H,D:D,dataset_shampoo[[#This Row],[Brand]],E:E,dataset_shampoo[[#This Row],[Region]],F:F,dataset_shampoo[[#This Row],[Year]]-1,G:G,"&gt;"&amp;dataset_shampoo[[#This Row],[Month]])</f>
        <v>98070</v>
      </c>
      <c r="M2438" s="1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s="9">
        <v>7994</v>
      </c>
      <c r="I2439" s="11">
        <v>53578</v>
      </c>
      <c r="J2439" s="9">
        <f>SUMIFS(H:H,D:D,dataset_shampoo[[#This Row],[Brand]],E:E,dataset_shampoo[[#This Row],[Region]],F:F,dataset_shampoo[[#This Row],[Year]],G:G,"&lt;="&amp;dataset_shampoo[[#This Row],[Month]])</f>
        <v>45920</v>
      </c>
      <c r="K2439" s="27">
        <f>SUMIFS(I:I,D:D,dataset_shampoo[[#This Row],[Brand]],E:E,dataset_shampoo[[#This Row],[Region]],F:F,dataset_shampoo[[#This Row],[Year]],G:G,"&lt;="&amp;dataset_shampoo[[#This Row],[Month]])</f>
        <v>307657</v>
      </c>
      <c r="L2439" s="9">
        <f>dataset_shampoo[[#This Row],[Units YTD]]+SUMIFS(H:H,D:D,dataset_shampoo[[#This Row],[Brand]],E:E,dataset_shampoo[[#This Row],[Region]],F:F,dataset_shampoo[[#This Row],[Year]]-1,G:G,"&gt;"&amp;dataset_shampoo[[#This Row],[Month]])</f>
        <v>97055</v>
      </c>
      <c r="M2439" s="1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s="9">
        <v>7672</v>
      </c>
      <c r="I2440" s="11">
        <v>51401</v>
      </c>
      <c r="J2440" s="9">
        <f>SUMIFS(H:H,D:D,dataset_shampoo[[#This Row],[Brand]],E:E,dataset_shampoo[[#This Row],[Region]],F:F,dataset_shampoo[[#This Row],[Year]],G:G,"&lt;="&amp;dataset_shampoo[[#This Row],[Month]])</f>
        <v>53592</v>
      </c>
      <c r="K2440" s="27">
        <f>SUMIFS(I:I,D:D,dataset_shampoo[[#This Row],[Brand]],E:E,dataset_shampoo[[#This Row],[Region]],F:F,dataset_shampoo[[#This Row],[Year]],G:G,"&lt;="&amp;dataset_shampoo[[#This Row],[Month]])</f>
        <v>359058</v>
      </c>
      <c r="L2440" s="9">
        <f>dataset_shampoo[[#This Row],[Units YTD]]+SUMIFS(H:H,D:D,dataset_shampoo[[#This Row],[Brand]],E:E,dataset_shampoo[[#This Row],[Region]],F:F,dataset_shampoo[[#This Row],[Year]]-1,G:G,"&gt;"&amp;dataset_shampoo[[#This Row],[Month]])</f>
        <v>94115</v>
      </c>
      <c r="M2440" s="1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s="9">
        <v>7084</v>
      </c>
      <c r="I2441" s="11">
        <v>47432</v>
      </c>
      <c r="J2441" s="9">
        <f>SUMIFS(H:H,D:D,dataset_shampoo[[#This Row],[Brand]],E:E,dataset_shampoo[[#This Row],[Region]],F:F,dataset_shampoo[[#This Row],[Year]],G:G,"&lt;="&amp;dataset_shampoo[[#This Row],[Month]])</f>
        <v>60676</v>
      </c>
      <c r="K2441" s="27">
        <f>SUMIFS(I:I,D:D,dataset_shampoo[[#This Row],[Brand]],E:E,dataset_shampoo[[#This Row],[Region]],F:F,dataset_shampoo[[#This Row],[Year]],G:G,"&lt;="&amp;dataset_shampoo[[#This Row],[Month]])</f>
        <v>406490</v>
      </c>
      <c r="L2441" s="9">
        <f>dataset_shampoo[[#This Row],[Units YTD]]+SUMIFS(H:H,D:D,dataset_shampoo[[#This Row],[Brand]],E:E,dataset_shampoo[[#This Row],[Region]],F:F,dataset_shampoo[[#This Row],[Year]]-1,G:G,"&gt;"&amp;dataset_shampoo[[#This Row],[Month]])</f>
        <v>93709</v>
      </c>
      <c r="M2441" s="1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s="9">
        <v>7448</v>
      </c>
      <c r="I2442" s="11">
        <v>49910</v>
      </c>
      <c r="J2442" s="9">
        <f>SUMIFS(H:H,D:D,dataset_shampoo[[#This Row],[Brand]],E:E,dataset_shampoo[[#This Row],[Region]],F:F,dataset_shampoo[[#This Row],[Year]],G:G,"&lt;="&amp;dataset_shampoo[[#This Row],[Month]])</f>
        <v>68124</v>
      </c>
      <c r="K2442" s="27">
        <f>SUMIFS(I:I,D:D,dataset_shampoo[[#This Row],[Brand]],E:E,dataset_shampoo[[#This Row],[Region]],F:F,dataset_shampoo[[#This Row],[Year]],G:G,"&lt;="&amp;dataset_shampoo[[#This Row],[Month]])</f>
        <v>456400</v>
      </c>
      <c r="L2442" s="9">
        <f>dataset_shampoo[[#This Row],[Units YTD]]+SUMIFS(H:H,D:D,dataset_shampoo[[#This Row],[Brand]],E:E,dataset_shampoo[[#This Row],[Region]],F:F,dataset_shampoo[[#This Row],[Year]]-1,G:G,"&gt;"&amp;dataset_shampoo[[#This Row],[Month]])</f>
        <v>92645</v>
      </c>
      <c r="M2442" s="1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s="9">
        <v>6993</v>
      </c>
      <c r="I2443" s="11">
        <v>46921</v>
      </c>
      <c r="J2443" s="9">
        <f>SUMIFS(H:H,D:D,dataset_shampoo[[#This Row],[Brand]],E:E,dataset_shampoo[[#This Row],[Region]],F:F,dataset_shampoo[[#This Row],[Year]],G:G,"&lt;="&amp;dataset_shampoo[[#This Row],[Month]])</f>
        <v>75117</v>
      </c>
      <c r="K2443" s="27">
        <f>SUMIFS(I:I,D:D,dataset_shampoo[[#This Row],[Brand]],E:E,dataset_shampoo[[#This Row],[Region]],F:F,dataset_shampoo[[#This Row],[Year]],G:G,"&lt;="&amp;dataset_shampoo[[#This Row],[Month]])</f>
        <v>503321</v>
      </c>
      <c r="L2443" s="9">
        <f>dataset_shampoo[[#This Row],[Units YTD]]+SUMIFS(H:H,D:D,dataset_shampoo[[#This Row],[Brand]],E:E,dataset_shampoo[[#This Row],[Region]],F:F,dataset_shampoo[[#This Row],[Year]]-1,G:G,"&gt;"&amp;dataset_shampoo[[#This Row],[Month]])</f>
        <v>90923</v>
      </c>
      <c r="M2443" s="1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s="9">
        <v>7154</v>
      </c>
      <c r="I2444" s="11">
        <v>47957</v>
      </c>
      <c r="J2444" s="9">
        <f>SUMIFS(H:H,D:D,dataset_shampoo[[#This Row],[Brand]],E:E,dataset_shampoo[[#This Row],[Region]],F:F,dataset_shampoo[[#This Row],[Year]],G:G,"&lt;="&amp;dataset_shampoo[[#This Row],[Month]])</f>
        <v>82271</v>
      </c>
      <c r="K2444" s="27">
        <f>SUMIFS(I:I,D:D,dataset_shampoo[[#This Row],[Brand]],E:E,dataset_shampoo[[#This Row],[Region]],F:F,dataset_shampoo[[#This Row],[Year]],G:G,"&lt;="&amp;dataset_shampoo[[#This Row],[Month]])</f>
        <v>551278</v>
      </c>
      <c r="L2444" s="9">
        <f>dataset_shampoo[[#This Row],[Units YTD]]+SUMIFS(H:H,D:D,dataset_shampoo[[#This Row],[Brand]],E:E,dataset_shampoo[[#This Row],[Region]],F:F,dataset_shampoo[[#This Row],[Year]]-1,G:G,"&gt;"&amp;dataset_shampoo[[#This Row],[Month]])</f>
        <v>90895</v>
      </c>
      <c r="M2444" s="1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s="9">
        <v>6860</v>
      </c>
      <c r="I2445" s="11">
        <v>45941</v>
      </c>
      <c r="J2445" s="9">
        <f>SUMIFS(H:H,D:D,dataset_shampoo[[#This Row],[Brand]],E:E,dataset_shampoo[[#This Row],[Region]],F:F,dataset_shampoo[[#This Row],[Year]],G:G,"&lt;="&amp;dataset_shampoo[[#This Row],[Month]])</f>
        <v>89131</v>
      </c>
      <c r="K2445" s="27">
        <f>SUMIFS(I:I,D:D,dataset_shampoo[[#This Row],[Brand]],E:E,dataset_shampoo[[#This Row],[Region]],F:F,dataset_shampoo[[#This Row],[Year]],G:G,"&lt;="&amp;dataset_shampoo[[#This Row],[Month]])</f>
        <v>597219</v>
      </c>
      <c r="L2445" s="9">
        <f>dataset_shampoo[[#This Row],[Units YTD]]+SUMIFS(H:H,D:D,dataset_shampoo[[#This Row],[Brand]],E:E,dataset_shampoo[[#This Row],[Region]],F:F,dataset_shampoo[[#This Row],[Year]]-1,G:G,"&gt;"&amp;dataset_shampoo[[#This Row],[Month]])</f>
        <v>89131</v>
      </c>
      <c r="M2445" s="1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s="9">
        <v>6538</v>
      </c>
      <c r="I2446" s="11">
        <v>43771</v>
      </c>
      <c r="J2446" s="9">
        <f>SUMIFS(H:H,D:D,dataset_shampoo[[#This Row],[Brand]],E:E,dataset_shampoo[[#This Row],[Region]],F:F,dataset_shampoo[[#This Row],[Year]],G:G,"&lt;="&amp;dataset_shampoo[[#This Row],[Month]])</f>
        <v>6538</v>
      </c>
      <c r="K2446" s="27">
        <f>SUMIFS(I:I,D:D,dataset_shampoo[[#This Row],[Brand]],E:E,dataset_shampoo[[#This Row],[Region]],F:F,dataset_shampoo[[#This Row],[Year]],G:G,"&lt;="&amp;dataset_shampoo[[#This Row],[Month]])</f>
        <v>43771</v>
      </c>
      <c r="L2446" s="9">
        <f>dataset_shampoo[[#This Row],[Units YTD]]+SUMIFS(H:H,D:D,dataset_shampoo[[#This Row],[Brand]],E:E,dataset_shampoo[[#This Row],[Region]],F:F,dataset_shampoo[[#This Row],[Year]]-1,G:G,"&gt;"&amp;dataset_shampoo[[#This Row],[Month]])</f>
        <v>87346</v>
      </c>
      <c r="M2446" s="1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s="9">
        <v>5831</v>
      </c>
      <c r="I2447" s="11">
        <v>39074</v>
      </c>
      <c r="J2447" s="9">
        <f>SUMIFS(H:H,D:D,dataset_shampoo[[#This Row],[Brand]],E:E,dataset_shampoo[[#This Row],[Region]],F:F,dataset_shampoo[[#This Row],[Year]],G:G,"&lt;="&amp;dataset_shampoo[[#This Row],[Month]])</f>
        <v>12369</v>
      </c>
      <c r="K2447" s="27">
        <f>SUMIFS(I:I,D:D,dataset_shampoo[[#This Row],[Brand]],E:E,dataset_shampoo[[#This Row],[Region]],F:F,dataset_shampoo[[#This Row],[Year]],G:G,"&lt;="&amp;dataset_shampoo[[#This Row],[Month]])</f>
        <v>82845</v>
      </c>
      <c r="L2447" s="9">
        <f>dataset_shampoo[[#This Row],[Units YTD]]+SUMIFS(H:H,D:D,dataset_shampoo[[#This Row],[Brand]],E:E,dataset_shampoo[[#This Row],[Region]],F:F,dataset_shampoo[[#This Row],[Year]]-1,G:G,"&gt;"&amp;dataset_shampoo[[#This Row],[Month]])</f>
        <v>86142</v>
      </c>
      <c r="M2447" s="1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s="9">
        <v>6587</v>
      </c>
      <c r="I2448" s="11">
        <v>44142</v>
      </c>
      <c r="J2448" s="9">
        <f>SUMIFS(H:H,D:D,dataset_shampoo[[#This Row],[Brand]],E:E,dataset_shampoo[[#This Row],[Region]],F:F,dataset_shampoo[[#This Row],[Year]],G:G,"&lt;="&amp;dataset_shampoo[[#This Row],[Month]])</f>
        <v>18956</v>
      </c>
      <c r="K2448" s="27">
        <f>SUMIFS(I:I,D:D,dataset_shampoo[[#This Row],[Brand]],E:E,dataset_shampoo[[#This Row],[Region]],F:F,dataset_shampoo[[#This Row],[Year]],G:G,"&lt;="&amp;dataset_shampoo[[#This Row],[Month]])</f>
        <v>126987</v>
      </c>
      <c r="L2448" s="9">
        <f>dataset_shampoo[[#This Row],[Units YTD]]+SUMIFS(H:H,D:D,dataset_shampoo[[#This Row],[Brand]],E:E,dataset_shampoo[[#This Row],[Region]],F:F,dataset_shampoo[[#This Row],[Year]]-1,G:G,"&gt;"&amp;dataset_shampoo[[#This Row],[Month]])</f>
        <v>85092</v>
      </c>
      <c r="M2448" s="1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s="9">
        <v>12782</v>
      </c>
      <c r="I2449" s="11">
        <v>85652</v>
      </c>
      <c r="J2449" s="9">
        <f>SUMIFS(H:H,D:D,dataset_shampoo[[#This Row],[Brand]],E:E,dataset_shampoo[[#This Row],[Region]],F:F,dataset_shampoo[[#This Row],[Year]],G:G,"&lt;="&amp;dataset_shampoo[[#This Row],[Month]])</f>
        <v>12782</v>
      </c>
      <c r="K2449" s="27">
        <f>SUMIFS(I:I,D:D,dataset_shampoo[[#This Row],[Brand]],E:E,dataset_shampoo[[#This Row],[Region]],F:F,dataset_shampoo[[#This Row],[Year]],G:G,"&lt;="&amp;dataset_shampoo[[#This Row],[Month]])</f>
        <v>85652</v>
      </c>
      <c r="L2449" s="9">
        <f>dataset_shampoo[[#This Row],[Units YTD]]+SUMIFS(H:H,D:D,dataset_shampoo[[#This Row],[Brand]],E:E,dataset_shampoo[[#This Row],[Region]],F:F,dataset_shampoo[[#This Row],[Year]]-1,G:G,"&gt;"&amp;dataset_shampoo[[#This Row],[Month]])</f>
        <v>12782</v>
      </c>
      <c r="M2449" s="1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s="9">
        <v>10682</v>
      </c>
      <c r="I2450" s="11">
        <v>71561</v>
      </c>
      <c r="J2450" s="9">
        <f>SUMIFS(H:H,D:D,dataset_shampoo[[#This Row],[Brand]],E:E,dataset_shampoo[[#This Row],[Region]],F:F,dataset_shampoo[[#This Row],[Year]],G:G,"&lt;="&amp;dataset_shampoo[[#This Row],[Month]])</f>
        <v>23464</v>
      </c>
      <c r="K2450" s="27">
        <f>SUMIFS(I:I,D:D,dataset_shampoo[[#This Row],[Brand]],E:E,dataset_shampoo[[#This Row],[Region]],F:F,dataset_shampoo[[#This Row],[Year]],G:G,"&lt;="&amp;dataset_shampoo[[#This Row],[Month]])</f>
        <v>157213</v>
      </c>
      <c r="L2450" s="9">
        <f>dataset_shampoo[[#This Row],[Units YTD]]+SUMIFS(H:H,D:D,dataset_shampoo[[#This Row],[Brand]],E:E,dataset_shampoo[[#This Row],[Region]],F:F,dataset_shampoo[[#This Row],[Year]]-1,G:G,"&gt;"&amp;dataset_shampoo[[#This Row],[Month]])</f>
        <v>23464</v>
      </c>
      <c r="M2450" s="1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s="9">
        <v>10661</v>
      </c>
      <c r="I2451" s="11">
        <v>71400</v>
      </c>
      <c r="J2451" s="9">
        <f>SUMIFS(H:H,D:D,dataset_shampoo[[#This Row],[Brand]],E:E,dataset_shampoo[[#This Row],[Region]],F:F,dataset_shampoo[[#This Row],[Year]],G:G,"&lt;="&amp;dataset_shampoo[[#This Row],[Month]])</f>
        <v>34125</v>
      </c>
      <c r="K2451" s="27">
        <f>SUMIFS(I:I,D:D,dataset_shampoo[[#This Row],[Brand]],E:E,dataset_shampoo[[#This Row],[Region]],F:F,dataset_shampoo[[#This Row],[Year]],G:G,"&lt;="&amp;dataset_shampoo[[#This Row],[Month]])</f>
        <v>228613</v>
      </c>
      <c r="L2451" s="9">
        <f>dataset_shampoo[[#This Row],[Units YTD]]+SUMIFS(H:H,D:D,dataset_shampoo[[#This Row],[Brand]],E:E,dataset_shampoo[[#This Row],[Region]],F:F,dataset_shampoo[[#This Row],[Year]]-1,G:G,"&gt;"&amp;dataset_shampoo[[#This Row],[Month]])</f>
        <v>34125</v>
      </c>
      <c r="M2451" s="1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s="9">
        <v>9709</v>
      </c>
      <c r="I2452" s="11">
        <v>65065</v>
      </c>
      <c r="J2452" s="9">
        <f>SUMIFS(H:H,D:D,dataset_shampoo[[#This Row],[Brand]],E:E,dataset_shampoo[[#This Row],[Region]],F:F,dataset_shampoo[[#This Row],[Year]],G:G,"&lt;="&amp;dataset_shampoo[[#This Row],[Month]])</f>
        <v>43834</v>
      </c>
      <c r="K2452" s="27">
        <f>SUMIFS(I:I,D:D,dataset_shampoo[[#This Row],[Brand]],E:E,dataset_shampoo[[#This Row],[Region]],F:F,dataset_shampoo[[#This Row],[Year]],G:G,"&lt;="&amp;dataset_shampoo[[#This Row],[Month]])</f>
        <v>293678</v>
      </c>
      <c r="L2452" s="9">
        <f>dataset_shampoo[[#This Row],[Units YTD]]+SUMIFS(H:H,D:D,dataset_shampoo[[#This Row],[Brand]],E:E,dataset_shampoo[[#This Row],[Region]],F:F,dataset_shampoo[[#This Row],[Year]]-1,G:G,"&gt;"&amp;dataset_shampoo[[#This Row],[Month]])</f>
        <v>43834</v>
      </c>
      <c r="M2452" s="1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s="9">
        <v>11697</v>
      </c>
      <c r="I2453" s="11">
        <v>78386</v>
      </c>
      <c r="J2453" s="9">
        <f>SUMIFS(H:H,D:D,dataset_shampoo[[#This Row],[Brand]],E:E,dataset_shampoo[[#This Row],[Region]],F:F,dataset_shampoo[[#This Row],[Year]],G:G,"&lt;="&amp;dataset_shampoo[[#This Row],[Month]])</f>
        <v>55531</v>
      </c>
      <c r="K2453" s="27">
        <f>SUMIFS(I:I,D:D,dataset_shampoo[[#This Row],[Brand]],E:E,dataset_shampoo[[#This Row],[Region]],F:F,dataset_shampoo[[#This Row],[Year]],G:G,"&lt;="&amp;dataset_shampoo[[#This Row],[Month]])</f>
        <v>372064</v>
      </c>
      <c r="L2453" s="9">
        <f>dataset_shampoo[[#This Row],[Units YTD]]+SUMIFS(H:H,D:D,dataset_shampoo[[#This Row],[Brand]],E:E,dataset_shampoo[[#This Row],[Region]],F:F,dataset_shampoo[[#This Row],[Year]]-1,G:G,"&gt;"&amp;dataset_shampoo[[#This Row],[Month]])</f>
        <v>55531</v>
      </c>
      <c r="M2453" s="1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s="9">
        <v>11179</v>
      </c>
      <c r="I2454" s="11">
        <v>74893</v>
      </c>
      <c r="J2454" s="9">
        <f>SUMIFS(H:H,D:D,dataset_shampoo[[#This Row],[Brand]],E:E,dataset_shampoo[[#This Row],[Region]],F:F,dataset_shampoo[[#This Row],[Year]],G:G,"&lt;="&amp;dataset_shampoo[[#This Row],[Month]])</f>
        <v>66710</v>
      </c>
      <c r="K2454" s="27">
        <f>SUMIFS(I:I,D:D,dataset_shampoo[[#This Row],[Brand]],E:E,dataset_shampoo[[#This Row],[Region]],F:F,dataset_shampoo[[#This Row],[Year]],G:G,"&lt;="&amp;dataset_shampoo[[#This Row],[Month]])</f>
        <v>446957</v>
      </c>
      <c r="L2454" s="9">
        <f>dataset_shampoo[[#This Row],[Units YTD]]+SUMIFS(H:H,D:D,dataset_shampoo[[#This Row],[Brand]],E:E,dataset_shampoo[[#This Row],[Region]],F:F,dataset_shampoo[[#This Row],[Year]]-1,G:G,"&gt;"&amp;dataset_shampoo[[#This Row],[Month]])</f>
        <v>66710</v>
      </c>
      <c r="M2454" s="1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s="9">
        <v>10500</v>
      </c>
      <c r="I2455" s="11">
        <v>70336</v>
      </c>
      <c r="J2455" s="9">
        <f>SUMIFS(H:H,D:D,dataset_shampoo[[#This Row],[Brand]],E:E,dataset_shampoo[[#This Row],[Region]],F:F,dataset_shampoo[[#This Row],[Year]],G:G,"&lt;="&amp;dataset_shampoo[[#This Row],[Month]])</f>
        <v>77210</v>
      </c>
      <c r="K2455" s="27">
        <f>SUMIFS(I:I,D:D,dataset_shampoo[[#This Row],[Brand]],E:E,dataset_shampoo[[#This Row],[Region]],F:F,dataset_shampoo[[#This Row],[Year]],G:G,"&lt;="&amp;dataset_shampoo[[#This Row],[Month]])</f>
        <v>517293</v>
      </c>
      <c r="L2455" s="9">
        <f>dataset_shampoo[[#This Row],[Units YTD]]+SUMIFS(H:H,D:D,dataset_shampoo[[#This Row],[Brand]],E:E,dataset_shampoo[[#This Row],[Region]],F:F,dataset_shampoo[[#This Row],[Year]]-1,G:G,"&gt;"&amp;dataset_shampoo[[#This Row],[Month]])</f>
        <v>77210</v>
      </c>
      <c r="M2455" s="1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s="9">
        <v>9940</v>
      </c>
      <c r="I2456" s="11">
        <v>66598</v>
      </c>
      <c r="J2456" s="9">
        <f>SUMIFS(H:H,D:D,dataset_shampoo[[#This Row],[Brand]],E:E,dataset_shampoo[[#This Row],[Region]],F:F,dataset_shampoo[[#This Row],[Year]],G:G,"&lt;="&amp;dataset_shampoo[[#This Row],[Month]])</f>
        <v>87150</v>
      </c>
      <c r="K2456" s="27">
        <f>SUMIFS(I:I,D:D,dataset_shampoo[[#This Row],[Brand]],E:E,dataset_shampoo[[#This Row],[Region]],F:F,dataset_shampoo[[#This Row],[Year]],G:G,"&lt;="&amp;dataset_shampoo[[#This Row],[Month]])</f>
        <v>583891</v>
      </c>
      <c r="L2456" s="9">
        <f>dataset_shampoo[[#This Row],[Units YTD]]+SUMIFS(H:H,D:D,dataset_shampoo[[#This Row],[Brand]],E:E,dataset_shampoo[[#This Row],[Region]],F:F,dataset_shampoo[[#This Row],[Year]]-1,G:G,"&gt;"&amp;dataset_shampoo[[#This Row],[Month]])</f>
        <v>87150</v>
      </c>
      <c r="M2456" s="1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s="9">
        <v>9366</v>
      </c>
      <c r="I2457" s="11">
        <v>62734</v>
      </c>
      <c r="J2457" s="9">
        <f>SUMIFS(H:H,D:D,dataset_shampoo[[#This Row],[Brand]],E:E,dataset_shampoo[[#This Row],[Region]],F:F,dataset_shampoo[[#This Row],[Year]],G:G,"&lt;="&amp;dataset_shampoo[[#This Row],[Month]])</f>
        <v>96516</v>
      </c>
      <c r="K2457" s="27">
        <f>SUMIFS(I:I,D:D,dataset_shampoo[[#This Row],[Brand]],E:E,dataset_shampoo[[#This Row],[Region]],F:F,dataset_shampoo[[#This Row],[Year]],G:G,"&lt;="&amp;dataset_shampoo[[#This Row],[Month]])</f>
        <v>646625</v>
      </c>
      <c r="L2457" s="9">
        <f>dataset_shampoo[[#This Row],[Units YTD]]+SUMIFS(H:H,D:D,dataset_shampoo[[#This Row],[Brand]],E:E,dataset_shampoo[[#This Row],[Region]],F:F,dataset_shampoo[[#This Row],[Year]]-1,G:G,"&gt;"&amp;dataset_shampoo[[#This Row],[Month]])</f>
        <v>96516</v>
      </c>
      <c r="M2457" s="1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s="9">
        <v>12222</v>
      </c>
      <c r="I2458" s="11">
        <v>81914</v>
      </c>
      <c r="J2458" s="9">
        <f>SUMIFS(H:H,D:D,dataset_shampoo[[#This Row],[Brand]],E:E,dataset_shampoo[[#This Row],[Region]],F:F,dataset_shampoo[[#This Row],[Year]],G:G,"&lt;="&amp;dataset_shampoo[[#This Row],[Month]])</f>
        <v>108738</v>
      </c>
      <c r="K2458" s="27">
        <f>SUMIFS(I:I,D:D,dataset_shampoo[[#This Row],[Brand]],E:E,dataset_shampoo[[#This Row],[Region]],F:F,dataset_shampoo[[#This Row],[Year]],G:G,"&lt;="&amp;dataset_shampoo[[#This Row],[Month]])</f>
        <v>728539</v>
      </c>
      <c r="L2458" s="9">
        <f>dataset_shampoo[[#This Row],[Units YTD]]+SUMIFS(H:H,D:D,dataset_shampoo[[#This Row],[Brand]],E:E,dataset_shampoo[[#This Row],[Region]],F:F,dataset_shampoo[[#This Row],[Year]]-1,G:G,"&gt;"&amp;dataset_shampoo[[#This Row],[Month]])</f>
        <v>108738</v>
      </c>
      <c r="M2458" s="1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s="9">
        <v>11438</v>
      </c>
      <c r="I2459" s="11">
        <v>76594</v>
      </c>
      <c r="J2459" s="9">
        <f>SUMIFS(H:H,D:D,dataset_shampoo[[#This Row],[Brand]],E:E,dataset_shampoo[[#This Row],[Region]],F:F,dataset_shampoo[[#This Row],[Year]],G:G,"&lt;="&amp;dataset_shampoo[[#This Row],[Month]])</f>
        <v>120176</v>
      </c>
      <c r="K2459" s="27">
        <f>SUMIFS(I:I,D:D,dataset_shampoo[[#This Row],[Brand]],E:E,dataset_shampoo[[#This Row],[Region]],F:F,dataset_shampoo[[#This Row],[Year]],G:G,"&lt;="&amp;dataset_shampoo[[#This Row],[Month]])</f>
        <v>805133</v>
      </c>
      <c r="L2459" s="9">
        <f>dataset_shampoo[[#This Row],[Units YTD]]+SUMIFS(H:H,D:D,dataset_shampoo[[#This Row],[Brand]],E:E,dataset_shampoo[[#This Row],[Region]],F:F,dataset_shampoo[[#This Row],[Year]]-1,G:G,"&gt;"&amp;dataset_shampoo[[#This Row],[Month]])</f>
        <v>120176</v>
      </c>
      <c r="M2459" s="1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s="9">
        <v>10087</v>
      </c>
      <c r="I2460" s="11">
        <v>67557</v>
      </c>
      <c r="J2460" s="9">
        <f>SUMIFS(H:H,D:D,dataset_shampoo[[#This Row],[Brand]],E:E,dataset_shampoo[[#This Row],[Region]],F:F,dataset_shampoo[[#This Row],[Year]],G:G,"&lt;="&amp;dataset_shampoo[[#This Row],[Month]])</f>
        <v>130263</v>
      </c>
      <c r="K2460" s="27">
        <f>SUMIFS(I:I,D:D,dataset_shampoo[[#This Row],[Brand]],E:E,dataset_shampoo[[#This Row],[Region]],F:F,dataset_shampoo[[#This Row],[Year]],G:G,"&lt;="&amp;dataset_shampoo[[#This Row],[Month]])</f>
        <v>872690</v>
      </c>
      <c r="L2460" s="9">
        <f>dataset_shampoo[[#This Row],[Units YTD]]+SUMIFS(H:H,D:D,dataset_shampoo[[#This Row],[Brand]],E:E,dataset_shampoo[[#This Row],[Region]],F:F,dataset_shampoo[[#This Row],[Year]]-1,G:G,"&gt;"&amp;dataset_shampoo[[#This Row],[Month]])</f>
        <v>130263</v>
      </c>
      <c r="M2460" s="1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s="9">
        <v>10591</v>
      </c>
      <c r="I2461" s="11">
        <v>70917</v>
      </c>
      <c r="J2461" s="9">
        <f>SUMIFS(H:H,D:D,dataset_shampoo[[#This Row],[Brand]],E:E,dataset_shampoo[[#This Row],[Region]],F:F,dataset_shampoo[[#This Row],[Year]],G:G,"&lt;="&amp;dataset_shampoo[[#This Row],[Month]])</f>
        <v>10591</v>
      </c>
      <c r="K2461" s="27">
        <f>SUMIFS(I:I,D:D,dataset_shampoo[[#This Row],[Brand]],E:E,dataset_shampoo[[#This Row],[Region]],F:F,dataset_shampoo[[#This Row],[Year]],G:G,"&lt;="&amp;dataset_shampoo[[#This Row],[Month]])</f>
        <v>70917</v>
      </c>
      <c r="L2461" s="9">
        <f>dataset_shampoo[[#This Row],[Units YTD]]+SUMIFS(H:H,D:D,dataset_shampoo[[#This Row],[Brand]],E:E,dataset_shampoo[[#This Row],[Region]],F:F,dataset_shampoo[[#This Row],[Year]]-1,G:G,"&gt;"&amp;dataset_shampoo[[#This Row],[Month]])</f>
        <v>128072</v>
      </c>
      <c r="M2461" s="1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s="9">
        <v>9912</v>
      </c>
      <c r="I2462" s="11">
        <v>66360</v>
      </c>
      <c r="J2462" s="9">
        <f>SUMIFS(H:H,D:D,dataset_shampoo[[#This Row],[Brand]],E:E,dataset_shampoo[[#This Row],[Region]],F:F,dataset_shampoo[[#This Row],[Year]],G:G,"&lt;="&amp;dataset_shampoo[[#This Row],[Month]])</f>
        <v>20503</v>
      </c>
      <c r="K2462" s="27">
        <f>SUMIFS(I:I,D:D,dataset_shampoo[[#This Row],[Brand]],E:E,dataset_shampoo[[#This Row],[Region]],F:F,dataset_shampoo[[#This Row],[Year]],G:G,"&lt;="&amp;dataset_shampoo[[#This Row],[Month]])</f>
        <v>137277</v>
      </c>
      <c r="L2462" s="9">
        <f>dataset_shampoo[[#This Row],[Units YTD]]+SUMIFS(H:H,D:D,dataset_shampoo[[#This Row],[Brand]],E:E,dataset_shampoo[[#This Row],[Region]],F:F,dataset_shampoo[[#This Row],[Year]]-1,G:G,"&gt;"&amp;dataset_shampoo[[#This Row],[Month]])</f>
        <v>127302</v>
      </c>
      <c r="M2462" s="1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s="9">
        <v>9646</v>
      </c>
      <c r="I2463" s="11">
        <v>64680</v>
      </c>
      <c r="J2463" s="9">
        <f>SUMIFS(H:H,D:D,dataset_shampoo[[#This Row],[Brand]],E:E,dataset_shampoo[[#This Row],[Region]],F:F,dataset_shampoo[[#This Row],[Year]],G:G,"&lt;="&amp;dataset_shampoo[[#This Row],[Month]])</f>
        <v>30149</v>
      </c>
      <c r="K2463" s="27">
        <f>SUMIFS(I:I,D:D,dataset_shampoo[[#This Row],[Brand]],E:E,dataset_shampoo[[#This Row],[Region]],F:F,dataset_shampoo[[#This Row],[Year]],G:G,"&lt;="&amp;dataset_shampoo[[#This Row],[Month]])</f>
        <v>201957</v>
      </c>
      <c r="L2463" s="9">
        <f>dataset_shampoo[[#This Row],[Units YTD]]+SUMIFS(H:H,D:D,dataset_shampoo[[#This Row],[Brand]],E:E,dataset_shampoo[[#This Row],[Region]],F:F,dataset_shampoo[[#This Row],[Year]]-1,G:G,"&gt;"&amp;dataset_shampoo[[#This Row],[Month]])</f>
        <v>126287</v>
      </c>
      <c r="M2463" s="1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s="9">
        <v>10542</v>
      </c>
      <c r="I2464" s="11">
        <v>70616</v>
      </c>
      <c r="J2464" s="9">
        <f>SUMIFS(H:H,D:D,dataset_shampoo[[#This Row],[Brand]],E:E,dataset_shampoo[[#This Row],[Region]],F:F,dataset_shampoo[[#This Row],[Year]],G:G,"&lt;="&amp;dataset_shampoo[[#This Row],[Month]])</f>
        <v>40691</v>
      </c>
      <c r="K2464" s="27">
        <f>SUMIFS(I:I,D:D,dataset_shampoo[[#This Row],[Brand]],E:E,dataset_shampoo[[#This Row],[Region]],F:F,dataset_shampoo[[#This Row],[Year]],G:G,"&lt;="&amp;dataset_shampoo[[#This Row],[Month]])</f>
        <v>272573</v>
      </c>
      <c r="L2464" s="9">
        <f>dataset_shampoo[[#This Row],[Units YTD]]+SUMIFS(H:H,D:D,dataset_shampoo[[#This Row],[Brand]],E:E,dataset_shampoo[[#This Row],[Region]],F:F,dataset_shampoo[[#This Row],[Year]]-1,G:G,"&gt;"&amp;dataset_shampoo[[#This Row],[Month]])</f>
        <v>127120</v>
      </c>
      <c r="M2464" s="1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s="9">
        <v>11571</v>
      </c>
      <c r="I2465" s="11">
        <v>77497</v>
      </c>
      <c r="J2465" s="9">
        <f>SUMIFS(H:H,D:D,dataset_shampoo[[#This Row],[Brand]],E:E,dataset_shampoo[[#This Row],[Region]],F:F,dataset_shampoo[[#This Row],[Year]],G:G,"&lt;="&amp;dataset_shampoo[[#This Row],[Month]])</f>
        <v>52262</v>
      </c>
      <c r="K2465" s="27">
        <f>SUMIFS(I:I,D:D,dataset_shampoo[[#This Row],[Brand]],E:E,dataset_shampoo[[#This Row],[Region]],F:F,dataset_shampoo[[#This Row],[Year]],G:G,"&lt;="&amp;dataset_shampoo[[#This Row],[Month]])</f>
        <v>350070</v>
      </c>
      <c r="L2465" s="9">
        <f>dataset_shampoo[[#This Row],[Units YTD]]+SUMIFS(H:H,D:D,dataset_shampoo[[#This Row],[Brand]],E:E,dataset_shampoo[[#This Row],[Region]],F:F,dataset_shampoo[[#This Row],[Year]]-1,G:G,"&gt;"&amp;dataset_shampoo[[#This Row],[Month]])</f>
        <v>126994</v>
      </c>
      <c r="M2465" s="1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s="9">
        <v>10941</v>
      </c>
      <c r="I2466" s="11">
        <v>73304</v>
      </c>
      <c r="J2466" s="9">
        <f>SUMIFS(H:H,D:D,dataset_shampoo[[#This Row],[Brand]],E:E,dataset_shampoo[[#This Row],[Region]],F:F,dataset_shampoo[[#This Row],[Year]],G:G,"&lt;="&amp;dataset_shampoo[[#This Row],[Month]])</f>
        <v>63203</v>
      </c>
      <c r="K2466" s="27">
        <f>SUMIFS(I:I,D:D,dataset_shampoo[[#This Row],[Brand]],E:E,dataset_shampoo[[#This Row],[Region]],F:F,dataset_shampoo[[#This Row],[Year]],G:G,"&lt;="&amp;dataset_shampoo[[#This Row],[Month]])</f>
        <v>423374</v>
      </c>
      <c r="L2466" s="9">
        <f>dataset_shampoo[[#This Row],[Units YTD]]+SUMIFS(H:H,D:D,dataset_shampoo[[#This Row],[Brand]],E:E,dataset_shampoo[[#This Row],[Region]],F:F,dataset_shampoo[[#This Row],[Year]]-1,G:G,"&gt;"&amp;dataset_shampoo[[#This Row],[Month]])</f>
        <v>126756</v>
      </c>
      <c r="M2466" s="1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s="9">
        <v>9646</v>
      </c>
      <c r="I2467" s="11">
        <v>64666</v>
      </c>
      <c r="J2467" s="9">
        <f>SUMIFS(H:H,D:D,dataset_shampoo[[#This Row],[Brand]],E:E,dataset_shampoo[[#This Row],[Region]],F:F,dataset_shampoo[[#This Row],[Year]],G:G,"&lt;="&amp;dataset_shampoo[[#This Row],[Month]])</f>
        <v>72849</v>
      </c>
      <c r="K2467" s="27">
        <f>SUMIFS(I:I,D:D,dataset_shampoo[[#This Row],[Brand]],E:E,dataset_shampoo[[#This Row],[Region]],F:F,dataset_shampoo[[#This Row],[Year]],G:G,"&lt;="&amp;dataset_shampoo[[#This Row],[Month]])</f>
        <v>488040</v>
      </c>
      <c r="L2467" s="9">
        <f>dataset_shampoo[[#This Row],[Units YTD]]+SUMIFS(H:H,D:D,dataset_shampoo[[#This Row],[Brand]],E:E,dataset_shampoo[[#This Row],[Region]],F:F,dataset_shampoo[[#This Row],[Year]]-1,G:G,"&gt;"&amp;dataset_shampoo[[#This Row],[Month]])</f>
        <v>125902</v>
      </c>
      <c r="M2467" s="1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s="9">
        <v>9940</v>
      </c>
      <c r="I2468" s="11">
        <v>66626</v>
      </c>
      <c r="J2468" s="9">
        <f>SUMIFS(H:H,D:D,dataset_shampoo[[#This Row],[Brand]],E:E,dataset_shampoo[[#This Row],[Region]],F:F,dataset_shampoo[[#This Row],[Year]],G:G,"&lt;="&amp;dataset_shampoo[[#This Row],[Month]])</f>
        <v>82789</v>
      </c>
      <c r="K2468" s="27">
        <f>SUMIFS(I:I,D:D,dataset_shampoo[[#This Row],[Brand]],E:E,dataset_shampoo[[#This Row],[Region]],F:F,dataset_shampoo[[#This Row],[Year]],G:G,"&lt;="&amp;dataset_shampoo[[#This Row],[Month]])</f>
        <v>554666</v>
      </c>
      <c r="L2468" s="9">
        <f>dataset_shampoo[[#This Row],[Units YTD]]+SUMIFS(H:H,D:D,dataset_shampoo[[#This Row],[Brand]],E:E,dataset_shampoo[[#This Row],[Region]],F:F,dataset_shampoo[[#This Row],[Year]]-1,G:G,"&gt;"&amp;dataset_shampoo[[#This Row],[Month]])</f>
        <v>125902</v>
      </c>
      <c r="M2468" s="1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s="9">
        <v>9800</v>
      </c>
      <c r="I2469" s="11">
        <v>65618</v>
      </c>
      <c r="J2469" s="9">
        <f>SUMIFS(H:H,D:D,dataset_shampoo[[#This Row],[Brand]],E:E,dataset_shampoo[[#This Row],[Region]],F:F,dataset_shampoo[[#This Row],[Year]],G:G,"&lt;="&amp;dataset_shampoo[[#This Row],[Month]])</f>
        <v>92589</v>
      </c>
      <c r="K2469" s="27">
        <f>SUMIFS(I:I,D:D,dataset_shampoo[[#This Row],[Brand]],E:E,dataset_shampoo[[#This Row],[Region]],F:F,dataset_shampoo[[#This Row],[Year]],G:G,"&lt;="&amp;dataset_shampoo[[#This Row],[Month]])</f>
        <v>620284</v>
      </c>
      <c r="L2469" s="9">
        <f>dataset_shampoo[[#This Row],[Units YTD]]+SUMIFS(H:H,D:D,dataset_shampoo[[#This Row],[Brand]],E:E,dataset_shampoo[[#This Row],[Region]],F:F,dataset_shampoo[[#This Row],[Year]]-1,G:G,"&gt;"&amp;dataset_shampoo[[#This Row],[Month]])</f>
        <v>126336</v>
      </c>
      <c r="M2469" s="1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s="9">
        <v>9247</v>
      </c>
      <c r="I2470" s="11">
        <v>61929</v>
      </c>
      <c r="J2470" s="9">
        <f>SUMIFS(H:H,D:D,dataset_shampoo[[#This Row],[Brand]],E:E,dataset_shampoo[[#This Row],[Region]],F:F,dataset_shampoo[[#This Row],[Year]],G:G,"&lt;="&amp;dataset_shampoo[[#This Row],[Month]])</f>
        <v>101836</v>
      </c>
      <c r="K2470" s="27">
        <f>SUMIFS(I:I,D:D,dataset_shampoo[[#This Row],[Brand]],E:E,dataset_shampoo[[#This Row],[Region]],F:F,dataset_shampoo[[#This Row],[Year]],G:G,"&lt;="&amp;dataset_shampoo[[#This Row],[Month]])</f>
        <v>682213</v>
      </c>
      <c r="L2470" s="9">
        <f>dataset_shampoo[[#This Row],[Units YTD]]+SUMIFS(H:H,D:D,dataset_shampoo[[#This Row],[Brand]],E:E,dataset_shampoo[[#This Row],[Region]],F:F,dataset_shampoo[[#This Row],[Year]]-1,G:G,"&gt;"&amp;dataset_shampoo[[#This Row],[Month]])</f>
        <v>123361</v>
      </c>
      <c r="M2470" s="1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s="9">
        <v>9667</v>
      </c>
      <c r="I2471" s="11">
        <v>64757</v>
      </c>
      <c r="J2471" s="9">
        <f>SUMIFS(H:H,D:D,dataset_shampoo[[#This Row],[Brand]],E:E,dataset_shampoo[[#This Row],[Region]],F:F,dataset_shampoo[[#This Row],[Year]],G:G,"&lt;="&amp;dataset_shampoo[[#This Row],[Month]])</f>
        <v>111503</v>
      </c>
      <c r="K2471" s="27">
        <f>SUMIFS(I:I,D:D,dataset_shampoo[[#This Row],[Brand]],E:E,dataset_shampoo[[#This Row],[Region]],F:F,dataset_shampoo[[#This Row],[Year]],G:G,"&lt;="&amp;dataset_shampoo[[#This Row],[Month]])</f>
        <v>746970</v>
      </c>
      <c r="L2471" s="9">
        <f>dataset_shampoo[[#This Row],[Units YTD]]+SUMIFS(H:H,D:D,dataset_shampoo[[#This Row],[Brand]],E:E,dataset_shampoo[[#This Row],[Region]],F:F,dataset_shampoo[[#This Row],[Year]]-1,G:G,"&gt;"&amp;dataset_shampoo[[#This Row],[Month]])</f>
        <v>121590</v>
      </c>
      <c r="M2471" s="1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s="9">
        <v>9772</v>
      </c>
      <c r="I2472" s="11">
        <v>65527</v>
      </c>
      <c r="J2472" s="9">
        <f>SUMIFS(H:H,D:D,dataset_shampoo[[#This Row],[Brand]],E:E,dataset_shampoo[[#This Row],[Region]],F:F,dataset_shampoo[[#This Row],[Year]],G:G,"&lt;="&amp;dataset_shampoo[[#This Row],[Month]])</f>
        <v>121275</v>
      </c>
      <c r="K2472" s="27">
        <f>SUMIFS(I:I,D:D,dataset_shampoo[[#This Row],[Brand]],E:E,dataset_shampoo[[#This Row],[Region]],F:F,dataset_shampoo[[#This Row],[Year]],G:G,"&lt;="&amp;dataset_shampoo[[#This Row],[Month]])</f>
        <v>812497</v>
      </c>
      <c r="L2472" s="9">
        <f>dataset_shampoo[[#This Row],[Units YTD]]+SUMIFS(H:H,D:D,dataset_shampoo[[#This Row],[Brand]],E:E,dataset_shampoo[[#This Row],[Region]],F:F,dataset_shampoo[[#This Row],[Year]]-1,G:G,"&gt;"&amp;dataset_shampoo[[#This Row],[Month]])</f>
        <v>121275</v>
      </c>
      <c r="M2472" s="1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s="9">
        <v>9128</v>
      </c>
      <c r="I2473" s="11">
        <v>61187</v>
      </c>
      <c r="J2473" s="9">
        <f>SUMIFS(H:H,D:D,dataset_shampoo[[#This Row],[Brand]],E:E,dataset_shampoo[[#This Row],[Region]],F:F,dataset_shampoo[[#This Row],[Year]],G:G,"&lt;="&amp;dataset_shampoo[[#This Row],[Month]])</f>
        <v>9128</v>
      </c>
      <c r="K2473" s="27">
        <f>SUMIFS(I:I,D:D,dataset_shampoo[[#This Row],[Brand]],E:E,dataset_shampoo[[#This Row],[Region]],F:F,dataset_shampoo[[#This Row],[Year]],G:G,"&lt;="&amp;dataset_shampoo[[#This Row],[Month]])</f>
        <v>61187</v>
      </c>
      <c r="L2473" s="9">
        <f>dataset_shampoo[[#This Row],[Units YTD]]+SUMIFS(H:H,D:D,dataset_shampoo[[#This Row],[Brand]],E:E,dataset_shampoo[[#This Row],[Region]],F:F,dataset_shampoo[[#This Row],[Year]]-1,G:G,"&gt;"&amp;dataset_shampoo[[#This Row],[Month]])</f>
        <v>119812</v>
      </c>
      <c r="M2473" s="1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s="9">
        <v>8701</v>
      </c>
      <c r="I2474" s="11">
        <v>58331</v>
      </c>
      <c r="J2474" s="9">
        <f>SUMIFS(H:H,D:D,dataset_shampoo[[#This Row],[Brand]],E:E,dataset_shampoo[[#This Row],[Region]],F:F,dataset_shampoo[[#This Row],[Year]],G:G,"&lt;="&amp;dataset_shampoo[[#This Row],[Month]])</f>
        <v>17829</v>
      </c>
      <c r="K2474" s="27">
        <f>SUMIFS(I:I,D:D,dataset_shampoo[[#This Row],[Brand]],E:E,dataset_shampoo[[#This Row],[Region]],F:F,dataset_shampoo[[#This Row],[Year]],G:G,"&lt;="&amp;dataset_shampoo[[#This Row],[Month]])</f>
        <v>119518</v>
      </c>
      <c r="L2474" s="9">
        <f>dataset_shampoo[[#This Row],[Units YTD]]+SUMIFS(H:H,D:D,dataset_shampoo[[#This Row],[Brand]],E:E,dataset_shampoo[[#This Row],[Region]],F:F,dataset_shampoo[[#This Row],[Year]]-1,G:G,"&gt;"&amp;dataset_shampoo[[#This Row],[Month]])</f>
        <v>118601</v>
      </c>
      <c r="M2474" s="1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s="9">
        <v>11977</v>
      </c>
      <c r="I2475" s="11">
        <v>80220</v>
      </c>
      <c r="J2475" s="9">
        <f>SUMIFS(H:H,D:D,dataset_shampoo[[#This Row],[Brand]],E:E,dataset_shampoo[[#This Row],[Region]],F:F,dataset_shampoo[[#This Row],[Year]],G:G,"&lt;="&amp;dataset_shampoo[[#This Row],[Month]])</f>
        <v>29806</v>
      </c>
      <c r="K2475" s="27">
        <f>SUMIFS(I:I,D:D,dataset_shampoo[[#This Row],[Brand]],E:E,dataset_shampoo[[#This Row],[Region]],F:F,dataset_shampoo[[#This Row],[Year]],G:G,"&lt;="&amp;dataset_shampoo[[#This Row],[Month]])</f>
        <v>199738</v>
      </c>
      <c r="L2475" s="9">
        <f>dataset_shampoo[[#This Row],[Units YTD]]+SUMIFS(H:H,D:D,dataset_shampoo[[#This Row],[Brand]],E:E,dataset_shampoo[[#This Row],[Region]],F:F,dataset_shampoo[[#This Row],[Year]]-1,G:G,"&gt;"&amp;dataset_shampoo[[#This Row],[Month]])</f>
        <v>120932</v>
      </c>
      <c r="M2475" s="1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s="9">
        <v>8246</v>
      </c>
      <c r="I2476" s="11">
        <v>55216</v>
      </c>
      <c r="J2476" s="9">
        <f>SUMIFS(H:H,D:D,dataset_shampoo[[#This Row],[Brand]],E:E,dataset_shampoo[[#This Row],[Region]],F:F,dataset_shampoo[[#This Row],[Year]],G:G,"&lt;="&amp;dataset_shampoo[[#This Row],[Month]])</f>
        <v>38052</v>
      </c>
      <c r="K2476" s="27">
        <f>SUMIFS(I:I,D:D,dataset_shampoo[[#This Row],[Brand]],E:E,dataset_shampoo[[#This Row],[Region]],F:F,dataset_shampoo[[#This Row],[Year]],G:G,"&lt;="&amp;dataset_shampoo[[#This Row],[Month]])</f>
        <v>254954</v>
      </c>
      <c r="L2476" s="9">
        <f>dataset_shampoo[[#This Row],[Units YTD]]+SUMIFS(H:H,D:D,dataset_shampoo[[#This Row],[Brand]],E:E,dataset_shampoo[[#This Row],[Region]],F:F,dataset_shampoo[[#This Row],[Year]]-1,G:G,"&gt;"&amp;dataset_shampoo[[#This Row],[Month]])</f>
        <v>118636</v>
      </c>
      <c r="M2476" s="1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s="9">
        <v>8456</v>
      </c>
      <c r="I2477" s="11">
        <v>56651</v>
      </c>
      <c r="J2477" s="9">
        <f>SUMIFS(H:H,D:D,dataset_shampoo[[#This Row],[Brand]],E:E,dataset_shampoo[[#This Row],[Region]],F:F,dataset_shampoo[[#This Row],[Year]],G:G,"&lt;="&amp;dataset_shampoo[[#This Row],[Month]])</f>
        <v>46508</v>
      </c>
      <c r="K2477" s="27">
        <f>SUMIFS(I:I,D:D,dataset_shampoo[[#This Row],[Brand]],E:E,dataset_shampoo[[#This Row],[Region]],F:F,dataset_shampoo[[#This Row],[Year]],G:G,"&lt;="&amp;dataset_shampoo[[#This Row],[Month]])</f>
        <v>311605</v>
      </c>
      <c r="L2477" s="9">
        <f>dataset_shampoo[[#This Row],[Units YTD]]+SUMIFS(H:H,D:D,dataset_shampoo[[#This Row],[Brand]],E:E,dataset_shampoo[[#This Row],[Region]],F:F,dataset_shampoo[[#This Row],[Year]]-1,G:G,"&gt;"&amp;dataset_shampoo[[#This Row],[Month]])</f>
        <v>115521</v>
      </c>
      <c r="M2477" s="1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s="9">
        <v>9667</v>
      </c>
      <c r="I2478" s="11">
        <v>64743</v>
      </c>
      <c r="J2478" s="9">
        <f>SUMIFS(H:H,D:D,dataset_shampoo[[#This Row],[Brand]],E:E,dataset_shampoo[[#This Row],[Region]],F:F,dataset_shampoo[[#This Row],[Year]],G:G,"&lt;="&amp;dataset_shampoo[[#This Row],[Month]])</f>
        <v>56175</v>
      </c>
      <c r="K2478" s="27">
        <f>SUMIFS(I:I,D:D,dataset_shampoo[[#This Row],[Brand]],E:E,dataset_shampoo[[#This Row],[Region]],F:F,dataset_shampoo[[#This Row],[Year]],G:G,"&lt;="&amp;dataset_shampoo[[#This Row],[Month]])</f>
        <v>376348</v>
      </c>
      <c r="L2478" s="9">
        <f>dataset_shampoo[[#This Row],[Units YTD]]+SUMIFS(H:H,D:D,dataset_shampoo[[#This Row],[Brand]],E:E,dataset_shampoo[[#This Row],[Region]],F:F,dataset_shampoo[[#This Row],[Year]]-1,G:G,"&gt;"&amp;dataset_shampoo[[#This Row],[Month]])</f>
        <v>114247</v>
      </c>
      <c r="M2478" s="1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s="9">
        <v>9646</v>
      </c>
      <c r="I2479" s="11">
        <v>64652</v>
      </c>
      <c r="J2479" s="9">
        <f>SUMIFS(H:H,D:D,dataset_shampoo[[#This Row],[Brand]],E:E,dataset_shampoo[[#This Row],[Region]],F:F,dataset_shampoo[[#This Row],[Year]],G:G,"&lt;="&amp;dataset_shampoo[[#This Row],[Month]])</f>
        <v>65821</v>
      </c>
      <c r="K2479" s="27">
        <f>SUMIFS(I:I,D:D,dataset_shampoo[[#This Row],[Brand]],E:E,dataset_shampoo[[#This Row],[Region]],F:F,dataset_shampoo[[#This Row],[Year]],G:G,"&lt;="&amp;dataset_shampoo[[#This Row],[Month]])</f>
        <v>441000</v>
      </c>
      <c r="L2479" s="9">
        <f>dataset_shampoo[[#This Row],[Units YTD]]+SUMIFS(H:H,D:D,dataset_shampoo[[#This Row],[Brand]],E:E,dataset_shampoo[[#This Row],[Region]],F:F,dataset_shampoo[[#This Row],[Year]]-1,G:G,"&gt;"&amp;dataset_shampoo[[#This Row],[Month]])</f>
        <v>114247</v>
      </c>
      <c r="M2479" s="1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s="9">
        <v>8323</v>
      </c>
      <c r="I2480" s="11">
        <v>55769</v>
      </c>
      <c r="J2480" s="9">
        <f>SUMIFS(H:H,D:D,dataset_shampoo[[#This Row],[Brand]],E:E,dataset_shampoo[[#This Row],[Region]],F:F,dataset_shampoo[[#This Row],[Year]],G:G,"&lt;="&amp;dataset_shampoo[[#This Row],[Month]])</f>
        <v>74144</v>
      </c>
      <c r="K2480" s="27">
        <f>SUMIFS(I:I,D:D,dataset_shampoo[[#This Row],[Brand]],E:E,dataset_shampoo[[#This Row],[Region]],F:F,dataset_shampoo[[#This Row],[Year]],G:G,"&lt;="&amp;dataset_shampoo[[#This Row],[Month]])</f>
        <v>496769</v>
      </c>
      <c r="L2480" s="9">
        <f>dataset_shampoo[[#This Row],[Units YTD]]+SUMIFS(H:H,D:D,dataset_shampoo[[#This Row],[Brand]],E:E,dataset_shampoo[[#This Row],[Region]],F:F,dataset_shampoo[[#This Row],[Year]]-1,G:G,"&gt;"&amp;dataset_shampoo[[#This Row],[Month]])</f>
        <v>112630</v>
      </c>
      <c r="M2480" s="1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s="9">
        <v>9345</v>
      </c>
      <c r="I2481" s="11">
        <v>62622</v>
      </c>
      <c r="J2481" s="9">
        <f>SUMIFS(H:H,D:D,dataset_shampoo[[#This Row],[Brand]],E:E,dataset_shampoo[[#This Row],[Region]],F:F,dataset_shampoo[[#This Row],[Year]],G:G,"&lt;="&amp;dataset_shampoo[[#This Row],[Month]])</f>
        <v>83489</v>
      </c>
      <c r="K2481" s="27">
        <f>SUMIFS(I:I,D:D,dataset_shampoo[[#This Row],[Brand]],E:E,dataset_shampoo[[#This Row],[Region]],F:F,dataset_shampoo[[#This Row],[Year]],G:G,"&lt;="&amp;dataset_shampoo[[#This Row],[Month]])</f>
        <v>559391</v>
      </c>
      <c r="L2481" s="9">
        <f>dataset_shampoo[[#This Row],[Units YTD]]+SUMIFS(H:H,D:D,dataset_shampoo[[#This Row],[Brand]],E:E,dataset_shampoo[[#This Row],[Region]],F:F,dataset_shampoo[[#This Row],[Year]]-1,G:G,"&gt;"&amp;dataset_shampoo[[#This Row],[Month]])</f>
        <v>112175</v>
      </c>
      <c r="M2481" s="1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s="9">
        <v>9177</v>
      </c>
      <c r="I2482" s="11">
        <v>61432</v>
      </c>
      <c r="J2482" s="9">
        <f>SUMIFS(H:H,D:D,dataset_shampoo[[#This Row],[Brand]],E:E,dataset_shampoo[[#This Row],[Region]],F:F,dataset_shampoo[[#This Row],[Year]],G:G,"&lt;="&amp;dataset_shampoo[[#This Row],[Month]])</f>
        <v>92666</v>
      </c>
      <c r="K2482" s="27">
        <f>SUMIFS(I:I,D:D,dataset_shampoo[[#This Row],[Brand]],E:E,dataset_shampoo[[#This Row],[Region]],F:F,dataset_shampoo[[#This Row],[Year]],G:G,"&lt;="&amp;dataset_shampoo[[#This Row],[Month]])</f>
        <v>620823</v>
      </c>
      <c r="L2482" s="9">
        <f>dataset_shampoo[[#This Row],[Units YTD]]+SUMIFS(H:H,D:D,dataset_shampoo[[#This Row],[Brand]],E:E,dataset_shampoo[[#This Row],[Region]],F:F,dataset_shampoo[[#This Row],[Year]]-1,G:G,"&gt;"&amp;dataset_shampoo[[#This Row],[Month]])</f>
        <v>112105</v>
      </c>
      <c r="M2482" s="1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s="9">
        <v>8148</v>
      </c>
      <c r="I2483" s="11">
        <v>54572</v>
      </c>
      <c r="J2483" s="9">
        <f>SUMIFS(H:H,D:D,dataset_shampoo[[#This Row],[Brand]],E:E,dataset_shampoo[[#This Row],[Region]],F:F,dataset_shampoo[[#This Row],[Year]],G:G,"&lt;="&amp;dataset_shampoo[[#This Row],[Month]])</f>
        <v>100814</v>
      </c>
      <c r="K2483" s="27">
        <f>SUMIFS(I:I,D:D,dataset_shampoo[[#This Row],[Brand]],E:E,dataset_shampoo[[#This Row],[Region]],F:F,dataset_shampoo[[#This Row],[Year]],G:G,"&lt;="&amp;dataset_shampoo[[#This Row],[Month]])</f>
        <v>675395</v>
      </c>
      <c r="L2483" s="9">
        <f>dataset_shampoo[[#This Row],[Units YTD]]+SUMIFS(H:H,D:D,dataset_shampoo[[#This Row],[Brand]],E:E,dataset_shampoo[[#This Row],[Region]],F:F,dataset_shampoo[[#This Row],[Year]]-1,G:G,"&gt;"&amp;dataset_shampoo[[#This Row],[Month]])</f>
        <v>110586</v>
      </c>
      <c r="M2483" s="1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s="9">
        <v>8939</v>
      </c>
      <c r="I2484" s="11">
        <v>59871</v>
      </c>
      <c r="J2484" s="9">
        <f>SUMIFS(H:H,D:D,dataset_shampoo[[#This Row],[Brand]],E:E,dataset_shampoo[[#This Row],[Region]],F:F,dataset_shampoo[[#This Row],[Year]],G:G,"&lt;="&amp;dataset_shampoo[[#This Row],[Month]])</f>
        <v>109753</v>
      </c>
      <c r="K2484" s="27">
        <f>SUMIFS(I:I,D:D,dataset_shampoo[[#This Row],[Brand]],E:E,dataset_shampoo[[#This Row],[Region]],F:F,dataset_shampoo[[#This Row],[Year]],G:G,"&lt;="&amp;dataset_shampoo[[#This Row],[Month]])</f>
        <v>735266</v>
      </c>
      <c r="L2484" s="9">
        <f>dataset_shampoo[[#This Row],[Units YTD]]+SUMIFS(H:H,D:D,dataset_shampoo[[#This Row],[Brand]],E:E,dataset_shampoo[[#This Row],[Region]],F:F,dataset_shampoo[[#This Row],[Year]]-1,G:G,"&gt;"&amp;dataset_shampoo[[#This Row],[Month]])</f>
        <v>109753</v>
      </c>
      <c r="M2484" s="1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s="9">
        <v>7917</v>
      </c>
      <c r="I2485" s="11">
        <v>53046</v>
      </c>
      <c r="J2485" s="9">
        <f>SUMIFS(H:H,D:D,dataset_shampoo[[#This Row],[Brand]],E:E,dataset_shampoo[[#This Row],[Region]],F:F,dataset_shampoo[[#This Row],[Year]],G:G,"&lt;="&amp;dataset_shampoo[[#This Row],[Month]])</f>
        <v>7917</v>
      </c>
      <c r="K2485" s="27">
        <f>SUMIFS(I:I,D:D,dataset_shampoo[[#This Row],[Brand]],E:E,dataset_shampoo[[#This Row],[Region]],F:F,dataset_shampoo[[#This Row],[Year]],G:G,"&lt;="&amp;dataset_shampoo[[#This Row],[Month]])</f>
        <v>53046</v>
      </c>
      <c r="L2485" s="9">
        <f>dataset_shampoo[[#This Row],[Units YTD]]+SUMIFS(H:H,D:D,dataset_shampoo[[#This Row],[Brand]],E:E,dataset_shampoo[[#This Row],[Region]],F:F,dataset_shampoo[[#This Row],[Year]]-1,G:G,"&gt;"&amp;dataset_shampoo[[#This Row],[Month]])</f>
        <v>108542</v>
      </c>
      <c r="M2485" s="1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s="9">
        <v>8421</v>
      </c>
      <c r="I2486" s="11">
        <v>56434</v>
      </c>
      <c r="J2486" s="9">
        <f>SUMIFS(H:H,D:D,dataset_shampoo[[#This Row],[Brand]],E:E,dataset_shampoo[[#This Row],[Region]],F:F,dataset_shampoo[[#This Row],[Year]],G:G,"&lt;="&amp;dataset_shampoo[[#This Row],[Month]])</f>
        <v>16338</v>
      </c>
      <c r="K2486" s="27">
        <f>SUMIFS(I:I,D:D,dataset_shampoo[[#This Row],[Brand]],E:E,dataset_shampoo[[#This Row],[Region]],F:F,dataset_shampoo[[#This Row],[Year]],G:G,"&lt;="&amp;dataset_shampoo[[#This Row],[Month]])</f>
        <v>109480</v>
      </c>
      <c r="L2486" s="9">
        <f>dataset_shampoo[[#This Row],[Units YTD]]+SUMIFS(H:H,D:D,dataset_shampoo[[#This Row],[Brand]],E:E,dataset_shampoo[[#This Row],[Region]],F:F,dataset_shampoo[[#This Row],[Year]]-1,G:G,"&gt;"&amp;dataset_shampoo[[#This Row],[Month]])</f>
        <v>108262</v>
      </c>
      <c r="M2486" s="1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s="9">
        <v>8785</v>
      </c>
      <c r="I2487" s="11">
        <v>58779</v>
      </c>
      <c r="J2487" s="9">
        <f>SUMIFS(H:H,D:D,dataset_shampoo[[#This Row],[Brand]],E:E,dataset_shampoo[[#This Row],[Region]],F:F,dataset_shampoo[[#This Row],[Year]],G:G,"&lt;="&amp;dataset_shampoo[[#This Row],[Month]])</f>
        <v>25123</v>
      </c>
      <c r="K2487" s="27">
        <f>SUMIFS(I:I,D:D,dataset_shampoo[[#This Row],[Brand]],E:E,dataset_shampoo[[#This Row],[Region]],F:F,dataset_shampoo[[#This Row],[Year]],G:G,"&lt;="&amp;dataset_shampoo[[#This Row],[Month]])</f>
        <v>168259</v>
      </c>
      <c r="L2487" s="9">
        <f>dataset_shampoo[[#This Row],[Units YTD]]+SUMIFS(H:H,D:D,dataset_shampoo[[#This Row],[Brand]],E:E,dataset_shampoo[[#This Row],[Region]],F:F,dataset_shampoo[[#This Row],[Year]]-1,G:G,"&gt;"&amp;dataset_shampoo[[#This Row],[Month]])</f>
        <v>105070</v>
      </c>
      <c r="M2487" s="1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s="9">
        <v>8939</v>
      </c>
      <c r="I2488" s="11">
        <v>59878</v>
      </c>
      <c r="J2488" s="9">
        <f>SUMIFS(H:H,D:D,dataset_shampoo[[#This Row],[Brand]],E:E,dataset_shampoo[[#This Row],[Region]],F:F,dataset_shampoo[[#This Row],[Year]],G:G,"&lt;="&amp;dataset_shampoo[[#This Row],[Month]])</f>
        <v>34062</v>
      </c>
      <c r="K2488" s="27">
        <f>SUMIFS(I:I,D:D,dataset_shampoo[[#This Row],[Brand]],E:E,dataset_shampoo[[#This Row],[Region]],F:F,dataset_shampoo[[#This Row],[Year]],G:G,"&lt;="&amp;dataset_shampoo[[#This Row],[Month]])</f>
        <v>228137</v>
      </c>
      <c r="L2488" s="9">
        <f>dataset_shampoo[[#This Row],[Units YTD]]+SUMIFS(H:H,D:D,dataset_shampoo[[#This Row],[Brand]],E:E,dataset_shampoo[[#This Row],[Region]],F:F,dataset_shampoo[[#This Row],[Year]]-1,G:G,"&gt;"&amp;dataset_shampoo[[#This Row],[Month]])</f>
        <v>105763</v>
      </c>
      <c r="M2488" s="1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s="9">
        <v>7700</v>
      </c>
      <c r="I2489" s="11">
        <v>51604</v>
      </c>
      <c r="J2489" s="9">
        <f>SUMIFS(H:H,D:D,dataset_shampoo[[#This Row],[Brand]],E:E,dataset_shampoo[[#This Row],[Region]],F:F,dataset_shampoo[[#This Row],[Year]],G:G,"&lt;="&amp;dataset_shampoo[[#This Row],[Month]])</f>
        <v>41762</v>
      </c>
      <c r="K2489" s="27">
        <f>SUMIFS(I:I,D:D,dataset_shampoo[[#This Row],[Brand]],E:E,dataset_shampoo[[#This Row],[Region]],F:F,dataset_shampoo[[#This Row],[Year]],G:G,"&lt;="&amp;dataset_shampoo[[#This Row],[Month]])</f>
        <v>279741</v>
      </c>
      <c r="L2489" s="9">
        <f>dataset_shampoo[[#This Row],[Units YTD]]+SUMIFS(H:H,D:D,dataset_shampoo[[#This Row],[Brand]],E:E,dataset_shampoo[[#This Row],[Region]],F:F,dataset_shampoo[[#This Row],[Year]]-1,G:G,"&gt;"&amp;dataset_shampoo[[#This Row],[Month]])</f>
        <v>105007</v>
      </c>
      <c r="M2489" s="1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s="9">
        <v>9793</v>
      </c>
      <c r="I2490" s="11">
        <v>65632</v>
      </c>
      <c r="J2490" s="9">
        <f>SUMIFS(H:H,D:D,dataset_shampoo[[#This Row],[Brand]],E:E,dataset_shampoo[[#This Row],[Region]],F:F,dataset_shampoo[[#This Row],[Year]],G:G,"&lt;="&amp;dataset_shampoo[[#This Row],[Month]])</f>
        <v>51555</v>
      </c>
      <c r="K2490" s="27">
        <f>SUMIFS(I:I,D:D,dataset_shampoo[[#This Row],[Brand]],E:E,dataset_shampoo[[#This Row],[Region]],F:F,dataset_shampoo[[#This Row],[Year]],G:G,"&lt;="&amp;dataset_shampoo[[#This Row],[Month]])</f>
        <v>345373</v>
      </c>
      <c r="L2490" s="9">
        <f>dataset_shampoo[[#This Row],[Units YTD]]+SUMIFS(H:H,D:D,dataset_shampoo[[#This Row],[Brand]],E:E,dataset_shampoo[[#This Row],[Region]],F:F,dataset_shampoo[[#This Row],[Year]]-1,G:G,"&gt;"&amp;dataset_shampoo[[#This Row],[Month]])</f>
        <v>105133</v>
      </c>
      <c r="M2490" s="1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s="9">
        <v>8967</v>
      </c>
      <c r="I2491" s="11">
        <v>60102</v>
      </c>
      <c r="J2491" s="9">
        <f>SUMIFS(H:H,D:D,dataset_shampoo[[#This Row],[Brand]],E:E,dataset_shampoo[[#This Row],[Region]],F:F,dataset_shampoo[[#This Row],[Year]],G:G,"&lt;="&amp;dataset_shampoo[[#This Row],[Month]])</f>
        <v>60522</v>
      </c>
      <c r="K2491" s="27">
        <f>SUMIFS(I:I,D:D,dataset_shampoo[[#This Row],[Brand]],E:E,dataset_shampoo[[#This Row],[Region]],F:F,dataset_shampoo[[#This Row],[Year]],G:G,"&lt;="&amp;dataset_shampoo[[#This Row],[Month]])</f>
        <v>405475</v>
      </c>
      <c r="L2491" s="9">
        <f>dataset_shampoo[[#This Row],[Units YTD]]+SUMIFS(H:H,D:D,dataset_shampoo[[#This Row],[Brand]],E:E,dataset_shampoo[[#This Row],[Region]],F:F,dataset_shampoo[[#This Row],[Year]]-1,G:G,"&gt;"&amp;dataset_shampoo[[#This Row],[Month]])</f>
        <v>104454</v>
      </c>
      <c r="M2491" s="1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s="9">
        <v>8092</v>
      </c>
      <c r="I2492" s="11">
        <v>54264</v>
      </c>
      <c r="J2492" s="9">
        <f>SUMIFS(H:H,D:D,dataset_shampoo[[#This Row],[Brand]],E:E,dataset_shampoo[[#This Row],[Region]],F:F,dataset_shampoo[[#This Row],[Year]],G:G,"&lt;="&amp;dataset_shampoo[[#This Row],[Month]])</f>
        <v>68614</v>
      </c>
      <c r="K2492" s="27">
        <f>SUMIFS(I:I,D:D,dataset_shampoo[[#This Row],[Brand]],E:E,dataset_shampoo[[#This Row],[Region]],F:F,dataset_shampoo[[#This Row],[Year]],G:G,"&lt;="&amp;dataset_shampoo[[#This Row],[Month]])</f>
        <v>459739</v>
      </c>
      <c r="L2492" s="9">
        <f>dataset_shampoo[[#This Row],[Units YTD]]+SUMIFS(H:H,D:D,dataset_shampoo[[#This Row],[Brand]],E:E,dataset_shampoo[[#This Row],[Region]],F:F,dataset_shampoo[[#This Row],[Year]]-1,G:G,"&gt;"&amp;dataset_shampoo[[#This Row],[Month]])</f>
        <v>104223</v>
      </c>
      <c r="M2492" s="1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s="9">
        <v>7952</v>
      </c>
      <c r="I2493" s="11">
        <v>53291</v>
      </c>
      <c r="J2493" s="9">
        <f>SUMIFS(H:H,D:D,dataset_shampoo[[#This Row],[Brand]],E:E,dataset_shampoo[[#This Row],[Region]],F:F,dataset_shampoo[[#This Row],[Year]],G:G,"&lt;="&amp;dataset_shampoo[[#This Row],[Month]])</f>
        <v>76566</v>
      </c>
      <c r="K2493" s="27">
        <f>SUMIFS(I:I,D:D,dataset_shampoo[[#This Row],[Brand]],E:E,dataset_shampoo[[#This Row],[Region]],F:F,dataset_shampoo[[#This Row],[Year]],G:G,"&lt;="&amp;dataset_shampoo[[#This Row],[Month]])</f>
        <v>513030</v>
      </c>
      <c r="L2493" s="9">
        <f>dataset_shampoo[[#This Row],[Units YTD]]+SUMIFS(H:H,D:D,dataset_shampoo[[#This Row],[Brand]],E:E,dataset_shampoo[[#This Row],[Region]],F:F,dataset_shampoo[[#This Row],[Year]]-1,G:G,"&gt;"&amp;dataset_shampoo[[#This Row],[Month]])</f>
        <v>102830</v>
      </c>
      <c r="M2493" s="1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s="9">
        <v>8638</v>
      </c>
      <c r="I2494" s="11">
        <v>57883</v>
      </c>
      <c r="J2494" s="9">
        <f>SUMIFS(H:H,D:D,dataset_shampoo[[#This Row],[Brand]],E:E,dataset_shampoo[[#This Row],[Region]],F:F,dataset_shampoo[[#This Row],[Year]],G:G,"&lt;="&amp;dataset_shampoo[[#This Row],[Month]])</f>
        <v>85204</v>
      </c>
      <c r="K2494" s="27">
        <f>SUMIFS(I:I,D:D,dataset_shampoo[[#This Row],[Brand]],E:E,dataset_shampoo[[#This Row],[Region]],F:F,dataset_shampoo[[#This Row],[Year]],G:G,"&lt;="&amp;dataset_shampoo[[#This Row],[Month]])</f>
        <v>570913</v>
      </c>
      <c r="L2494" s="9">
        <f>dataset_shampoo[[#This Row],[Units YTD]]+SUMIFS(H:H,D:D,dataset_shampoo[[#This Row],[Brand]],E:E,dataset_shampoo[[#This Row],[Region]],F:F,dataset_shampoo[[#This Row],[Year]]-1,G:G,"&gt;"&amp;dataset_shampoo[[#This Row],[Month]])</f>
        <v>102291</v>
      </c>
      <c r="M2494" s="1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s="9">
        <v>7609</v>
      </c>
      <c r="I2495" s="11">
        <v>50974</v>
      </c>
      <c r="J2495" s="9">
        <f>SUMIFS(H:H,D:D,dataset_shampoo[[#This Row],[Brand]],E:E,dataset_shampoo[[#This Row],[Region]],F:F,dataset_shampoo[[#This Row],[Year]],G:G,"&lt;="&amp;dataset_shampoo[[#This Row],[Month]])</f>
        <v>92813</v>
      </c>
      <c r="K2495" s="27">
        <f>SUMIFS(I:I,D:D,dataset_shampoo[[#This Row],[Brand]],E:E,dataset_shampoo[[#This Row],[Region]],F:F,dataset_shampoo[[#This Row],[Year]],G:G,"&lt;="&amp;dataset_shampoo[[#This Row],[Month]])</f>
        <v>621887</v>
      </c>
      <c r="L2495" s="9">
        <f>dataset_shampoo[[#This Row],[Units YTD]]+SUMIFS(H:H,D:D,dataset_shampoo[[#This Row],[Brand]],E:E,dataset_shampoo[[#This Row],[Region]],F:F,dataset_shampoo[[#This Row],[Year]]-1,G:G,"&gt;"&amp;dataset_shampoo[[#This Row],[Month]])</f>
        <v>101752</v>
      </c>
      <c r="M2495" s="1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s="9">
        <v>8596</v>
      </c>
      <c r="I2496" s="11">
        <v>57652</v>
      </c>
      <c r="J2496" s="9">
        <f>SUMIFS(H:H,D:D,dataset_shampoo[[#This Row],[Brand]],E:E,dataset_shampoo[[#This Row],[Region]],F:F,dataset_shampoo[[#This Row],[Year]],G:G,"&lt;="&amp;dataset_shampoo[[#This Row],[Month]])</f>
        <v>101409</v>
      </c>
      <c r="K2496" s="27">
        <f>SUMIFS(I:I,D:D,dataset_shampoo[[#This Row],[Brand]],E:E,dataset_shampoo[[#This Row],[Region]],F:F,dataset_shampoo[[#This Row],[Year]],G:G,"&lt;="&amp;dataset_shampoo[[#This Row],[Month]])</f>
        <v>679539</v>
      </c>
      <c r="L2496" s="9">
        <f>dataset_shampoo[[#This Row],[Units YTD]]+SUMIFS(H:H,D:D,dataset_shampoo[[#This Row],[Brand]],E:E,dataset_shampoo[[#This Row],[Region]],F:F,dataset_shampoo[[#This Row],[Year]]-1,G:G,"&gt;"&amp;dataset_shampoo[[#This Row],[Month]])</f>
        <v>101409</v>
      </c>
      <c r="M2496" s="1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s="9">
        <v>7784</v>
      </c>
      <c r="I2497" s="11">
        <v>52192</v>
      </c>
      <c r="J2497" s="9">
        <f>SUMIFS(H:H,D:D,dataset_shampoo[[#This Row],[Brand]],E:E,dataset_shampoo[[#This Row],[Region]],F:F,dataset_shampoo[[#This Row],[Year]],G:G,"&lt;="&amp;dataset_shampoo[[#This Row],[Month]])</f>
        <v>7784</v>
      </c>
      <c r="K2497" s="27">
        <f>SUMIFS(I:I,D:D,dataset_shampoo[[#This Row],[Brand]],E:E,dataset_shampoo[[#This Row],[Region]],F:F,dataset_shampoo[[#This Row],[Year]],G:G,"&lt;="&amp;dataset_shampoo[[#This Row],[Month]])</f>
        <v>52192</v>
      </c>
      <c r="L2497" s="9">
        <f>dataset_shampoo[[#This Row],[Units YTD]]+SUMIFS(H:H,D:D,dataset_shampoo[[#This Row],[Brand]],E:E,dataset_shampoo[[#This Row],[Region]],F:F,dataset_shampoo[[#This Row],[Year]]-1,G:G,"&gt;"&amp;dataset_shampoo[[#This Row],[Month]])</f>
        <v>101276</v>
      </c>
      <c r="M2497" s="1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s="9">
        <v>7406</v>
      </c>
      <c r="I2498" s="11">
        <v>49637</v>
      </c>
      <c r="J2498" s="9">
        <f>SUMIFS(H:H,D:D,dataset_shampoo[[#This Row],[Brand]],E:E,dataset_shampoo[[#This Row],[Region]],F:F,dataset_shampoo[[#This Row],[Year]],G:G,"&lt;="&amp;dataset_shampoo[[#This Row],[Month]])</f>
        <v>15190</v>
      </c>
      <c r="K2498" s="27">
        <f>SUMIFS(I:I,D:D,dataset_shampoo[[#This Row],[Brand]],E:E,dataset_shampoo[[#This Row],[Region]],F:F,dataset_shampoo[[#This Row],[Year]],G:G,"&lt;="&amp;dataset_shampoo[[#This Row],[Month]])</f>
        <v>101829</v>
      </c>
      <c r="L2498" s="9">
        <f>dataset_shampoo[[#This Row],[Units YTD]]+SUMIFS(H:H,D:D,dataset_shampoo[[#This Row],[Brand]],E:E,dataset_shampoo[[#This Row],[Region]],F:F,dataset_shampoo[[#This Row],[Year]]-1,G:G,"&gt;"&amp;dataset_shampoo[[#This Row],[Month]])</f>
        <v>100261</v>
      </c>
      <c r="M2498" s="1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s="9">
        <v>8239</v>
      </c>
      <c r="I2499" s="11">
        <v>55258</v>
      </c>
      <c r="J2499" s="9">
        <f>SUMIFS(H:H,D:D,dataset_shampoo[[#This Row],[Brand]],E:E,dataset_shampoo[[#This Row],[Region]],F:F,dataset_shampoo[[#This Row],[Year]],G:G,"&lt;="&amp;dataset_shampoo[[#This Row],[Month]])</f>
        <v>23429</v>
      </c>
      <c r="K2499" s="27">
        <f>SUMIFS(I:I,D:D,dataset_shampoo[[#This Row],[Brand]],E:E,dataset_shampoo[[#This Row],[Region]],F:F,dataset_shampoo[[#This Row],[Year]],G:G,"&lt;="&amp;dataset_shampoo[[#This Row],[Month]])</f>
        <v>157087</v>
      </c>
      <c r="L2499" s="9">
        <f>dataset_shampoo[[#This Row],[Units YTD]]+SUMIFS(H:H,D:D,dataset_shampoo[[#This Row],[Brand]],E:E,dataset_shampoo[[#This Row],[Region]],F:F,dataset_shampoo[[#This Row],[Year]]-1,G:G,"&gt;"&amp;dataset_shampoo[[#This Row],[Month]])</f>
        <v>99715</v>
      </c>
      <c r="M2499" s="1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s="9">
        <v>6958</v>
      </c>
      <c r="I2500" s="11">
        <v>46683</v>
      </c>
      <c r="J2500" s="9">
        <f>SUMIFS(H:H,D:D,dataset_shampoo[[#This Row],[Brand]],E:E,dataset_shampoo[[#This Row],[Region]],F:F,dataset_shampoo[[#This Row],[Year]],G:G,"&lt;="&amp;dataset_shampoo[[#This Row],[Month]])</f>
        <v>30387</v>
      </c>
      <c r="K2500" s="27">
        <f>SUMIFS(I:I,D:D,dataset_shampoo[[#This Row],[Brand]],E:E,dataset_shampoo[[#This Row],[Region]],F:F,dataset_shampoo[[#This Row],[Year]],G:G,"&lt;="&amp;dataset_shampoo[[#This Row],[Month]])</f>
        <v>203770</v>
      </c>
      <c r="L2500" s="9">
        <f>dataset_shampoo[[#This Row],[Units YTD]]+SUMIFS(H:H,D:D,dataset_shampoo[[#This Row],[Brand]],E:E,dataset_shampoo[[#This Row],[Region]],F:F,dataset_shampoo[[#This Row],[Year]]-1,G:G,"&gt;"&amp;dataset_shampoo[[#This Row],[Month]])</f>
        <v>97734</v>
      </c>
      <c r="M2500" s="1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s="9">
        <v>7980</v>
      </c>
      <c r="I2501" s="11">
        <v>53452</v>
      </c>
      <c r="J2501" s="9">
        <f>SUMIFS(H:H,D:D,dataset_shampoo[[#This Row],[Brand]],E:E,dataset_shampoo[[#This Row],[Region]],F:F,dataset_shampoo[[#This Row],[Year]],G:G,"&lt;="&amp;dataset_shampoo[[#This Row],[Month]])</f>
        <v>38367</v>
      </c>
      <c r="K2501" s="27">
        <f>SUMIFS(I:I,D:D,dataset_shampoo[[#This Row],[Brand]],E:E,dataset_shampoo[[#This Row],[Region]],F:F,dataset_shampoo[[#This Row],[Year]],G:G,"&lt;="&amp;dataset_shampoo[[#This Row],[Month]])</f>
        <v>257222</v>
      </c>
      <c r="L2501" s="9">
        <f>dataset_shampoo[[#This Row],[Units YTD]]+SUMIFS(H:H,D:D,dataset_shampoo[[#This Row],[Brand]],E:E,dataset_shampoo[[#This Row],[Region]],F:F,dataset_shampoo[[#This Row],[Year]]-1,G:G,"&gt;"&amp;dataset_shampoo[[#This Row],[Month]])</f>
        <v>98014</v>
      </c>
      <c r="M2501" s="1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s="9">
        <v>7602</v>
      </c>
      <c r="I2502" s="11">
        <v>50960</v>
      </c>
      <c r="J2502" s="9">
        <f>SUMIFS(H:H,D:D,dataset_shampoo[[#This Row],[Brand]],E:E,dataset_shampoo[[#This Row],[Region]],F:F,dataset_shampoo[[#This Row],[Year]],G:G,"&lt;="&amp;dataset_shampoo[[#This Row],[Month]])</f>
        <v>45969</v>
      </c>
      <c r="K2502" s="27">
        <f>SUMIFS(I:I,D:D,dataset_shampoo[[#This Row],[Brand]],E:E,dataset_shampoo[[#This Row],[Region]],F:F,dataset_shampoo[[#This Row],[Year]],G:G,"&lt;="&amp;dataset_shampoo[[#This Row],[Month]])</f>
        <v>308182</v>
      </c>
      <c r="L2502" s="9">
        <f>dataset_shampoo[[#This Row],[Units YTD]]+SUMIFS(H:H,D:D,dataset_shampoo[[#This Row],[Brand]],E:E,dataset_shampoo[[#This Row],[Region]],F:F,dataset_shampoo[[#This Row],[Year]]-1,G:G,"&gt;"&amp;dataset_shampoo[[#This Row],[Month]])</f>
        <v>95823</v>
      </c>
      <c r="M2502" s="1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s="9">
        <v>8120</v>
      </c>
      <c r="I2503" s="11">
        <v>54439</v>
      </c>
      <c r="J2503" s="9">
        <f>SUMIFS(H:H,D:D,dataset_shampoo[[#This Row],[Brand]],E:E,dataset_shampoo[[#This Row],[Region]],F:F,dataset_shampoo[[#This Row],[Year]],G:G,"&lt;="&amp;dataset_shampoo[[#This Row],[Month]])</f>
        <v>54089</v>
      </c>
      <c r="K2503" s="27">
        <f>SUMIFS(I:I,D:D,dataset_shampoo[[#This Row],[Brand]],E:E,dataset_shampoo[[#This Row],[Region]],F:F,dataset_shampoo[[#This Row],[Year]],G:G,"&lt;="&amp;dataset_shampoo[[#This Row],[Month]])</f>
        <v>362621</v>
      </c>
      <c r="L2503" s="9">
        <f>dataset_shampoo[[#This Row],[Units YTD]]+SUMIFS(H:H,D:D,dataset_shampoo[[#This Row],[Brand]],E:E,dataset_shampoo[[#This Row],[Region]],F:F,dataset_shampoo[[#This Row],[Year]]-1,G:G,"&gt;"&amp;dataset_shampoo[[#This Row],[Month]])</f>
        <v>94976</v>
      </c>
      <c r="M2503" s="1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s="9">
        <v>7217</v>
      </c>
      <c r="I2504" s="11">
        <v>48328</v>
      </c>
      <c r="J2504" s="9">
        <f>SUMIFS(H:H,D:D,dataset_shampoo[[#This Row],[Brand]],E:E,dataset_shampoo[[#This Row],[Region]],F:F,dataset_shampoo[[#This Row],[Year]],G:G,"&lt;="&amp;dataset_shampoo[[#This Row],[Month]])</f>
        <v>61306</v>
      </c>
      <c r="K2504" s="27">
        <f>SUMIFS(I:I,D:D,dataset_shampoo[[#This Row],[Brand]],E:E,dataset_shampoo[[#This Row],[Region]],F:F,dataset_shampoo[[#This Row],[Year]],G:G,"&lt;="&amp;dataset_shampoo[[#This Row],[Month]])</f>
        <v>410949</v>
      </c>
      <c r="L2504" s="9">
        <f>dataset_shampoo[[#This Row],[Units YTD]]+SUMIFS(H:H,D:D,dataset_shampoo[[#This Row],[Brand]],E:E,dataset_shampoo[[#This Row],[Region]],F:F,dataset_shampoo[[#This Row],[Year]]-1,G:G,"&gt;"&amp;dataset_shampoo[[#This Row],[Month]])</f>
        <v>94101</v>
      </c>
      <c r="M2504" s="1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s="9">
        <v>8162</v>
      </c>
      <c r="I2505" s="11">
        <v>54684</v>
      </c>
      <c r="J2505" s="9">
        <f>SUMIFS(H:H,D:D,dataset_shampoo[[#This Row],[Brand]],E:E,dataset_shampoo[[#This Row],[Region]],F:F,dataset_shampoo[[#This Row],[Year]],G:G,"&lt;="&amp;dataset_shampoo[[#This Row],[Month]])</f>
        <v>69468</v>
      </c>
      <c r="K2505" s="27">
        <f>SUMIFS(I:I,D:D,dataset_shampoo[[#This Row],[Brand]],E:E,dataset_shampoo[[#This Row],[Region]],F:F,dataset_shampoo[[#This Row],[Year]],G:G,"&lt;="&amp;dataset_shampoo[[#This Row],[Month]])</f>
        <v>465633</v>
      </c>
      <c r="L2505" s="9">
        <f>dataset_shampoo[[#This Row],[Units YTD]]+SUMIFS(H:H,D:D,dataset_shampoo[[#This Row],[Brand]],E:E,dataset_shampoo[[#This Row],[Region]],F:F,dataset_shampoo[[#This Row],[Year]]-1,G:G,"&gt;"&amp;dataset_shampoo[[#This Row],[Month]])</f>
        <v>94311</v>
      </c>
      <c r="M2505" s="1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s="9">
        <v>6776</v>
      </c>
      <c r="I2506" s="11">
        <v>45409</v>
      </c>
      <c r="J2506" s="9">
        <f>SUMIFS(H:H,D:D,dataset_shampoo[[#This Row],[Brand]],E:E,dataset_shampoo[[#This Row],[Region]],F:F,dataset_shampoo[[#This Row],[Year]],G:G,"&lt;="&amp;dataset_shampoo[[#This Row],[Month]])</f>
        <v>76244</v>
      </c>
      <c r="K2506" s="27">
        <f>SUMIFS(I:I,D:D,dataset_shampoo[[#This Row],[Brand]],E:E,dataset_shampoo[[#This Row],[Region]],F:F,dataset_shampoo[[#This Row],[Year]],G:G,"&lt;="&amp;dataset_shampoo[[#This Row],[Month]])</f>
        <v>511042</v>
      </c>
      <c r="L2506" s="9">
        <f>dataset_shampoo[[#This Row],[Units YTD]]+SUMIFS(H:H,D:D,dataset_shampoo[[#This Row],[Brand]],E:E,dataset_shampoo[[#This Row],[Region]],F:F,dataset_shampoo[[#This Row],[Year]]-1,G:G,"&gt;"&amp;dataset_shampoo[[#This Row],[Month]])</f>
        <v>92449</v>
      </c>
      <c r="M2506" s="1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s="9">
        <v>7616</v>
      </c>
      <c r="I2507" s="11">
        <v>50988</v>
      </c>
      <c r="J2507" s="9">
        <f>SUMIFS(H:H,D:D,dataset_shampoo[[#This Row],[Brand]],E:E,dataset_shampoo[[#This Row],[Region]],F:F,dataset_shampoo[[#This Row],[Year]],G:G,"&lt;="&amp;dataset_shampoo[[#This Row],[Month]])</f>
        <v>83860</v>
      </c>
      <c r="K2507" s="27">
        <f>SUMIFS(I:I,D:D,dataset_shampoo[[#This Row],[Brand]],E:E,dataset_shampoo[[#This Row],[Region]],F:F,dataset_shampoo[[#This Row],[Year]],G:G,"&lt;="&amp;dataset_shampoo[[#This Row],[Month]])</f>
        <v>562030</v>
      </c>
      <c r="L2507" s="9">
        <f>dataset_shampoo[[#This Row],[Units YTD]]+SUMIFS(H:H,D:D,dataset_shampoo[[#This Row],[Brand]],E:E,dataset_shampoo[[#This Row],[Region]],F:F,dataset_shampoo[[#This Row],[Year]]-1,G:G,"&gt;"&amp;dataset_shampoo[[#This Row],[Month]])</f>
        <v>92456</v>
      </c>
      <c r="M2507" s="1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s="9">
        <v>6538</v>
      </c>
      <c r="I2508" s="11">
        <v>43778</v>
      </c>
      <c r="J2508" s="9">
        <f>SUMIFS(H:H,D:D,dataset_shampoo[[#This Row],[Brand]],E:E,dataset_shampoo[[#This Row],[Region]],F:F,dataset_shampoo[[#This Row],[Year]],G:G,"&lt;="&amp;dataset_shampoo[[#This Row],[Month]])</f>
        <v>90398</v>
      </c>
      <c r="K2508" s="27">
        <f>SUMIFS(I:I,D:D,dataset_shampoo[[#This Row],[Brand]],E:E,dataset_shampoo[[#This Row],[Region]],F:F,dataset_shampoo[[#This Row],[Year]],G:G,"&lt;="&amp;dataset_shampoo[[#This Row],[Month]])</f>
        <v>605808</v>
      </c>
      <c r="L2508" s="9">
        <f>dataset_shampoo[[#This Row],[Units YTD]]+SUMIFS(H:H,D:D,dataset_shampoo[[#This Row],[Brand]],E:E,dataset_shampoo[[#This Row],[Region]],F:F,dataset_shampoo[[#This Row],[Year]]-1,G:G,"&gt;"&amp;dataset_shampoo[[#This Row],[Month]])</f>
        <v>90398</v>
      </c>
      <c r="M2508" s="1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s="9">
        <v>6538</v>
      </c>
      <c r="I2509" s="11">
        <v>43792</v>
      </c>
      <c r="J2509" s="9">
        <f>SUMIFS(H:H,D:D,dataset_shampoo[[#This Row],[Brand]],E:E,dataset_shampoo[[#This Row],[Region]],F:F,dataset_shampoo[[#This Row],[Year]],G:G,"&lt;="&amp;dataset_shampoo[[#This Row],[Month]])</f>
        <v>6538</v>
      </c>
      <c r="K2509" s="27">
        <f>SUMIFS(I:I,D:D,dataset_shampoo[[#This Row],[Brand]],E:E,dataset_shampoo[[#This Row],[Region]],F:F,dataset_shampoo[[#This Row],[Year]],G:G,"&lt;="&amp;dataset_shampoo[[#This Row],[Month]])</f>
        <v>43792</v>
      </c>
      <c r="L2509" s="9">
        <f>dataset_shampoo[[#This Row],[Units YTD]]+SUMIFS(H:H,D:D,dataset_shampoo[[#This Row],[Brand]],E:E,dataset_shampoo[[#This Row],[Region]],F:F,dataset_shampoo[[#This Row],[Year]]-1,G:G,"&gt;"&amp;dataset_shampoo[[#This Row],[Month]])</f>
        <v>89152</v>
      </c>
      <c r="M2509" s="1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s="9">
        <v>5152</v>
      </c>
      <c r="I2510" s="11">
        <v>34573</v>
      </c>
      <c r="J2510" s="9">
        <f>SUMIFS(H:H,D:D,dataset_shampoo[[#This Row],[Brand]],E:E,dataset_shampoo[[#This Row],[Region]],F:F,dataset_shampoo[[#This Row],[Year]],G:G,"&lt;="&amp;dataset_shampoo[[#This Row],[Month]])</f>
        <v>11690</v>
      </c>
      <c r="K2510" s="27">
        <f>SUMIFS(I:I,D:D,dataset_shampoo[[#This Row],[Brand]],E:E,dataset_shampoo[[#This Row],[Region]],F:F,dataset_shampoo[[#This Row],[Year]],G:G,"&lt;="&amp;dataset_shampoo[[#This Row],[Month]])</f>
        <v>78365</v>
      </c>
      <c r="L2510" s="9">
        <f>dataset_shampoo[[#This Row],[Units YTD]]+SUMIFS(H:H,D:D,dataset_shampoo[[#This Row],[Brand]],E:E,dataset_shampoo[[#This Row],[Region]],F:F,dataset_shampoo[[#This Row],[Year]]-1,G:G,"&gt;"&amp;dataset_shampoo[[#This Row],[Month]])</f>
        <v>86898</v>
      </c>
      <c r="M2510" s="1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s="9">
        <v>5278</v>
      </c>
      <c r="I2511" s="11">
        <v>35350</v>
      </c>
      <c r="J2511" s="9">
        <f>SUMIFS(H:H,D:D,dataset_shampoo[[#This Row],[Brand]],E:E,dataset_shampoo[[#This Row],[Region]],F:F,dataset_shampoo[[#This Row],[Year]],G:G,"&lt;="&amp;dataset_shampoo[[#This Row],[Month]])</f>
        <v>16968</v>
      </c>
      <c r="K2511" s="27">
        <f>SUMIFS(I:I,D:D,dataset_shampoo[[#This Row],[Brand]],E:E,dataset_shampoo[[#This Row],[Region]],F:F,dataset_shampoo[[#This Row],[Year]],G:G,"&lt;="&amp;dataset_shampoo[[#This Row],[Month]])</f>
        <v>113715</v>
      </c>
      <c r="L2511" s="9">
        <f>dataset_shampoo[[#This Row],[Units YTD]]+SUMIFS(H:H,D:D,dataset_shampoo[[#This Row],[Brand]],E:E,dataset_shampoo[[#This Row],[Region]],F:F,dataset_shampoo[[#This Row],[Year]]-1,G:G,"&gt;"&amp;dataset_shampoo[[#This Row],[Month]])</f>
        <v>83937</v>
      </c>
      <c r="M2511" s="1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s="9">
        <v>7308</v>
      </c>
      <c r="I2512" s="11">
        <v>48923</v>
      </c>
      <c r="J2512" s="9">
        <f>SUMIFS(H:H,D:D,dataset_shampoo[[#This Row],[Brand]],E:E,dataset_shampoo[[#This Row],[Region]],F:F,dataset_shampoo[[#This Row],[Year]],G:G,"&lt;="&amp;dataset_shampoo[[#This Row],[Month]])</f>
        <v>7308</v>
      </c>
      <c r="K2512" s="27">
        <f>SUMIFS(I:I,D:D,dataset_shampoo[[#This Row],[Brand]],E:E,dataset_shampoo[[#This Row],[Region]],F:F,dataset_shampoo[[#This Row],[Year]],G:G,"&lt;="&amp;dataset_shampoo[[#This Row],[Month]])</f>
        <v>48923</v>
      </c>
      <c r="L2512" s="9">
        <f>dataset_shampoo[[#This Row],[Units YTD]]+SUMIFS(H:H,D:D,dataset_shampoo[[#This Row],[Brand]],E:E,dataset_shampoo[[#This Row],[Region]],F:F,dataset_shampoo[[#This Row],[Year]]-1,G:G,"&gt;"&amp;dataset_shampoo[[#This Row],[Month]])</f>
        <v>7308</v>
      </c>
      <c r="M2512" s="1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s="9">
        <v>7322</v>
      </c>
      <c r="I2513" s="11">
        <v>49049</v>
      </c>
      <c r="J2513" s="9">
        <f>SUMIFS(H:H,D:D,dataset_shampoo[[#This Row],[Brand]],E:E,dataset_shampoo[[#This Row],[Region]],F:F,dataset_shampoo[[#This Row],[Year]],G:G,"&lt;="&amp;dataset_shampoo[[#This Row],[Month]])</f>
        <v>14630</v>
      </c>
      <c r="K2513" s="27">
        <f>SUMIFS(I:I,D:D,dataset_shampoo[[#This Row],[Brand]],E:E,dataset_shampoo[[#This Row],[Region]],F:F,dataset_shampoo[[#This Row],[Year]],G:G,"&lt;="&amp;dataset_shampoo[[#This Row],[Month]])</f>
        <v>97972</v>
      </c>
      <c r="L2513" s="9">
        <f>dataset_shampoo[[#This Row],[Units YTD]]+SUMIFS(H:H,D:D,dataset_shampoo[[#This Row],[Brand]],E:E,dataset_shampoo[[#This Row],[Region]],F:F,dataset_shampoo[[#This Row],[Year]]-1,G:G,"&gt;"&amp;dataset_shampoo[[#This Row],[Month]])</f>
        <v>14630</v>
      </c>
      <c r="M2513" s="1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s="9">
        <v>6531</v>
      </c>
      <c r="I2514" s="11">
        <v>43799</v>
      </c>
      <c r="J2514" s="9">
        <f>SUMIFS(H:H,D:D,dataset_shampoo[[#This Row],[Brand]],E:E,dataset_shampoo[[#This Row],[Region]],F:F,dataset_shampoo[[#This Row],[Year]],G:G,"&lt;="&amp;dataset_shampoo[[#This Row],[Month]])</f>
        <v>21161</v>
      </c>
      <c r="K2514" s="27">
        <f>SUMIFS(I:I,D:D,dataset_shampoo[[#This Row],[Brand]],E:E,dataset_shampoo[[#This Row],[Region]],F:F,dataset_shampoo[[#This Row],[Year]],G:G,"&lt;="&amp;dataset_shampoo[[#This Row],[Month]])</f>
        <v>141771</v>
      </c>
      <c r="L2514" s="9">
        <f>dataset_shampoo[[#This Row],[Units YTD]]+SUMIFS(H:H,D:D,dataset_shampoo[[#This Row],[Brand]],E:E,dataset_shampoo[[#This Row],[Region]],F:F,dataset_shampoo[[#This Row],[Year]]-1,G:G,"&gt;"&amp;dataset_shampoo[[#This Row],[Month]])</f>
        <v>21161</v>
      </c>
      <c r="M2514" s="1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s="9">
        <v>5705</v>
      </c>
      <c r="I2515" s="11">
        <v>38192</v>
      </c>
      <c r="J2515" s="9">
        <f>SUMIFS(H:H,D:D,dataset_shampoo[[#This Row],[Brand]],E:E,dataset_shampoo[[#This Row],[Region]],F:F,dataset_shampoo[[#This Row],[Year]],G:G,"&lt;="&amp;dataset_shampoo[[#This Row],[Month]])</f>
        <v>26866</v>
      </c>
      <c r="K2515" s="27">
        <f>SUMIFS(I:I,D:D,dataset_shampoo[[#This Row],[Brand]],E:E,dataset_shampoo[[#This Row],[Region]],F:F,dataset_shampoo[[#This Row],[Year]],G:G,"&lt;="&amp;dataset_shampoo[[#This Row],[Month]])</f>
        <v>179963</v>
      </c>
      <c r="L2515" s="9">
        <f>dataset_shampoo[[#This Row],[Units YTD]]+SUMIFS(H:H,D:D,dataset_shampoo[[#This Row],[Brand]],E:E,dataset_shampoo[[#This Row],[Region]],F:F,dataset_shampoo[[#This Row],[Year]]-1,G:G,"&gt;"&amp;dataset_shampoo[[#This Row],[Month]])</f>
        <v>26866</v>
      </c>
      <c r="M2515" s="1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s="9">
        <v>6104</v>
      </c>
      <c r="I2516" s="11">
        <v>40922</v>
      </c>
      <c r="J2516" s="9">
        <f>SUMIFS(H:H,D:D,dataset_shampoo[[#This Row],[Brand]],E:E,dataset_shampoo[[#This Row],[Region]],F:F,dataset_shampoo[[#This Row],[Year]],G:G,"&lt;="&amp;dataset_shampoo[[#This Row],[Month]])</f>
        <v>32970</v>
      </c>
      <c r="K2516" s="27">
        <f>SUMIFS(I:I,D:D,dataset_shampoo[[#This Row],[Brand]],E:E,dataset_shampoo[[#This Row],[Region]],F:F,dataset_shampoo[[#This Row],[Year]],G:G,"&lt;="&amp;dataset_shampoo[[#This Row],[Month]])</f>
        <v>220885</v>
      </c>
      <c r="L2516" s="9">
        <f>dataset_shampoo[[#This Row],[Units YTD]]+SUMIFS(H:H,D:D,dataset_shampoo[[#This Row],[Brand]],E:E,dataset_shampoo[[#This Row],[Region]],F:F,dataset_shampoo[[#This Row],[Year]]-1,G:G,"&gt;"&amp;dataset_shampoo[[#This Row],[Month]])</f>
        <v>32970</v>
      </c>
      <c r="M2516" s="1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s="9">
        <v>7084</v>
      </c>
      <c r="I2517" s="11">
        <v>47411</v>
      </c>
      <c r="J2517" s="9">
        <f>SUMIFS(H:H,D:D,dataset_shampoo[[#This Row],[Brand]],E:E,dataset_shampoo[[#This Row],[Region]],F:F,dataset_shampoo[[#This Row],[Year]],G:G,"&lt;="&amp;dataset_shampoo[[#This Row],[Month]])</f>
        <v>40054</v>
      </c>
      <c r="K2517" s="27">
        <f>SUMIFS(I:I,D:D,dataset_shampoo[[#This Row],[Brand]],E:E,dataset_shampoo[[#This Row],[Region]],F:F,dataset_shampoo[[#This Row],[Year]],G:G,"&lt;="&amp;dataset_shampoo[[#This Row],[Month]])</f>
        <v>268296</v>
      </c>
      <c r="L2517" s="9">
        <f>dataset_shampoo[[#This Row],[Units YTD]]+SUMIFS(H:H,D:D,dataset_shampoo[[#This Row],[Brand]],E:E,dataset_shampoo[[#This Row],[Region]],F:F,dataset_shampoo[[#This Row],[Year]]-1,G:G,"&gt;"&amp;dataset_shampoo[[#This Row],[Month]])</f>
        <v>40054</v>
      </c>
      <c r="M2517" s="1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s="9">
        <v>5082</v>
      </c>
      <c r="I2518" s="11">
        <v>34097</v>
      </c>
      <c r="J2518" s="9">
        <f>SUMIFS(H:H,D:D,dataset_shampoo[[#This Row],[Brand]],E:E,dataset_shampoo[[#This Row],[Region]],F:F,dataset_shampoo[[#This Row],[Year]],G:G,"&lt;="&amp;dataset_shampoo[[#This Row],[Month]])</f>
        <v>45136</v>
      </c>
      <c r="K2518" s="27">
        <f>SUMIFS(I:I,D:D,dataset_shampoo[[#This Row],[Brand]],E:E,dataset_shampoo[[#This Row],[Region]],F:F,dataset_shampoo[[#This Row],[Year]],G:G,"&lt;="&amp;dataset_shampoo[[#This Row],[Month]])</f>
        <v>302393</v>
      </c>
      <c r="L2518" s="9">
        <f>dataset_shampoo[[#This Row],[Units YTD]]+SUMIFS(H:H,D:D,dataset_shampoo[[#This Row],[Brand]],E:E,dataset_shampoo[[#This Row],[Region]],F:F,dataset_shampoo[[#This Row],[Year]]-1,G:G,"&gt;"&amp;dataset_shampoo[[#This Row],[Month]])</f>
        <v>45136</v>
      </c>
      <c r="M2518" s="1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s="9">
        <v>4711</v>
      </c>
      <c r="I2519" s="11">
        <v>31528</v>
      </c>
      <c r="J2519" s="9">
        <f>SUMIFS(H:H,D:D,dataset_shampoo[[#This Row],[Brand]],E:E,dataset_shampoo[[#This Row],[Region]],F:F,dataset_shampoo[[#This Row],[Year]],G:G,"&lt;="&amp;dataset_shampoo[[#This Row],[Month]])</f>
        <v>49847</v>
      </c>
      <c r="K2519" s="27">
        <f>SUMIFS(I:I,D:D,dataset_shampoo[[#This Row],[Brand]],E:E,dataset_shampoo[[#This Row],[Region]],F:F,dataset_shampoo[[#This Row],[Year]],G:G,"&lt;="&amp;dataset_shampoo[[#This Row],[Month]])</f>
        <v>333921</v>
      </c>
      <c r="L2519" s="9">
        <f>dataset_shampoo[[#This Row],[Units YTD]]+SUMIFS(H:H,D:D,dataset_shampoo[[#This Row],[Brand]],E:E,dataset_shampoo[[#This Row],[Region]],F:F,dataset_shampoo[[#This Row],[Year]]-1,G:G,"&gt;"&amp;dataset_shampoo[[#This Row],[Month]])</f>
        <v>49847</v>
      </c>
      <c r="M2519" s="1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s="9">
        <v>5796</v>
      </c>
      <c r="I2520" s="11">
        <v>38836</v>
      </c>
      <c r="J2520" s="9">
        <f>SUMIFS(H:H,D:D,dataset_shampoo[[#This Row],[Brand]],E:E,dataset_shampoo[[#This Row],[Region]],F:F,dataset_shampoo[[#This Row],[Year]],G:G,"&lt;="&amp;dataset_shampoo[[#This Row],[Month]])</f>
        <v>55643</v>
      </c>
      <c r="K2520" s="27">
        <f>SUMIFS(I:I,D:D,dataset_shampoo[[#This Row],[Brand]],E:E,dataset_shampoo[[#This Row],[Region]],F:F,dataset_shampoo[[#This Row],[Year]],G:G,"&lt;="&amp;dataset_shampoo[[#This Row],[Month]])</f>
        <v>372757</v>
      </c>
      <c r="L2520" s="9">
        <f>dataset_shampoo[[#This Row],[Units YTD]]+SUMIFS(H:H,D:D,dataset_shampoo[[#This Row],[Brand]],E:E,dataset_shampoo[[#This Row],[Region]],F:F,dataset_shampoo[[#This Row],[Year]]-1,G:G,"&gt;"&amp;dataset_shampoo[[#This Row],[Month]])</f>
        <v>55643</v>
      </c>
      <c r="M2520" s="1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s="9">
        <v>6328</v>
      </c>
      <c r="I2521" s="11">
        <v>42406</v>
      </c>
      <c r="J2521" s="9">
        <f>SUMIFS(H:H,D:D,dataset_shampoo[[#This Row],[Brand]],E:E,dataset_shampoo[[#This Row],[Region]],F:F,dataset_shampoo[[#This Row],[Year]],G:G,"&lt;="&amp;dataset_shampoo[[#This Row],[Month]])</f>
        <v>61971</v>
      </c>
      <c r="K2521" s="27">
        <f>SUMIFS(I:I,D:D,dataset_shampoo[[#This Row],[Brand]],E:E,dataset_shampoo[[#This Row],[Region]],F:F,dataset_shampoo[[#This Row],[Year]],G:G,"&lt;="&amp;dataset_shampoo[[#This Row],[Month]])</f>
        <v>415163</v>
      </c>
      <c r="L2521" s="9">
        <f>dataset_shampoo[[#This Row],[Units YTD]]+SUMIFS(H:H,D:D,dataset_shampoo[[#This Row],[Brand]],E:E,dataset_shampoo[[#This Row],[Region]],F:F,dataset_shampoo[[#This Row],[Year]]-1,G:G,"&gt;"&amp;dataset_shampoo[[#This Row],[Month]])</f>
        <v>61971</v>
      </c>
      <c r="M2521" s="1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s="9">
        <v>6265</v>
      </c>
      <c r="I2522" s="11">
        <v>41979</v>
      </c>
      <c r="J2522" s="9">
        <f>SUMIFS(H:H,D:D,dataset_shampoo[[#This Row],[Brand]],E:E,dataset_shampoo[[#This Row],[Region]],F:F,dataset_shampoo[[#This Row],[Year]],G:G,"&lt;="&amp;dataset_shampoo[[#This Row],[Month]])</f>
        <v>68236</v>
      </c>
      <c r="K2522" s="27">
        <f>SUMIFS(I:I,D:D,dataset_shampoo[[#This Row],[Brand]],E:E,dataset_shampoo[[#This Row],[Region]],F:F,dataset_shampoo[[#This Row],[Year]],G:G,"&lt;="&amp;dataset_shampoo[[#This Row],[Month]])</f>
        <v>457142</v>
      </c>
      <c r="L2522" s="9">
        <f>dataset_shampoo[[#This Row],[Units YTD]]+SUMIFS(H:H,D:D,dataset_shampoo[[#This Row],[Brand]],E:E,dataset_shampoo[[#This Row],[Region]],F:F,dataset_shampoo[[#This Row],[Year]]-1,G:G,"&gt;"&amp;dataset_shampoo[[#This Row],[Month]])</f>
        <v>68236</v>
      </c>
      <c r="M2522" s="1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s="9">
        <v>6216</v>
      </c>
      <c r="I2523" s="11">
        <v>41678</v>
      </c>
      <c r="J2523" s="9">
        <f>SUMIFS(H:H,D:D,dataset_shampoo[[#This Row],[Brand]],E:E,dataset_shampoo[[#This Row],[Region]],F:F,dataset_shampoo[[#This Row],[Year]],G:G,"&lt;="&amp;dataset_shampoo[[#This Row],[Month]])</f>
        <v>74452</v>
      </c>
      <c r="K2523" s="27">
        <f>SUMIFS(I:I,D:D,dataset_shampoo[[#This Row],[Brand]],E:E,dataset_shampoo[[#This Row],[Region]],F:F,dataset_shampoo[[#This Row],[Year]],G:G,"&lt;="&amp;dataset_shampoo[[#This Row],[Month]])</f>
        <v>498820</v>
      </c>
      <c r="L2523" s="9">
        <f>dataset_shampoo[[#This Row],[Units YTD]]+SUMIFS(H:H,D:D,dataset_shampoo[[#This Row],[Brand]],E:E,dataset_shampoo[[#This Row],[Region]],F:F,dataset_shampoo[[#This Row],[Year]]-1,G:G,"&gt;"&amp;dataset_shampoo[[#This Row],[Month]])</f>
        <v>74452</v>
      </c>
      <c r="M2523" s="1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s="9">
        <v>5670</v>
      </c>
      <c r="I2524" s="11">
        <v>37982</v>
      </c>
      <c r="J2524" s="9">
        <f>SUMIFS(H:H,D:D,dataset_shampoo[[#This Row],[Brand]],E:E,dataset_shampoo[[#This Row],[Region]],F:F,dataset_shampoo[[#This Row],[Year]],G:G,"&lt;="&amp;dataset_shampoo[[#This Row],[Month]])</f>
        <v>5670</v>
      </c>
      <c r="K2524" s="27">
        <f>SUMIFS(I:I,D:D,dataset_shampoo[[#This Row],[Brand]],E:E,dataset_shampoo[[#This Row],[Region]],F:F,dataset_shampoo[[#This Row],[Year]],G:G,"&lt;="&amp;dataset_shampoo[[#This Row],[Month]])</f>
        <v>37982</v>
      </c>
      <c r="L2524" s="9">
        <f>dataset_shampoo[[#This Row],[Units YTD]]+SUMIFS(H:H,D:D,dataset_shampoo[[#This Row],[Brand]],E:E,dataset_shampoo[[#This Row],[Region]],F:F,dataset_shampoo[[#This Row],[Year]]-1,G:G,"&gt;"&amp;dataset_shampoo[[#This Row],[Month]])</f>
        <v>72814</v>
      </c>
      <c r="M2524" s="1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s="9">
        <v>5355</v>
      </c>
      <c r="I2525" s="11">
        <v>35861</v>
      </c>
      <c r="J2525" s="9">
        <f>SUMIFS(H:H,D:D,dataset_shampoo[[#This Row],[Brand]],E:E,dataset_shampoo[[#This Row],[Region]],F:F,dataset_shampoo[[#This Row],[Year]],G:G,"&lt;="&amp;dataset_shampoo[[#This Row],[Month]])</f>
        <v>11025</v>
      </c>
      <c r="K2525" s="27">
        <f>SUMIFS(I:I,D:D,dataset_shampoo[[#This Row],[Brand]],E:E,dataset_shampoo[[#This Row],[Region]],F:F,dataset_shampoo[[#This Row],[Year]],G:G,"&lt;="&amp;dataset_shampoo[[#This Row],[Month]])</f>
        <v>73843</v>
      </c>
      <c r="L2525" s="9">
        <f>dataset_shampoo[[#This Row],[Units YTD]]+SUMIFS(H:H,D:D,dataset_shampoo[[#This Row],[Brand]],E:E,dataset_shampoo[[#This Row],[Region]],F:F,dataset_shampoo[[#This Row],[Year]]-1,G:G,"&gt;"&amp;dataset_shampoo[[#This Row],[Month]])</f>
        <v>70847</v>
      </c>
      <c r="M2525" s="1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s="9">
        <v>5264</v>
      </c>
      <c r="I2526" s="11">
        <v>35287</v>
      </c>
      <c r="J2526" s="9">
        <f>SUMIFS(H:H,D:D,dataset_shampoo[[#This Row],[Brand]],E:E,dataset_shampoo[[#This Row],[Region]],F:F,dataset_shampoo[[#This Row],[Year]],G:G,"&lt;="&amp;dataset_shampoo[[#This Row],[Month]])</f>
        <v>16289</v>
      </c>
      <c r="K2526" s="27">
        <f>SUMIFS(I:I,D:D,dataset_shampoo[[#This Row],[Brand]],E:E,dataset_shampoo[[#This Row],[Region]],F:F,dataset_shampoo[[#This Row],[Year]],G:G,"&lt;="&amp;dataset_shampoo[[#This Row],[Month]])</f>
        <v>109130</v>
      </c>
      <c r="L2526" s="9">
        <f>dataset_shampoo[[#This Row],[Units YTD]]+SUMIFS(H:H,D:D,dataset_shampoo[[#This Row],[Brand]],E:E,dataset_shampoo[[#This Row],[Region]],F:F,dataset_shampoo[[#This Row],[Year]]-1,G:G,"&gt;"&amp;dataset_shampoo[[#This Row],[Month]])</f>
        <v>69580</v>
      </c>
      <c r="M2526" s="1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s="9">
        <v>4522</v>
      </c>
      <c r="I2527" s="11">
        <v>30317</v>
      </c>
      <c r="J2527" s="9">
        <f>SUMIFS(H:H,D:D,dataset_shampoo[[#This Row],[Brand]],E:E,dataset_shampoo[[#This Row],[Region]],F:F,dataset_shampoo[[#This Row],[Year]],G:G,"&lt;="&amp;dataset_shampoo[[#This Row],[Month]])</f>
        <v>20811</v>
      </c>
      <c r="K2527" s="27">
        <f>SUMIFS(I:I,D:D,dataset_shampoo[[#This Row],[Brand]],E:E,dataset_shampoo[[#This Row],[Region]],F:F,dataset_shampoo[[#This Row],[Year]],G:G,"&lt;="&amp;dataset_shampoo[[#This Row],[Month]])</f>
        <v>139447</v>
      </c>
      <c r="L2527" s="9">
        <f>dataset_shampoo[[#This Row],[Units YTD]]+SUMIFS(H:H,D:D,dataset_shampoo[[#This Row],[Brand]],E:E,dataset_shampoo[[#This Row],[Region]],F:F,dataset_shampoo[[#This Row],[Year]]-1,G:G,"&gt;"&amp;dataset_shampoo[[#This Row],[Month]])</f>
        <v>68397</v>
      </c>
      <c r="M2527" s="1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s="9">
        <v>5334</v>
      </c>
      <c r="I2528" s="11">
        <v>35763</v>
      </c>
      <c r="J2528" s="9">
        <f>SUMIFS(H:H,D:D,dataset_shampoo[[#This Row],[Brand]],E:E,dataset_shampoo[[#This Row],[Region]],F:F,dataset_shampoo[[#This Row],[Year]],G:G,"&lt;="&amp;dataset_shampoo[[#This Row],[Month]])</f>
        <v>26145</v>
      </c>
      <c r="K2528" s="27">
        <f>SUMIFS(I:I,D:D,dataset_shampoo[[#This Row],[Brand]],E:E,dataset_shampoo[[#This Row],[Region]],F:F,dataset_shampoo[[#This Row],[Year]],G:G,"&lt;="&amp;dataset_shampoo[[#This Row],[Month]])</f>
        <v>175210</v>
      </c>
      <c r="L2528" s="9">
        <f>dataset_shampoo[[#This Row],[Units YTD]]+SUMIFS(H:H,D:D,dataset_shampoo[[#This Row],[Brand]],E:E,dataset_shampoo[[#This Row],[Region]],F:F,dataset_shampoo[[#This Row],[Year]]-1,G:G,"&gt;"&amp;dataset_shampoo[[#This Row],[Month]])</f>
        <v>67627</v>
      </c>
      <c r="M2528" s="1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s="9">
        <v>5061</v>
      </c>
      <c r="I2529" s="11">
        <v>33929</v>
      </c>
      <c r="J2529" s="9">
        <f>SUMIFS(H:H,D:D,dataset_shampoo[[#This Row],[Brand]],E:E,dataset_shampoo[[#This Row],[Region]],F:F,dataset_shampoo[[#This Row],[Year]],G:G,"&lt;="&amp;dataset_shampoo[[#This Row],[Month]])</f>
        <v>31206</v>
      </c>
      <c r="K2529" s="27">
        <f>SUMIFS(I:I,D:D,dataset_shampoo[[#This Row],[Brand]],E:E,dataset_shampoo[[#This Row],[Region]],F:F,dataset_shampoo[[#This Row],[Year]],G:G,"&lt;="&amp;dataset_shampoo[[#This Row],[Month]])</f>
        <v>209139</v>
      </c>
      <c r="L2529" s="9">
        <f>dataset_shampoo[[#This Row],[Units YTD]]+SUMIFS(H:H,D:D,dataset_shampoo[[#This Row],[Brand]],E:E,dataset_shampoo[[#This Row],[Region]],F:F,dataset_shampoo[[#This Row],[Year]]-1,G:G,"&gt;"&amp;dataset_shampoo[[#This Row],[Month]])</f>
        <v>65604</v>
      </c>
      <c r="M2529" s="1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s="9">
        <v>3962</v>
      </c>
      <c r="I2530" s="11">
        <v>26523</v>
      </c>
      <c r="J2530" s="9">
        <f>SUMIFS(H:H,D:D,dataset_shampoo[[#This Row],[Brand]],E:E,dataset_shampoo[[#This Row],[Region]],F:F,dataset_shampoo[[#This Row],[Year]],G:G,"&lt;="&amp;dataset_shampoo[[#This Row],[Month]])</f>
        <v>35168</v>
      </c>
      <c r="K2530" s="27">
        <f>SUMIFS(I:I,D:D,dataset_shampoo[[#This Row],[Brand]],E:E,dataset_shampoo[[#This Row],[Region]],F:F,dataset_shampoo[[#This Row],[Year]],G:G,"&lt;="&amp;dataset_shampoo[[#This Row],[Month]])</f>
        <v>235662</v>
      </c>
      <c r="L2530" s="9">
        <f>dataset_shampoo[[#This Row],[Units YTD]]+SUMIFS(H:H,D:D,dataset_shampoo[[#This Row],[Brand]],E:E,dataset_shampoo[[#This Row],[Region]],F:F,dataset_shampoo[[#This Row],[Year]]-1,G:G,"&gt;"&amp;dataset_shampoo[[#This Row],[Month]])</f>
        <v>64484</v>
      </c>
      <c r="M2530" s="1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s="9">
        <v>3745</v>
      </c>
      <c r="I2531" s="11">
        <v>25046</v>
      </c>
      <c r="J2531" s="9">
        <f>SUMIFS(H:H,D:D,dataset_shampoo[[#This Row],[Brand]],E:E,dataset_shampoo[[#This Row],[Region]],F:F,dataset_shampoo[[#This Row],[Year]],G:G,"&lt;="&amp;dataset_shampoo[[#This Row],[Month]])</f>
        <v>38913</v>
      </c>
      <c r="K2531" s="27">
        <f>SUMIFS(I:I,D:D,dataset_shampoo[[#This Row],[Brand]],E:E,dataset_shampoo[[#This Row],[Region]],F:F,dataset_shampoo[[#This Row],[Year]],G:G,"&lt;="&amp;dataset_shampoo[[#This Row],[Month]])</f>
        <v>260708</v>
      </c>
      <c r="L2531" s="9">
        <f>dataset_shampoo[[#This Row],[Units YTD]]+SUMIFS(H:H,D:D,dataset_shampoo[[#This Row],[Brand]],E:E,dataset_shampoo[[#This Row],[Region]],F:F,dataset_shampoo[[#This Row],[Year]]-1,G:G,"&gt;"&amp;dataset_shampoo[[#This Row],[Month]])</f>
        <v>63518</v>
      </c>
      <c r="M2531" s="1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s="9">
        <v>4347</v>
      </c>
      <c r="I2532" s="11">
        <v>29148</v>
      </c>
      <c r="J2532" s="9">
        <f>SUMIFS(H:H,D:D,dataset_shampoo[[#This Row],[Brand]],E:E,dataset_shampoo[[#This Row],[Region]],F:F,dataset_shampoo[[#This Row],[Year]],G:G,"&lt;="&amp;dataset_shampoo[[#This Row],[Month]])</f>
        <v>43260</v>
      </c>
      <c r="K2532" s="27">
        <f>SUMIFS(I:I,D:D,dataset_shampoo[[#This Row],[Brand]],E:E,dataset_shampoo[[#This Row],[Region]],F:F,dataset_shampoo[[#This Row],[Year]],G:G,"&lt;="&amp;dataset_shampoo[[#This Row],[Month]])</f>
        <v>289856</v>
      </c>
      <c r="L2532" s="9">
        <f>dataset_shampoo[[#This Row],[Units YTD]]+SUMIFS(H:H,D:D,dataset_shampoo[[#This Row],[Brand]],E:E,dataset_shampoo[[#This Row],[Region]],F:F,dataset_shampoo[[#This Row],[Year]]-1,G:G,"&gt;"&amp;dataset_shampoo[[#This Row],[Month]])</f>
        <v>62069</v>
      </c>
      <c r="M2532" s="1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s="9">
        <v>3983</v>
      </c>
      <c r="I2533" s="11">
        <v>26719</v>
      </c>
      <c r="J2533" s="9">
        <f>SUMIFS(H:H,D:D,dataset_shampoo[[#This Row],[Brand]],E:E,dataset_shampoo[[#This Row],[Region]],F:F,dataset_shampoo[[#This Row],[Year]],G:G,"&lt;="&amp;dataset_shampoo[[#This Row],[Month]])</f>
        <v>47243</v>
      </c>
      <c r="K2533" s="27">
        <f>SUMIFS(I:I,D:D,dataset_shampoo[[#This Row],[Brand]],E:E,dataset_shampoo[[#This Row],[Region]],F:F,dataset_shampoo[[#This Row],[Year]],G:G,"&lt;="&amp;dataset_shampoo[[#This Row],[Month]])</f>
        <v>316575</v>
      </c>
      <c r="L2533" s="9">
        <f>dataset_shampoo[[#This Row],[Units YTD]]+SUMIFS(H:H,D:D,dataset_shampoo[[#This Row],[Brand]],E:E,dataset_shampoo[[#This Row],[Region]],F:F,dataset_shampoo[[#This Row],[Year]]-1,G:G,"&gt;"&amp;dataset_shampoo[[#This Row],[Month]])</f>
        <v>59724</v>
      </c>
      <c r="M2533" s="1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s="9">
        <v>3766</v>
      </c>
      <c r="I2534" s="11">
        <v>25263</v>
      </c>
      <c r="J2534" s="9">
        <f>SUMIFS(H:H,D:D,dataset_shampoo[[#This Row],[Brand]],E:E,dataset_shampoo[[#This Row],[Region]],F:F,dataset_shampoo[[#This Row],[Year]],G:G,"&lt;="&amp;dataset_shampoo[[#This Row],[Month]])</f>
        <v>51009</v>
      </c>
      <c r="K2534" s="27">
        <f>SUMIFS(I:I,D:D,dataset_shampoo[[#This Row],[Brand]],E:E,dataset_shampoo[[#This Row],[Region]],F:F,dataset_shampoo[[#This Row],[Year]],G:G,"&lt;="&amp;dataset_shampoo[[#This Row],[Month]])</f>
        <v>341838</v>
      </c>
      <c r="L2534" s="9">
        <f>dataset_shampoo[[#This Row],[Units YTD]]+SUMIFS(H:H,D:D,dataset_shampoo[[#This Row],[Brand]],E:E,dataset_shampoo[[#This Row],[Region]],F:F,dataset_shampoo[[#This Row],[Year]]-1,G:G,"&gt;"&amp;dataset_shampoo[[#This Row],[Month]])</f>
        <v>57225</v>
      </c>
      <c r="M2534" s="1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s="9">
        <v>4165</v>
      </c>
      <c r="I2535" s="11">
        <v>27937</v>
      </c>
      <c r="J2535" s="9">
        <f>SUMIFS(H:H,D:D,dataset_shampoo[[#This Row],[Brand]],E:E,dataset_shampoo[[#This Row],[Region]],F:F,dataset_shampoo[[#This Row],[Year]],G:G,"&lt;="&amp;dataset_shampoo[[#This Row],[Month]])</f>
        <v>55174</v>
      </c>
      <c r="K2535" s="27">
        <f>SUMIFS(I:I,D:D,dataset_shampoo[[#This Row],[Brand]],E:E,dataset_shampoo[[#This Row],[Region]],F:F,dataset_shampoo[[#This Row],[Year]],G:G,"&lt;="&amp;dataset_shampoo[[#This Row],[Month]])</f>
        <v>369775</v>
      </c>
      <c r="L2535" s="9">
        <f>dataset_shampoo[[#This Row],[Units YTD]]+SUMIFS(H:H,D:D,dataset_shampoo[[#This Row],[Brand]],E:E,dataset_shampoo[[#This Row],[Region]],F:F,dataset_shampoo[[#This Row],[Year]]-1,G:G,"&gt;"&amp;dataset_shampoo[[#This Row],[Month]])</f>
        <v>55174</v>
      </c>
      <c r="M2535" s="1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s="9">
        <v>4060</v>
      </c>
      <c r="I2536" s="11">
        <v>27202</v>
      </c>
      <c r="J2536" s="9">
        <f>SUMIFS(H:H,D:D,dataset_shampoo[[#This Row],[Brand]],E:E,dataset_shampoo[[#This Row],[Region]],F:F,dataset_shampoo[[#This Row],[Year]],G:G,"&lt;="&amp;dataset_shampoo[[#This Row],[Month]])</f>
        <v>4060</v>
      </c>
      <c r="K2536" s="27">
        <f>SUMIFS(I:I,D:D,dataset_shampoo[[#This Row],[Brand]],E:E,dataset_shampoo[[#This Row],[Region]],F:F,dataset_shampoo[[#This Row],[Year]],G:G,"&lt;="&amp;dataset_shampoo[[#This Row],[Month]])</f>
        <v>27202</v>
      </c>
      <c r="L2536" s="9">
        <f>dataset_shampoo[[#This Row],[Units YTD]]+SUMIFS(H:H,D:D,dataset_shampoo[[#This Row],[Brand]],E:E,dataset_shampoo[[#This Row],[Region]],F:F,dataset_shampoo[[#This Row],[Year]]-1,G:G,"&gt;"&amp;dataset_shampoo[[#This Row],[Month]])</f>
        <v>53564</v>
      </c>
      <c r="M2536" s="1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s="9">
        <v>3780</v>
      </c>
      <c r="I2537" s="11">
        <v>25312</v>
      </c>
      <c r="J2537" s="9">
        <f>SUMIFS(H:H,D:D,dataset_shampoo[[#This Row],[Brand]],E:E,dataset_shampoo[[#This Row],[Region]],F:F,dataset_shampoo[[#This Row],[Year]],G:G,"&lt;="&amp;dataset_shampoo[[#This Row],[Month]])</f>
        <v>7840</v>
      </c>
      <c r="K2537" s="27">
        <f>SUMIFS(I:I,D:D,dataset_shampoo[[#This Row],[Brand]],E:E,dataset_shampoo[[#This Row],[Region]],F:F,dataset_shampoo[[#This Row],[Year]],G:G,"&lt;="&amp;dataset_shampoo[[#This Row],[Month]])</f>
        <v>52514</v>
      </c>
      <c r="L2537" s="9">
        <f>dataset_shampoo[[#This Row],[Units YTD]]+SUMIFS(H:H,D:D,dataset_shampoo[[#This Row],[Brand]],E:E,dataset_shampoo[[#This Row],[Region]],F:F,dataset_shampoo[[#This Row],[Year]]-1,G:G,"&gt;"&amp;dataset_shampoo[[#This Row],[Month]])</f>
        <v>51989</v>
      </c>
      <c r="M2537" s="1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s="9">
        <v>4704</v>
      </c>
      <c r="I2538" s="11">
        <v>31521</v>
      </c>
      <c r="J2538" s="9">
        <f>SUMIFS(H:H,D:D,dataset_shampoo[[#This Row],[Brand]],E:E,dataset_shampoo[[#This Row],[Region]],F:F,dataset_shampoo[[#This Row],[Year]],G:G,"&lt;="&amp;dataset_shampoo[[#This Row],[Month]])</f>
        <v>12544</v>
      </c>
      <c r="K2538" s="27">
        <f>SUMIFS(I:I,D:D,dataset_shampoo[[#This Row],[Brand]],E:E,dataset_shampoo[[#This Row],[Region]],F:F,dataset_shampoo[[#This Row],[Year]],G:G,"&lt;="&amp;dataset_shampoo[[#This Row],[Month]])</f>
        <v>84035</v>
      </c>
      <c r="L2538" s="9">
        <f>dataset_shampoo[[#This Row],[Units YTD]]+SUMIFS(H:H,D:D,dataset_shampoo[[#This Row],[Brand]],E:E,dataset_shampoo[[#This Row],[Region]],F:F,dataset_shampoo[[#This Row],[Year]]-1,G:G,"&gt;"&amp;dataset_shampoo[[#This Row],[Month]])</f>
        <v>51429</v>
      </c>
      <c r="M2538" s="1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s="9">
        <v>3857</v>
      </c>
      <c r="I2539" s="11">
        <v>25858</v>
      </c>
      <c r="J2539" s="9">
        <f>SUMIFS(H:H,D:D,dataset_shampoo[[#This Row],[Brand]],E:E,dataset_shampoo[[#This Row],[Region]],F:F,dataset_shampoo[[#This Row],[Year]],G:G,"&lt;="&amp;dataset_shampoo[[#This Row],[Month]])</f>
        <v>16401</v>
      </c>
      <c r="K2539" s="27">
        <f>SUMIFS(I:I,D:D,dataset_shampoo[[#This Row],[Brand]],E:E,dataset_shampoo[[#This Row],[Region]],F:F,dataset_shampoo[[#This Row],[Year]],G:G,"&lt;="&amp;dataset_shampoo[[#This Row],[Month]])</f>
        <v>109893</v>
      </c>
      <c r="L2539" s="9">
        <f>dataset_shampoo[[#This Row],[Units YTD]]+SUMIFS(H:H,D:D,dataset_shampoo[[#This Row],[Brand]],E:E,dataset_shampoo[[#This Row],[Region]],F:F,dataset_shampoo[[#This Row],[Year]]-1,G:G,"&gt;"&amp;dataset_shampoo[[#This Row],[Month]])</f>
        <v>50764</v>
      </c>
      <c r="M2539" s="1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s="9">
        <v>2884</v>
      </c>
      <c r="I2540" s="11">
        <v>19334</v>
      </c>
      <c r="J2540" s="9">
        <f>SUMIFS(H:H,D:D,dataset_shampoo[[#This Row],[Brand]],E:E,dataset_shampoo[[#This Row],[Region]],F:F,dataset_shampoo[[#This Row],[Year]],G:G,"&lt;="&amp;dataset_shampoo[[#This Row],[Month]])</f>
        <v>19285</v>
      </c>
      <c r="K2540" s="27">
        <f>SUMIFS(I:I,D:D,dataset_shampoo[[#This Row],[Brand]],E:E,dataset_shampoo[[#This Row],[Region]],F:F,dataset_shampoo[[#This Row],[Year]],G:G,"&lt;="&amp;dataset_shampoo[[#This Row],[Month]])</f>
        <v>129227</v>
      </c>
      <c r="L2540" s="9">
        <f>dataset_shampoo[[#This Row],[Units YTD]]+SUMIFS(H:H,D:D,dataset_shampoo[[#This Row],[Brand]],E:E,dataset_shampoo[[#This Row],[Region]],F:F,dataset_shampoo[[#This Row],[Year]]-1,G:G,"&gt;"&amp;dataset_shampoo[[#This Row],[Month]])</f>
        <v>48314</v>
      </c>
      <c r="M2540" s="1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s="9">
        <v>5579</v>
      </c>
      <c r="I2541" s="11">
        <v>37380</v>
      </c>
      <c r="J2541" s="9">
        <f>SUMIFS(H:H,D:D,dataset_shampoo[[#This Row],[Brand]],E:E,dataset_shampoo[[#This Row],[Region]],F:F,dataset_shampoo[[#This Row],[Year]],G:G,"&lt;="&amp;dataset_shampoo[[#This Row],[Month]])</f>
        <v>24864</v>
      </c>
      <c r="K2541" s="27">
        <f>SUMIFS(I:I,D:D,dataset_shampoo[[#This Row],[Brand]],E:E,dataset_shampoo[[#This Row],[Region]],F:F,dataset_shampoo[[#This Row],[Year]],G:G,"&lt;="&amp;dataset_shampoo[[#This Row],[Month]])</f>
        <v>166607</v>
      </c>
      <c r="L2541" s="9">
        <f>dataset_shampoo[[#This Row],[Units YTD]]+SUMIFS(H:H,D:D,dataset_shampoo[[#This Row],[Brand]],E:E,dataset_shampoo[[#This Row],[Region]],F:F,dataset_shampoo[[#This Row],[Year]]-1,G:G,"&gt;"&amp;dataset_shampoo[[#This Row],[Month]])</f>
        <v>48832</v>
      </c>
      <c r="M2541" s="1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s="9">
        <v>3703</v>
      </c>
      <c r="I2542" s="11">
        <v>24829</v>
      </c>
      <c r="J2542" s="9">
        <f>SUMIFS(H:H,D:D,dataset_shampoo[[#This Row],[Brand]],E:E,dataset_shampoo[[#This Row],[Region]],F:F,dataset_shampoo[[#This Row],[Year]],G:G,"&lt;="&amp;dataset_shampoo[[#This Row],[Month]])</f>
        <v>28567</v>
      </c>
      <c r="K2542" s="27">
        <f>SUMIFS(I:I,D:D,dataset_shampoo[[#This Row],[Brand]],E:E,dataset_shampoo[[#This Row],[Region]],F:F,dataset_shampoo[[#This Row],[Year]],G:G,"&lt;="&amp;dataset_shampoo[[#This Row],[Month]])</f>
        <v>191436</v>
      </c>
      <c r="L2542" s="9">
        <f>dataset_shampoo[[#This Row],[Units YTD]]+SUMIFS(H:H,D:D,dataset_shampoo[[#This Row],[Brand]],E:E,dataset_shampoo[[#This Row],[Region]],F:F,dataset_shampoo[[#This Row],[Year]]-1,G:G,"&gt;"&amp;dataset_shampoo[[#This Row],[Month]])</f>
        <v>48573</v>
      </c>
      <c r="M2542" s="1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s="9">
        <v>2730</v>
      </c>
      <c r="I2543" s="11">
        <v>18235</v>
      </c>
      <c r="J2543" s="9">
        <f>SUMIFS(H:H,D:D,dataset_shampoo[[#This Row],[Brand]],E:E,dataset_shampoo[[#This Row],[Region]],F:F,dataset_shampoo[[#This Row],[Year]],G:G,"&lt;="&amp;dataset_shampoo[[#This Row],[Month]])</f>
        <v>31297</v>
      </c>
      <c r="K2543" s="27">
        <f>SUMIFS(I:I,D:D,dataset_shampoo[[#This Row],[Brand]],E:E,dataset_shampoo[[#This Row],[Region]],F:F,dataset_shampoo[[#This Row],[Year]],G:G,"&lt;="&amp;dataset_shampoo[[#This Row],[Month]])</f>
        <v>209671</v>
      </c>
      <c r="L2543" s="9">
        <f>dataset_shampoo[[#This Row],[Units YTD]]+SUMIFS(H:H,D:D,dataset_shampoo[[#This Row],[Brand]],E:E,dataset_shampoo[[#This Row],[Region]],F:F,dataset_shampoo[[#This Row],[Year]]-1,G:G,"&gt;"&amp;dataset_shampoo[[#This Row],[Month]])</f>
        <v>47558</v>
      </c>
      <c r="M2543" s="1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s="9">
        <v>3591</v>
      </c>
      <c r="I2544" s="11">
        <v>24017</v>
      </c>
      <c r="J2544" s="9">
        <f>SUMIFS(H:H,D:D,dataset_shampoo[[#This Row],[Brand]],E:E,dataset_shampoo[[#This Row],[Region]],F:F,dataset_shampoo[[#This Row],[Year]],G:G,"&lt;="&amp;dataset_shampoo[[#This Row],[Month]])</f>
        <v>34888</v>
      </c>
      <c r="K2544" s="27">
        <f>SUMIFS(I:I,D:D,dataset_shampoo[[#This Row],[Brand]],E:E,dataset_shampoo[[#This Row],[Region]],F:F,dataset_shampoo[[#This Row],[Year]],G:G,"&lt;="&amp;dataset_shampoo[[#This Row],[Month]])</f>
        <v>233688</v>
      </c>
      <c r="L2544" s="9">
        <f>dataset_shampoo[[#This Row],[Units YTD]]+SUMIFS(H:H,D:D,dataset_shampoo[[#This Row],[Brand]],E:E,dataset_shampoo[[#This Row],[Region]],F:F,dataset_shampoo[[#This Row],[Year]]-1,G:G,"&gt;"&amp;dataset_shampoo[[#This Row],[Month]])</f>
        <v>46802</v>
      </c>
      <c r="M2544" s="1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s="9">
        <v>3542</v>
      </c>
      <c r="I2545" s="11">
        <v>23772</v>
      </c>
      <c r="J2545" s="9">
        <f>SUMIFS(H:H,D:D,dataset_shampoo[[#This Row],[Brand]],E:E,dataset_shampoo[[#This Row],[Region]],F:F,dataset_shampoo[[#This Row],[Year]],G:G,"&lt;="&amp;dataset_shampoo[[#This Row],[Month]])</f>
        <v>38430</v>
      </c>
      <c r="K2545" s="27">
        <f>SUMIFS(I:I,D:D,dataset_shampoo[[#This Row],[Brand]],E:E,dataset_shampoo[[#This Row],[Region]],F:F,dataset_shampoo[[#This Row],[Year]],G:G,"&lt;="&amp;dataset_shampoo[[#This Row],[Month]])</f>
        <v>257460</v>
      </c>
      <c r="L2545" s="9">
        <f>dataset_shampoo[[#This Row],[Units YTD]]+SUMIFS(H:H,D:D,dataset_shampoo[[#This Row],[Brand]],E:E,dataset_shampoo[[#This Row],[Region]],F:F,dataset_shampoo[[#This Row],[Year]]-1,G:G,"&gt;"&amp;dataset_shampoo[[#This Row],[Month]])</f>
        <v>46361</v>
      </c>
      <c r="M2545" s="1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s="9">
        <v>3066</v>
      </c>
      <c r="I2546" s="11">
        <v>20552</v>
      </c>
      <c r="J2546" s="9">
        <f>SUMIFS(H:H,D:D,dataset_shampoo[[#This Row],[Brand]],E:E,dataset_shampoo[[#This Row],[Region]],F:F,dataset_shampoo[[#This Row],[Year]],G:G,"&lt;="&amp;dataset_shampoo[[#This Row],[Month]])</f>
        <v>41496</v>
      </c>
      <c r="K2546" s="27">
        <f>SUMIFS(I:I,D:D,dataset_shampoo[[#This Row],[Brand]],E:E,dataset_shampoo[[#This Row],[Region]],F:F,dataset_shampoo[[#This Row],[Year]],G:G,"&lt;="&amp;dataset_shampoo[[#This Row],[Month]])</f>
        <v>278012</v>
      </c>
      <c r="L2546" s="9">
        <f>dataset_shampoo[[#This Row],[Units YTD]]+SUMIFS(H:H,D:D,dataset_shampoo[[#This Row],[Brand]],E:E,dataset_shampoo[[#This Row],[Region]],F:F,dataset_shampoo[[#This Row],[Year]]-1,G:G,"&gt;"&amp;dataset_shampoo[[#This Row],[Month]])</f>
        <v>45661</v>
      </c>
      <c r="M2546" s="1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s="9">
        <v>3101</v>
      </c>
      <c r="I2547" s="11">
        <v>20748</v>
      </c>
      <c r="J2547" s="9">
        <f>SUMIFS(H:H,D:D,dataset_shampoo[[#This Row],[Brand]],E:E,dataset_shampoo[[#This Row],[Region]],F:F,dataset_shampoo[[#This Row],[Year]],G:G,"&lt;="&amp;dataset_shampoo[[#This Row],[Month]])</f>
        <v>44597</v>
      </c>
      <c r="K2547" s="27">
        <f>SUMIFS(I:I,D:D,dataset_shampoo[[#This Row],[Brand]],E:E,dataset_shampoo[[#This Row],[Region]],F:F,dataset_shampoo[[#This Row],[Year]],G:G,"&lt;="&amp;dataset_shampoo[[#This Row],[Month]])</f>
        <v>298760</v>
      </c>
      <c r="L2547" s="9">
        <f>dataset_shampoo[[#This Row],[Units YTD]]+SUMIFS(H:H,D:D,dataset_shampoo[[#This Row],[Brand]],E:E,dataset_shampoo[[#This Row],[Region]],F:F,dataset_shampoo[[#This Row],[Year]]-1,G:G,"&gt;"&amp;dataset_shampoo[[#This Row],[Month]])</f>
        <v>44597</v>
      </c>
      <c r="M2547" s="1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s="9">
        <v>4039</v>
      </c>
      <c r="I2548" s="11">
        <v>27055</v>
      </c>
      <c r="J2548" s="9">
        <f>SUMIFS(H:H,D:D,dataset_shampoo[[#This Row],[Brand]],E:E,dataset_shampoo[[#This Row],[Region]],F:F,dataset_shampoo[[#This Row],[Year]],G:G,"&lt;="&amp;dataset_shampoo[[#This Row],[Month]])</f>
        <v>4039</v>
      </c>
      <c r="K2548" s="27">
        <f>SUMIFS(I:I,D:D,dataset_shampoo[[#This Row],[Brand]],E:E,dataset_shampoo[[#This Row],[Region]],F:F,dataset_shampoo[[#This Row],[Year]],G:G,"&lt;="&amp;dataset_shampoo[[#This Row],[Month]])</f>
        <v>27055</v>
      </c>
      <c r="L2548" s="9">
        <f>dataset_shampoo[[#This Row],[Units YTD]]+SUMIFS(H:H,D:D,dataset_shampoo[[#This Row],[Brand]],E:E,dataset_shampoo[[#This Row],[Region]],F:F,dataset_shampoo[[#This Row],[Year]]-1,G:G,"&gt;"&amp;dataset_shampoo[[#This Row],[Month]])</f>
        <v>44576</v>
      </c>
      <c r="M2548" s="1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s="9">
        <v>2996</v>
      </c>
      <c r="I2549" s="11">
        <v>20104</v>
      </c>
      <c r="J2549" s="9">
        <f>SUMIFS(H:H,D:D,dataset_shampoo[[#This Row],[Brand]],E:E,dataset_shampoo[[#This Row],[Region]],F:F,dataset_shampoo[[#This Row],[Year]],G:G,"&lt;="&amp;dataset_shampoo[[#This Row],[Month]])</f>
        <v>7035</v>
      </c>
      <c r="K2549" s="27">
        <f>SUMIFS(I:I,D:D,dataset_shampoo[[#This Row],[Brand]],E:E,dataset_shampoo[[#This Row],[Region]],F:F,dataset_shampoo[[#This Row],[Year]],G:G,"&lt;="&amp;dataset_shampoo[[#This Row],[Month]])</f>
        <v>47159</v>
      </c>
      <c r="L2549" s="9">
        <f>dataset_shampoo[[#This Row],[Units YTD]]+SUMIFS(H:H,D:D,dataset_shampoo[[#This Row],[Brand]],E:E,dataset_shampoo[[#This Row],[Region]],F:F,dataset_shampoo[[#This Row],[Year]]-1,G:G,"&gt;"&amp;dataset_shampoo[[#This Row],[Month]])</f>
        <v>43792</v>
      </c>
      <c r="M2549" s="1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s="9">
        <v>3213</v>
      </c>
      <c r="I2550" s="11">
        <v>21476</v>
      </c>
      <c r="J2550" s="9">
        <f>SUMIFS(H:H,D:D,dataset_shampoo[[#This Row],[Brand]],E:E,dataset_shampoo[[#This Row],[Region]],F:F,dataset_shampoo[[#This Row],[Year]],G:G,"&lt;="&amp;dataset_shampoo[[#This Row],[Month]])</f>
        <v>10248</v>
      </c>
      <c r="K2550" s="27">
        <f>SUMIFS(I:I,D:D,dataset_shampoo[[#This Row],[Brand]],E:E,dataset_shampoo[[#This Row],[Region]],F:F,dataset_shampoo[[#This Row],[Year]],G:G,"&lt;="&amp;dataset_shampoo[[#This Row],[Month]])</f>
        <v>68635</v>
      </c>
      <c r="L2550" s="9">
        <f>dataset_shampoo[[#This Row],[Units YTD]]+SUMIFS(H:H,D:D,dataset_shampoo[[#This Row],[Brand]],E:E,dataset_shampoo[[#This Row],[Region]],F:F,dataset_shampoo[[#This Row],[Year]]-1,G:G,"&gt;"&amp;dataset_shampoo[[#This Row],[Month]])</f>
        <v>42301</v>
      </c>
      <c r="M2550" s="1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s="9">
        <v>3507</v>
      </c>
      <c r="I2551" s="11">
        <v>23562</v>
      </c>
      <c r="J2551" s="9">
        <f>SUMIFS(H:H,D:D,dataset_shampoo[[#This Row],[Brand]],E:E,dataset_shampoo[[#This Row],[Region]],F:F,dataset_shampoo[[#This Row],[Year]],G:G,"&lt;="&amp;dataset_shampoo[[#This Row],[Month]])</f>
        <v>13755</v>
      </c>
      <c r="K2551" s="27">
        <f>SUMIFS(I:I,D:D,dataset_shampoo[[#This Row],[Brand]],E:E,dataset_shampoo[[#This Row],[Region]],F:F,dataset_shampoo[[#This Row],[Year]],G:G,"&lt;="&amp;dataset_shampoo[[#This Row],[Month]])</f>
        <v>92197</v>
      </c>
      <c r="L2551" s="9">
        <f>dataset_shampoo[[#This Row],[Units YTD]]+SUMIFS(H:H,D:D,dataset_shampoo[[#This Row],[Brand]],E:E,dataset_shampoo[[#This Row],[Region]],F:F,dataset_shampoo[[#This Row],[Year]]-1,G:G,"&gt;"&amp;dataset_shampoo[[#This Row],[Month]])</f>
        <v>41951</v>
      </c>
      <c r="M2551" s="1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s="9">
        <v>3640</v>
      </c>
      <c r="I2552" s="11">
        <v>24374</v>
      </c>
      <c r="J2552" s="9">
        <f>SUMIFS(H:H,D:D,dataset_shampoo[[#This Row],[Brand]],E:E,dataset_shampoo[[#This Row],[Region]],F:F,dataset_shampoo[[#This Row],[Year]],G:G,"&lt;="&amp;dataset_shampoo[[#This Row],[Month]])</f>
        <v>17395</v>
      </c>
      <c r="K2552" s="27">
        <f>SUMIFS(I:I,D:D,dataset_shampoo[[#This Row],[Brand]],E:E,dataset_shampoo[[#This Row],[Region]],F:F,dataset_shampoo[[#This Row],[Year]],G:G,"&lt;="&amp;dataset_shampoo[[#This Row],[Month]])</f>
        <v>116571</v>
      </c>
      <c r="L2552" s="9">
        <f>dataset_shampoo[[#This Row],[Units YTD]]+SUMIFS(H:H,D:D,dataset_shampoo[[#This Row],[Brand]],E:E,dataset_shampoo[[#This Row],[Region]],F:F,dataset_shampoo[[#This Row],[Year]]-1,G:G,"&gt;"&amp;dataset_shampoo[[#This Row],[Month]])</f>
        <v>42707</v>
      </c>
      <c r="M2552" s="1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s="9">
        <v>3360</v>
      </c>
      <c r="I2553" s="11">
        <v>22463</v>
      </c>
      <c r="J2553" s="9">
        <f>SUMIFS(H:H,D:D,dataset_shampoo[[#This Row],[Brand]],E:E,dataset_shampoo[[#This Row],[Region]],F:F,dataset_shampoo[[#This Row],[Year]],G:G,"&lt;="&amp;dataset_shampoo[[#This Row],[Month]])</f>
        <v>20755</v>
      </c>
      <c r="K2553" s="27">
        <f>SUMIFS(I:I,D:D,dataset_shampoo[[#This Row],[Brand]],E:E,dataset_shampoo[[#This Row],[Region]],F:F,dataset_shampoo[[#This Row],[Year]],G:G,"&lt;="&amp;dataset_shampoo[[#This Row],[Month]])</f>
        <v>139034</v>
      </c>
      <c r="L2553" s="9">
        <f>dataset_shampoo[[#This Row],[Units YTD]]+SUMIFS(H:H,D:D,dataset_shampoo[[#This Row],[Brand]],E:E,dataset_shampoo[[#This Row],[Region]],F:F,dataset_shampoo[[#This Row],[Year]]-1,G:G,"&gt;"&amp;dataset_shampoo[[#This Row],[Month]])</f>
        <v>40488</v>
      </c>
      <c r="M2553" s="1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s="9">
        <v>3003</v>
      </c>
      <c r="I2554" s="11">
        <v>20146</v>
      </c>
      <c r="J2554" s="9">
        <f>SUMIFS(H:H,D:D,dataset_shampoo[[#This Row],[Brand]],E:E,dataset_shampoo[[#This Row],[Region]],F:F,dataset_shampoo[[#This Row],[Year]],G:G,"&lt;="&amp;dataset_shampoo[[#This Row],[Month]])</f>
        <v>23758</v>
      </c>
      <c r="K2554" s="27">
        <f>SUMIFS(I:I,D:D,dataset_shampoo[[#This Row],[Brand]],E:E,dataset_shampoo[[#This Row],[Region]],F:F,dataset_shampoo[[#This Row],[Year]],G:G,"&lt;="&amp;dataset_shampoo[[#This Row],[Month]])</f>
        <v>159180</v>
      </c>
      <c r="L2554" s="9">
        <f>dataset_shampoo[[#This Row],[Units YTD]]+SUMIFS(H:H,D:D,dataset_shampoo[[#This Row],[Brand]],E:E,dataset_shampoo[[#This Row],[Region]],F:F,dataset_shampoo[[#This Row],[Year]]-1,G:G,"&gt;"&amp;dataset_shampoo[[#This Row],[Month]])</f>
        <v>39788</v>
      </c>
      <c r="M2554" s="1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s="9">
        <v>2807</v>
      </c>
      <c r="I2555" s="11">
        <v>18802</v>
      </c>
      <c r="J2555" s="9">
        <f>SUMIFS(H:H,D:D,dataset_shampoo[[#This Row],[Brand]],E:E,dataset_shampoo[[#This Row],[Region]],F:F,dataset_shampoo[[#This Row],[Year]],G:G,"&lt;="&amp;dataset_shampoo[[#This Row],[Month]])</f>
        <v>26565</v>
      </c>
      <c r="K2555" s="27">
        <f>SUMIFS(I:I,D:D,dataset_shampoo[[#This Row],[Brand]],E:E,dataset_shampoo[[#This Row],[Region]],F:F,dataset_shampoo[[#This Row],[Year]],G:G,"&lt;="&amp;dataset_shampoo[[#This Row],[Month]])</f>
        <v>177982</v>
      </c>
      <c r="L2555" s="9">
        <f>dataset_shampoo[[#This Row],[Units YTD]]+SUMIFS(H:H,D:D,dataset_shampoo[[#This Row],[Brand]],E:E,dataset_shampoo[[#This Row],[Region]],F:F,dataset_shampoo[[#This Row],[Year]]-1,G:G,"&gt;"&amp;dataset_shampoo[[#This Row],[Month]])</f>
        <v>39865</v>
      </c>
      <c r="M2555" s="1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s="9">
        <v>3521</v>
      </c>
      <c r="I2556" s="11">
        <v>23604</v>
      </c>
      <c r="J2556" s="9">
        <f>SUMIFS(H:H,D:D,dataset_shampoo[[#This Row],[Brand]],E:E,dataset_shampoo[[#This Row],[Region]],F:F,dataset_shampoo[[#This Row],[Year]],G:G,"&lt;="&amp;dataset_shampoo[[#This Row],[Month]])</f>
        <v>30086</v>
      </c>
      <c r="K2556" s="27">
        <f>SUMIFS(I:I,D:D,dataset_shampoo[[#This Row],[Brand]],E:E,dataset_shampoo[[#This Row],[Region]],F:F,dataset_shampoo[[#This Row],[Year]],G:G,"&lt;="&amp;dataset_shampoo[[#This Row],[Month]])</f>
        <v>201586</v>
      </c>
      <c r="L2556" s="9">
        <f>dataset_shampoo[[#This Row],[Units YTD]]+SUMIFS(H:H,D:D,dataset_shampoo[[#This Row],[Brand]],E:E,dataset_shampoo[[#This Row],[Region]],F:F,dataset_shampoo[[#This Row],[Year]]-1,G:G,"&gt;"&amp;dataset_shampoo[[#This Row],[Month]])</f>
        <v>39795</v>
      </c>
      <c r="M2556" s="1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s="9">
        <v>3794</v>
      </c>
      <c r="I2557" s="11">
        <v>25375</v>
      </c>
      <c r="J2557" s="9">
        <f>SUMIFS(H:H,D:D,dataset_shampoo[[#This Row],[Brand]],E:E,dataset_shampoo[[#This Row],[Region]],F:F,dataset_shampoo[[#This Row],[Year]],G:G,"&lt;="&amp;dataset_shampoo[[#This Row],[Month]])</f>
        <v>33880</v>
      </c>
      <c r="K2557" s="27">
        <f>SUMIFS(I:I,D:D,dataset_shampoo[[#This Row],[Brand]],E:E,dataset_shampoo[[#This Row],[Region]],F:F,dataset_shampoo[[#This Row],[Year]],G:G,"&lt;="&amp;dataset_shampoo[[#This Row],[Month]])</f>
        <v>226961</v>
      </c>
      <c r="L2557" s="9">
        <f>dataset_shampoo[[#This Row],[Units YTD]]+SUMIFS(H:H,D:D,dataset_shampoo[[#This Row],[Brand]],E:E,dataset_shampoo[[#This Row],[Region]],F:F,dataset_shampoo[[#This Row],[Year]]-1,G:G,"&gt;"&amp;dataset_shampoo[[#This Row],[Month]])</f>
        <v>40047</v>
      </c>
      <c r="M2557" s="1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s="9">
        <v>2961</v>
      </c>
      <c r="I2558" s="11">
        <v>19824</v>
      </c>
      <c r="J2558" s="9">
        <f>SUMIFS(H:H,D:D,dataset_shampoo[[#This Row],[Brand]],E:E,dataset_shampoo[[#This Row],[Region]],F:F,dataset_shampoo[[#This Row],[Year]],G:G,"&lt;="&amp;dataset_shampoo[[#This Row],[Month]])</f>
        <v>36841</v>
      </c>
      <c r="K2558" s="27">
        <f>SUMIFS(I:I,D:D,dataset_shampoo[[#This Row],[Brand]],E:E,dataset_shampoo[[#This Row],[Region]],F:F,dataset_shampoo[[#This Row],[Year]],G:G,"&lt;="&amp;dataset_shampoo[[#This Row],[Month]])</f>
        <v>246785</v>
      </c>
      <c r="L2558" s="9">
        <f>dataset_shampoo[[#This Row],[Units YTD]]+SUMIFS(H:H,D:D,dataset_shampoo[[#This Row],[Brand]],E:E,dataset_shampoo[[#This Row],[Region]],F:F,dataset_shampoo[[#This Row],[Year]]-1,G:G,"&gt;"&amp;dataset_shampoo[[#This Row],[Month]])</f>
        <v>39942</v>
      </c>
      <c r="M2558" s="1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s="9">
        <v>3353</v>
      </c>
      <c r="I2559" s="11">
        <v>22491</v>
      </c>
      <c r="J2559" s="9">
        <f>SUMIFS(H:H,D:D,dataset_shampoo[[#This Row],[Brand]],E:E,dataset_shampoo[[#This Row],[Region]],F:F,dataset_shampoo[[#This Row],[Year]],G:G,"&lt;="&amp;dataset_shampoo[[#This Row],[Month]])</f>
        <v>40194</v>
      </c>
      <c r="K2559" s="27">
        <f>SUMIFS(I:I,D:D,dataset_shampoo[[#This Row],[Brand]],E:E,dataset_shampoo[[#This Row],[Region]],F:F,dataset_shampoo[[#This Row],[Year]],G:G,"&lt;="&amp;dataset_shampoo[[#This Row],[Month]])</f>
        <v>269276</v>
      </c>
      <c r="L2559" s="9">
        <f>dataset_shampoo[[#This Row],[Units YTD]]+SUMIFS(H:H,D:D,dataset_shampoo[[#This Row],[Brand]],E:E,dataset_shampoo[[#This Row],[Region]],F:F,dataset_shampoo[[#This Row],[Year]]-1,G:G,"&gt;"&amp;dataset_shampoo[[#This Row],[Month]])</f>
        <v>40194</v>
      </c>
      <c r="M2559" s="1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s="9">
        <v>3073</v>
      </c>
      <c r="I2560" s="11">
        <v>20615</v>
      </c>
      <c r="J2560" s="9">
        <f>SUMIFS(H:H,D:D,dataset_shampoo[[#This Row],[Brand]],E:E,dataset_shampoo[[#This Row],[Region]],F:F,dataset_shampoo[[#This Row],[Year]],G:G,"&lt;="&amp;dataset_shampoo[[#This Row],[Month]])</f>
        <v>3073</v>
      </c>
      <c r="K2560" s="27">
        <f>SUMIFS(I:I,D:D,dataset_shampoo[[#This Row],[Brand]],E:E,dataset_shampoo[[#This Row],[Region]],F:F,dataset_shampoo[[#This Row],[Year]],G:G,"&lt;="&amp;dataset_shampoo[[#This Row],[Month]])</f>
        <v>20615</v>
      </c>
      <c r="L2560" s="9">
        <f>dataset_shampoo[[#This Row],[Units YTD]]+SUMIFS(H:H,D:D,dataset_shampoo[[#This Row],[Brand]],E:E,dataset_shampoo[[#This Row],[Region]],F:F,dataset_shampoo[[#This Row],[Year]]-1,G:G,"&gt;"&amp;dataset_shampoo[[#This Row],[Month]])</f>
        <v>39228</v>
      </c>
      <c r="M2560" s="1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s="9">
        <v>3325</v>
      </c>
      <c r="I2561" s="11">
        <v>22330</v>
      </c>
      <c r="J2561" s="9">
        <f>SUMIFS(H:H,D:D,dataset_shampoo[[#This Row],[Brand]],E:E,dataset_shampoo[[#This Row],[Region]],F:F,dataset_shampoo[[#This Row],[Year]],G:G,"&lt;="&amp;dataset_shampoo[[#This Row],[Month]])</f>
        <v>6398</v>
      </c>
      <c r="K2561" s="27">
        <f>SUMIFS(I:I,D:D,dataset_shampoo[[#This Row],[Brand]],E:E,dataset_shampoo[[#This Row],[Region]],F:F,dataset_shampoo[[#This Row],[Year]],G:G,"&lt;="&amp;dataset_shampoo[[#This Row],[Month]])</f>
        <v>42945</v>
      </c>
      <c r="L2561" s="9">
        <f>dataset_shampoo[[#This Row],[Units YTD]]+SUMIFS(H:H,D:D,dataset_shampoo[[#This Row],[Brand]],E:E,dataset_shampoo[[#This Row],[Region]],F:F,dataset_shampoo[[#This Row],[Year]]-1,G:G,"&gt;"&amp;dataset_shampoo[[#This Row],[Month]])</f>
        <v>39557</v>
      </c>
      <c r="M2561" s="1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s="9">
        <v>3528</v>
      </c>
      <c r="I2562" s="11">
        <v>23688</v>
      </c>
      <c r="J2562" s="9">
        <f>SUMIFS(H:H,D:D,dataset_shampoo[[#This Row],[Brand]],E:E,dataset_shampoo[[#This Row],[Region]],F:F,dataset_shampoo[[#This Row],[Year]],G:G,"&lt;="&amp;dataset_shampoo[[#This Row],[Month]])</f>
        <v>9926</v>
      </c>
      <c r="K2562" s="27">
        <f>SUMIFS(I:I,D:D,dataset_shampoo[[#This Row],[Brand]],E:E,dataset_shampoo[[#This Row],[Region]],F:F,dataset_shampoo[[#This Row],[Year]],G:G,"&lt;="&amp;dataset_shampoo[[#This Row],[Month]])</f>
        <v>66633</v>
      </c>
      <c r="L2562" s="9">
        <f>dataset_shampoo[[#This Row],[Units YTD]]+SUMIFS(H:H,D:D,dataset_shampoo[[#This Row],[Brand]],E:E,dataset_shampoo[[#This Row],[Region]],F:F,dataset_shampoo[[#This Row],[Year]]-1,G:G,"&gt;"&amp;dataset_shampoo[[#This Row],[Month]])</f>
        <v>39872</v>
      </c>
      <c r="M2562" s="1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s="9">
        <v>2989</v>
      </c>
      <c r="I2563" s="11">
        <v>20048</v>
      </c>
      <c r="J2563" s="9">
        <f>SUMIFS(H:H,D:D,dataset_shampoo[[#This Row],[Brand]],E:E,dataset_shampoo[[#This Row],[Region]],F:F,dataset_shampoo[[#This Row],[Year]],G:G,"&lt;="&amp;dataset_shampoo[[#This Row],[Month]])</f>
        <v>12915</v>
      </c>
      <c r="K2563" s="27">
        <f>SUMIFS(I:I,D:D,dataset_shampoo[[#This Row],[Brand]],E:E,dataset_shampoo[[#This Row],[Region]],F:F,dataset_shampoo[[#This Row],[Year]],G:G,"&lt;="&amp;dataset_shampoo[[#This Row],[Month]])</f>
        <v>86681</v>
      </c>
      <c r="L2563" s="9">
        <f>dataset_shampoo[[#This Row],[Units YTD]]+SUMIFS(H:H,D:D,dataset_shampoo[[#This Row],[Brand]],E:E,dataset_shampoo[[#This Row],[Region]],F:F,dataset_shampoo[[#This Row],[Year]]-1,G:G,"&gt;"&amp;dataset_shampoo[[#This Row],[Month]])</f>
        <v>39354</v>
      </c>
      <c r="M2563" s="1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s="9">
        <v>3080</v>
      </c>
      <c r="I2564" s="11">
        <v>20699</v>
      </c>
      <c r="J2564" s="9">
        <f>SUMIFS(H:H,D:D,dataset_shampoo[[#This Row],[Brand]],E:E,dataset_shampoo[[#This Row],[Region]],F:F,dataset_shampoo[[#This Row],[Year]],G:G,"&lt;="&amp;dataset_shampoo[[#This Row],[Month]])</f>
        <v>15995</v>
      </c>
      <c r="K2564" s="27">
        <f>SUMIFS(I:I,D:D,dataset_shampoo[[#This Row],[Brand]],E:E,dataset_shampoo[[#This Row],[Region]],F:F,dataset_shampoo[[#This Row],[Year]],G:G,"&lt;="&amp;dataset_shampoo[[#This Row],[Month]])</f>
        <v>107380</v>
      </c>
      <c r="L2564" s="9">
        <f>dataset_shampoo[[#This Row],[Units YTD]]+SUMIFS(H:H,D:D,dataset_shampoo[[#This Row],[Brand]],E:E,dataset_shampoo[[#This Row],[Region]],F:F,dataset_shampoo[[#This Row],[Year]]-1,G:G,"&gt;"&amp;dataset_shampoo[[#This Row],[Month]])</f>
        <v>38794</v>
      </c>
      <c r="M2564" s="1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s="9">
        <v>3703</v>
      </c>
      <c r="I2565" s="11">
        <v>24808</v>
      </c>
      <c r="J2565" s="9">
        <f>SUMIFS(H:H,D:D,dataset_shampoo[[#This Row],[Brand]],E:E,dataset_shampoo[[#This Row],[Region]],F:F,dataset_shampoo[[#This Row],[Year]],G:G,"&lt;="&amp;dataset_shampoo[[#This Row],[Month]])</f>
        <v>19698</v>
      </c>
      <c r="K2565" s="27">
        <f>SUMIFS(I:I,D:D,dataset_shampoo[[#This Row],[Brand]],E:E,dataset_shampoo[[#This Row],[Region]],F:F,dataset_shampoo[[#This Row],[Year]],G:G,"&lt;="&amp;dataset_shampoo[[#This Row],[Month]])</f>
        <v>132188</v>
      </c>
      <c r="L2565" s="9">
        <f>dataset_shampoo[[#This Row],[Units YTD]]+SUMIFS(H:H,D:D,dataset_shampoo[[#This Row],[Brand]],E:E,dataset_shampoo[[#This Row],[Region]],F:F,dataset_shampoo[[#This Row],[Year]]-1,G:G,"&gt;"&amp;dataset_shampoo[[#This Row],[Month]])</f>
        <v>39137</v>
      </c>
      <c r="M2565" s="1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s="9">
        <v>2968</v>
      </c>
      <c r="I2566" s="11">
        <v>19880</v>
      </c>
      <c r="J2566" s="9">
        <f>SUMIFS(H:H,D:D,dataset_shampoo[[#This Row],[Brand]],E:E,dataset_shampoo[[#This Row],[Region]],F:F,dataset_shampoo[[#This Row],[Year]],G:G,"&lt;="&amp;dataset_shampoo[[#This Row],[Month]])</f>
        <v>22666</v>
      </c>
      <c r="K2566" s="27">
        <f>SUMIFS(I:I,D:D,dataset_shampoo[[#This Row],[Brand]],E:E,dataset_shampoo[[#This Row],[Region]],F:F,dataset_shampoo[[#This Row],[Year]],G:G,"&lt;="&amp;dataset_shampoo[[#This Row],[Month]])</f>
        <v>152068</v>
      </c>
      <c r="L2566" s="9">
        <f>dataset_shampoo[[#This Row],[Units YTD]]+SUMIFS(H:H,D:D,dataset_shampoo[[#This Row],[Brand]],E:E,dataset_shampoo[[#This Row],[Region]],F:F,dataset_shampoo[[#This Row],[Year]]-1,G:G,"&gt;"&amp;dataset_shampoo[[#This Row],[Month]])</f>
        <v>39102</v>
      </c>
      <c r="M2566" s="1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s="9">
        <v>2723</v>
      </c>
      <c r="I2567" s="11">
        <v>18256</v>
      </c>
      <c r="J2567" s="9">
        <f>SUMIFS(H:H,D:D,dataset_shampoo[[#This Row],[Brand]],E:E,dataset_shampoo[[#This Row],[Region]],F:F,dataset_shampoo[[#This Row],[Year]],G:G,"&lt;="&amp;dataset_shampoo[[#This Row],[Month]])</f>
        <v>25389</v>
      </c>
      <c r="K2567" s="27">
        <f>SUMIFS(I:I,D:D,dataset_shampoo[[#This Row],[Brand]],E:E,dataset_shampoo[[#This Row],[Region]],F:F,dataset_shampoo[[#This Row],[Year]],G:G,"&lt;="&amp;dataset_shampoo[[#This Row],[Month]])</f>
        <v>170324</v>
      </c>
      <c r="L2567" s="9">
        <f>dataset_shampoo[[#This Row],[Units YTD]]+SUMIFS(H:H,D:D,dataset_shampoo[[#This Row],[Brand]],E:E,dataset_shampoo[[#This Row],[Region]],F:F,dataset_shampoo[[#This Row],[Year]]-1,G:G,"&gt;"&amp;dataset_shampoo[[#This Row],[Month]])</f>
        <v>39018</v>
      </c>
      <c r="M2567" s="1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s="9">
        <v>3353</v>
      </c>
      <c r="I2568" s="11">
        <v>22407</v>
      </c>
      <c r="J2568" s="9">
        <f>SUMIFS(H:H,D:D,dataset_shampoo[[#This Row],[Brand]],E:E,dataset_shampoo[[#This Row],[Region]],F:F,dataset_shampoo[[#This Row],[Year]],G:G,"&lt;="&amp;dataset_shampoo[[#This Row],[Month]])</f>
        <v>28742</v>
      </c>
      <c r="K2568" s="27">
        <f>SUMIFS(I:I,D:D,dataset_shampoo[[#This Row],[Brand]],E:E,dataset_shampoo[[#This Row],[Region]],F:F,dataset_shampoo[[#This Row],[Year]],G:G,"&lt;="&amp;dataset_shampoo[[#This Row],[Month]])</f>
        <v>192731</v>
      </c>
      <c r="L2568" s="9">
        <f>dataset_shampoo[[#This Row],[Units YTD]]+SUMIFS(H:H,D:D,dataset_shampoo[[#This Row],[Brand]],E:E,dataset_shampoo[[#This Row],[Region]],F:F,dataset_shampoo[[#This Row],[Year]]-1,G:G,"&gt;"&amp;dataset_shampoo[[#This Row],[Month]])</f>
        <v>38850</v>
      </c>
      <c r="M2568" s="1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s="9">
        <v>3360</v>
      </c>
      <c r="I2569" s="11">
        <v>22456</v>
      </c>
      <c r="J2569" s="9">
        <f>SUMIFS(H:H,D:D,dataset_shampoo[[#This Row],[Brand]],E:E,dataset_shampoo[[#This Row],[Region]],F:F,dataset_shampoo[[#This Row],[Year]],G:G,"&lt;="&amp;dataset_shampoo[[#This Row],[Month]])</f>
        <v>32102</v>
      </c>
      <c r="K2569" s="27">
        <f>SUMIFS(I:I,D:D,dataset_shampoo[[#This Row],[Brand]],E:E,dataset_shampoo[[#This Row],[Region]],F:F,dataset_shampoo[[#This Row],[Year]],G:G,"&lt;="&amp;dataset_shampoo[[#This Row],[Month]])</f>
        <v>215187</v>
      </c>
      <c r="L2569" s="9">
        <f>dataset_shampoo[[#This Row],[Units YTD]]+SUMIFS(H:H,D:D,dataset_shampoo[[#This Row],[Brand]],E:E,dataset_shampoo[[#This Row],[Region]],F:F,dataset_shampoo[[#This Row],[Year]]-1,G:G,"&gt;"&amp;dataset_shampoo[[#This Row],[Month]])</f>
        <v>38416</v>
      </c>
      <c r="M2569" s="1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s="9">
        <v>3122</v>
      </c>
      <c r="I2570" s="11">
        <v>20902</v>
      </c>
      <c r="J2570" s="9">
        <f>SUMIFS(H:H,D:D,dataset_shampoo[[#This Row],[Brand]],E:E,dataset_shampoo[[#This Row],[Region]],F:F,dataset_shampoo[[#This Row],[Year]],G:G,"&lt;="&amp;dataset_shampoo[[#This Row],[Month]])</f>
        <v>35224</v>
      </c>
      <c r="K2570" s="27">
        <f>SUMIFS(I:I,D:D,dataset_shampoo[[#This Row],[Brand]],E:E,dataset_shampoo[[#This Row],[Region]],F:F,dataset_shampoo[[#This Row],[Year]],G:G,"&lt;="&amp;dataset_shampoo[[#This Row],[Month]])</f>
        <v>236089</v>
      </c>
      <c r="L2570" s="9">
        <f>dataset_shampoo[[#This Row],[Units YTD]]+SUMIFS(H:H,D:D,dataset_shampoo[[#This Row],[Brand]],E:E,dataset_shampoo[[#This Row],[Region]],F:F,dataset_shampoo[[#This Row],[Year]]-1,G:G,"&gt;"&amp;dataset_shampoo[[#This Row],[Month]])</f>
        <v>38577</v>
      </c>
      <c r="M2570" s="1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s="9">
        <v>2996</v>
      </c>
      <c r="I2571" s="11">
        <v>20020</v>
      </c>
      <c r="J2571" s="9">
        <f>SUMIFS(H:H,D:D,dataset_shampoo[[#This Row],[Brand]],E:E,dataset_shampoo[[#This Row],[Region]],F:F,dataset_shampoo[[#This Row],[Year]],G:G,"&lt;="&amp;dataset_shampoo[[#This Row],[Month]])</f>
        <v>38220</v>
      </c>
      <c r="K2571" s="27">
        <f>SUMIFS(I:I,D:D,dataset_shampoo[[#This Row],[Brand]],E:E,dataset_shampoo[[#This Row],[Region]],F:F,dataset_shampoo[[#This Row],[Year]],G:G,"&lt;="&amp;dataset_shampoo[[#This Row],[Month]])</f>
        <v>256109</v>
      </c>
      <c r="L2571" s="9">
        <f>dataset_shampoo[[#This Row],[Units YTD]]+SUMIFS(H:H,D:D,dataset_shampoo[[#This Row],[Brand]],E:E,dataset_shampoo[[#This Row],[Region]],F:F,dataset_shampoo[[#This Row],[Year]]-1,G:G,"&gt;"&amp;dataset_shampoo[[#This Row],[Month]])</f>
        <v>38220</v>
      </c>
      <c r="M2571" s="1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s="9">
        <v>2457</v>
      </c>
      <c r="I2572" s="11">
        <v>16436</v>
      </c>
      <c r="J2572" s="9">
        <f>SUMIFS(H:H,D:D,dataset_shampoo[[#This Row],[Brand]],E:E,dataset_shampoo[[#This Row],[Region]],F:F,dataset_shampoo[[#This Row],[Year]],G:G,"&lt;="&amp;dataset_shampoo[[#This Row],[Month]])</f>
        <v>2457</v>
      </c>
      <c r="K2572" s="27">
        <f>SUMIFS(I:I,D:D,dataset_shampoo[[#This Row],[Brand]],E:E,dataset_shampoo[[#This Row],[Region]],F:F,dataset_shampoo[[#This Row],[Year]],G:G,"&lt;="&amp;dataset_shampoo[[#This Row],[Month]])</f>
        <v>16436</v>
      </c>
      <c r="L2572" s="9">
        <f>dataset_shampoo[[#This Row],[Units YTD]]+SUMIFS(H:H,D:D,dataset_shampoo[[#This Row],[Brand]],E:E,dataset_shampoo[[#This Row],[Region]],F:F,dataset_shampoo[[#This Row],[Year]]-1,G:G,"&gt;"&amp;dataset_shampoo[[#This Row],[Month]])</f>
        <v>37604</v>
      </c>
      <c r="M2572" s="1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s="9">
        <v>2436</v>
      </c>
      <c r="I2573" s="11">
        <v>16310</v>
      </c>
      <c r="J2573" s="9">
        <f>SUMIFS(H:H,D:D,dataset_shampoo[[#This Row],[Brand]],E:E,dataset_shampoo[[#This Row],[Region]],F:F,dataset_shampoo[[#This Row],[Year]],G:G,"&lt;="&amp;dataset_shampoo[[#This Row],[Month]])</f>
        <v>4893</v>
      </c>
      <c r="K2573" s="27">
        <f>SUMIFS(I:I,D:D,dataset_shampoo[[#This Row],[Brand]],E:E,dataset_shampoo[[#This Row],[Region]],F:F,dataset_shampoo[[#This Row],[Year]],G:G,"&lt;="&amp;dataset_shampoo[[#This Row],[Month]])</f>
        <v>32746</v>
      </c>
      <c r="L2573" s="9">
        <f>dataset_shampoo[[#This Row],[Units YTD]]+SUMIFS(H:H,D:D,dataset_shampoo[[#This Row],[Brand]],E:E,dataset_shampoo[[#This Row],[Region]],F:F,dataset_shampoo[[#This Row],[Year]]-1,G:G,"&gt;"&amp;dataset_shampoo[[#This Row],[Month]])</f>
        <v>36715</v>
      </c>
      <c r="M2573" s="1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s="9">
        <v>2422</v>
      </c>
      <c r="I2574" s="11">
        <v>16198</v>
      </c>
      <c r="J2574" s="9">
        <f>SUMIFS(H:H,D:D,dataset_shampoo[[#This Row],[Brand]],E:E,dataset_shampoo[[#This Row],[Region]],F:F,dataset_shampoo[[#This Row],[Year]],G:G,"&lt;="&amp;dataset_shampoo[[#This Row],[Month]])</f>
        <v>7315</v>
      </c>
      <c r="K2574" s="27">
        <f>SUMIFS(I:I,D:D,dataset_shampoo[[#This Row],[Brand]],E:E,dataset_shampoo[[#This Row],[Region]],F:F,dataset_shampoo[[#This Row],[Year]],G:G,"&lt;="&amp;dataset_shampoo[[#This Row],[Month]])</f>
        <v>48944</v>
      </c>
      <c r="L2574" s="9">
        <f>dataset_shampoo[[#This Row],[Units YTD]]+SUMIFS(H:H,D:D,dataset_shampoo[[#This Row],[Brand]],E:E,dataset_shampoo[[#This Row],[Region]],F:F,dataset_shampoo[[#This Row],[Year]]-1,G:G,"&gt;"&amp;dataset_shampoo[[#This Row],[Month]])</f>
        <v>35609</v>
      </c>
      <c r="M2574" s="1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s="9">
        <v>42882</v>
      </c>
      <c r="I2575" s="11">
        <v>260853</v>
      </c>
      <c r="J2575" s="9">
        <f>SUMIFS(H:H,D:D,dataset_shampoo[[#This Row],[Brand]],E:E,dataset_shampoo[[#This Row],[Region]],F:F,dataset_shampoo[[#This Row],[Year]],G:G,"&lt;="&amp;dataset_shampoo[[#This Row],[Month]])</f>
        <v>42882</v>
      </c>
      <c r="K2575" s="27">
        <f>SUMIFS(I:I,D:D,dataset_shampoo[[#This Row],[Brand]],E:E,dataset_shampoo[[#This Row],[Region]],F:F,dataset_shampoo[[#This Row],[Year]],G:G,"&lt;="&amp;dataset_shampoo[[#This Row],[Month]])</f>
        <v>260853</v>
      </c>
      <c r="L2575" s="9">
        <f>dataset_shampoo[[#This Row],[Units YTD]]+SUMIFS(H:H,D:D,dataset_shampoo[[#This Row],[Brand]],E:E,dataset_shampoo[[#This Row],[Region]],F:F,dataset_shampoo[[#This Row],[Year]]-1,G:G,"&gt;"&amp;dataset_shampoo[[#This Row],[Month]])</f>
        <v>42882</v>
      </c>
      <c r="M2575" s="1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s="9">
        <v>11538</v>
      </c>
      <c r="I2576" s="11">
        <v>75141</v>
      </c>
      <c r="J2576" s="9">
        <f>SUMIFS(H:H,D:D,dataset_shampoo[[#This Row],[Brand]],E:E,dataset_shampoo[[#This Row],[Region]],F:F,dataset_shampoo[[#This Row],[Year]],G:G,"&lt;="&amp;dataset_shampoo[[#This Row],[Month]])</f>
        <v>54420</v>
      </c>
      <c r="K2576" s="27">
        <f>SUMIFS(I:I,D:D,dataset_shampoo[[#This Row],[Brand]],E:E,dataset_shampoo[[#This Row],[Region]],F:F,dataset_shampoo[[#This Row],[Year]],G:G,"&lt;="&amp;dataset_shampoo[[#This Row],[Month]])</f>
        <v>335994</v>
      </c>
      <c r="L2576" s="9">
        <f>dataset_shampoo[[#This Row],[Units YTD]]+SUMIFS(H:H,D:D,dataset_shampoo[[#This Row],[Brand]],E:E,dataset_shampoo[[#This Row],[Region]],F:F,dataset_shampoo[[#This Row],[Year]]-1,G:G,"&gt;"&amp;dataset_shampoo[[#This Row],[Month]])</f>
        <v>54420</v>
      </c>
      <c r="M2576" s="1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s="9">
        <v>41272</v>
      </c>
      <c r="I2577" s="11">
        <v>291035</v>
      </c>
      <c r="J2577" s="9">
        <f>SUMIFS(H:H,D:D,dataset_shampoo[[#This Row],[Brand]],E:E,dataset_shampoo[[#This Row],[Region]],F:F,dataset_shampoo[[#This Row],[Year]],G:G,"&lt;="&amp;dataset_shampoo[[#This Row],[Month]])</f>
        <v>95692</v>
      </c>
      <c r="K2577" s="27">
        <f>SUMIFS(I:I,D:D,dataset_shampoo[[#This Row],[Brand]],E:E,dataset_shampoo[[#This Row],[Region]],F:F,dataset_shampoo[[#This Row],[Year]],G:G,"&lt;="&amp;dataset_shampoo[[#This Row],[Month]])</f>
        <v>627029</v>
      </c>
      <c r="L2577" s="9">
        <f>dataset_shampoo[[#This Row],[Units YTD]]+SUMIFS(H:H,D:D,dataset_shampoo[[#This Row],[Brand]],E:E,dataset_shampoo[[#This Row],[Region]],F:F,dataset_shampoo[[#This Row],[Year]]-1,G:G,"&gt;"&amp;dataset_shampoo[[#This Row],[Month]])</f>
        <v>95692</v>
      </c>
      <c r="M2577" s="1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s="9">
        <v>14635</v>
      </c>
      <c r="I2578" s="11">
        <v>91415.5</v>
      </c>
      <c r="J2578" s="9">
        <f>SUMIFS(H:H,D:D,dataset_shampoo[[#This Row],[Brand]],E:E,dataset_shampoo[[#This Row],[Region]],F:F,dataset_shampoo[[#This Row],[Year]],G:G,"&lt;="&amp;dataset_shampoo[[#This Row],[Month]])</f>
        <v>110327</v>
      </c>
      <c r="K2578" s="27">
        <f>SUMIFS(I:I,D:D,dataset_shampoo[[#This Row],[Brand]],E:E,dataset_shampoo[[#This Row],[Region]],F:F,dataset_shampoo[[#This Row],[Year]],G:G,"&lt;="&amp;dataset_shampoo[[#This Row],[Month]])</f>
        <v>718444.5</v>
      </c>
      <c r="L2578" s="9">
        <f>dataset_shampoo[[#This Row],[Units YTD]]+SUMIFS(H:H,D:D,dataset_shampoo[[#This Row],[Brand]],E:E,dataset_shampoo[[#This Row],[Region]],F:F,dataset_shampoo[[#This Row],[Year]]-1,G:G,"&gt;"&amp;dataset_shampoo[[#This Row],[Month]])</f>
        <v>110327</v>
      </c>
      <c r="M2578" s="1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s="9">
        <v>44879</v>
      </c>
      <c r="I2579" s="11">
        <v>316422</v>
      </c>
      <c r="J2579" s="9">
        <f>SUMIFS(H:H,D:D,dataset_shampoo[[#This Row],[Brand]],E:E,dataset_shampoo[[#This Row],[Region]],F:F,dataset_shampoo[[#This Row],[Year]],G:G,"&lt;="&amp;dataset_shampoo[[#This Row],[Month]])</f>
        <v>155206</v>
      </c>
      <c r="K2579" s="27">
        <f>SUMIFS(I:I,D:D,dataset_shampoo[[#This Row],[Brand]],E:E,dataset_shampoo[[#This Row],[Region]],F:F,dataset_shampoo[[#This Row],[Year]],G:G,"&lt;="&amp;dataset_shampoo[[#This Row],[Month]])</f>
        <v>1034866.5</v>
      </c>
      <c r="L2579" s="9">
        <f>dataset_shampoo[[#This Row],[Units YTD]]+SUMIFS(H:H,D:D,dataset_shampoo[[#This Row],[Brand]],E:E,dataset_shampoo[[#This Row],[Region]],F:F,dataset_shampoo[[#This Row],[Year]]-1,G:G,"&gt;"&amp;dataset_shampoo[[#This Row],[Month]])</f>
        <v>155206</v>
      </c>
      <c r="M2579" s="1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s="9">
        <v>46712</v>
      </c>
      <c r="I2580" s="11">
        <v>329954.5</v>
      </c>
      <c r="J2580" s="9">
        <f>SUMIFS(H:H,D:D,dataset_shampoo[[#This Row],[Brand]],E:E,dataset_shampoo[[#This Row],[Region]],F:F,dataset_shampoo[[#This Row],[Year]],G:G,"&lt;="&amp;dataset_shampoo[[#This Row],[Month]])</f>
        <v>201918</v>
      </c>
      <c r="K2580" s="27">
        <f>SUMIFS(I:I,D:D,dataset_shampoo[[#This Row],[Brand]],E:E,dataset_shampoo[[#This Row],[Region]],F:F,dataset_shampoo[[#This Row],[Year]],G:G,"&lt;="&amp;dataset_shampoo[[#This Row],[Month]])</f>
        <v>1364821</v>
      </c>
      <c r="L2580" s="9">
        <f>dataset_shampoo[[#This Row],[Units YTD]]+SUMIFS(H:H,D:D,dataset_shampoo[[#This Row],[Brand]],E:E,dataset_shampoo[[#This Row],[Region]],F:F,dataset_shampoo[[#This Row],[Year]]-1,G:G,"&gt;"&amp;dataset_shampoo[[#This Row],[Month]])</f>
        <v>201918</v>
      </c>
      <c r="M2580" s="1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s="9">
        <v>64120</v>
      </c>
      <c r="I2581" s="11">
        <v>350275</v>
      </c>
      <c r="J2581" s="9">
        <f>SUMIFS(H:H,D:D,dataset_shampoo[[#This Row],[Brand]],E:E,dataset_shampoo[[#This Row],[Region]],F:F,dataset_shampoo[[#This Row],[Year]],G:G,"&lt;="&amp;dataset_shampoo[[#This Row],[Month]])</f>
        <v>266038</v>
      </c>
      <c r="K2581" s="27">
        <f>SUMIFS(I:I,D:D,dataset_shampoo[[#This Row],[Brand]],E:E,dataset_shampoo[[#This Row],[Region]],F:F,dataset_shampoo[[#This Row],[Year]],G:G,"&lt;="&amp;dataset_shampoo[[#This Row],[Month]])</f>
        <v>1715096</v>
      </c>
      <c r="L2581" s="9">
        <f>dataset_shampoo[[#This Row],[Units YTD]]+SUMIFS(H:H,D:D,dataset_shampoo[[#This Row],[Brand]],E:E,dataset_shampoo[[#This Row],[Region]],F:F,dataset_shampoo[[#This Row],[Year]]-1,G:G,"&gt;"&amp;dataset_shampoo[[#This Row],[Month]])</f>
        <v>266038</v>
      </c>
      <c r="M2581" s="1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s="9">
        <v>16496</v>
      </c>
      <c r="I2582" s="11">
        <v>103004.5</v>
      </c>
      <c r="J2582" s="9">
        <f>SUMIFS(H:H,D:D,dataset_shampoo[[#This Row],[Brand]],E:E,dataset_shampoo[[#This Row],[Region]],F:F,dataset_shampoo[[#This Row],[Year]],G:G,"&lt;="&amp;dataset_shampoo[[#This Row],[Month]])</f>
        <v>282534</v>
      </c>
      <c r="K2582" s="27">
        <f>SUMIFS(I:I,D:D,dataset_shampoo[[#This Row],[Brand]],E:E,dataset_shampoo[[#This Row],[Region]],F:F,dataset_shampoo[[#This Row],[Year]],G:G,"&lt;="&amp;dataset_shampoo[[#This Row],[Month]])</f>
        <v>1818100.5</v>
      </c>
      <c r="L2582" s="9">
        <f>dataset_shampoo[[#This Row],[Units YTD]]+SUMIFS(H:H,D:D,dataset_shampoo[[#This Row],[Brand]],E:E,dataset_shampoo[[#This Row],[Region]],F:F,dataset_shampoo[[#This Row],[Year]]-1,G:G,"&gt;"&amp;dataset_shampoo[[#This Row],[Month]])</f>
        <v>282534</v>
      </c>
      <c r="M2582" s="1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s="9">
        <v>41758</v>
      </c>
      <c r="I2583" s="11">
        <v>295493.5</v>
      </c>
      <c r="J2583" s="9">
        <f>SUMIFS(H:H,D:D,dataset_shampoo[[#This Row],[Brand]],E:E,dataset_shampoo[[#This Row],[Region]],F:F,dataset_shampoo[[#This Row],[Year]],G:G,"&lt;="&amp;dataset_shampoo[[#This Row],[Month]])</f>
        <v>324292</v>
      </c>
      <c r="K2583" s="27">
        <f>SUMIFS(I:I,D:D,dataset_shampoo[[#This Row],[Brand]],E:E,dataset_shampoo[[#This Row],[Region]],F:F,dataset_shampoo[[#This Row],[Year]],G:G,"&lt;="&amp;dataset_shampoo[[#This Row],[Month]])</f>
        <v>2113594</v>
      </c>
      <c r="L2583" s="9">
        <f>dataset_shampoo[[#This Row],[Units YTD]]+SUMIFS(H:H,D:D,dataset_shampoo[[#This Row],[Brand]],E:E,dataset_shampoo[[#This Row],[Region]],F:F,dataset_shampoo[[#This Row],[Year]]-1,G:G,"&gt;"&amp;dataset_shampoo[[#This Row],[Month]])</f>
        <v>324292</v>
      </c>
      <c r="M2583" s="1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s="9">
        <v>51912</v>
      </c>
      <c r="I2584" s="11">
        <v>314687</v>
      </c>
      <c r="J2584" s="9">
        <f>SUMIFS(H:H,D:D,dataset_shampoo[[#This Row],[Brand]],E:E,dataset_shampoo[[#This Row],[Region]],F:F,dataset_shampoo[[#This Row],[Year]],G:G,"&lt;="&amp;dataset_shampoo[[#This Row],[Month]])</f>
        <v>376204</v>
      </c>
      <c r="K2584" s="27">
        <f>SUMIFS(I:I,D:D,dataset_shampoo[[#This Row],[Brand]],E:E,dataset_shampoo[[#This Row],[Region]],F:F,dataset_shampoo[[#This Row],[Year]],G:G,"&lt;="&amp;dataset_shampoo[[#This Row],[Month]])</f>
        <v>2428281</v>
      </c>
      <c r="L2584" s="9">
        <f>dataset_shampoo[[#This Row],[Units YTD]]+SUMIFS(H:H,D:D,dataset_shampoo[[#This Row],[Brand]],E:E,dataset_shampoo[[#This Row],[Region]],F:F,dataset_shampoo[[#This Row],[Year]]-1,G:G,"&gt;"&amp;dataset_shampoo[[#This Row],[Month]])</f>
        <v>376204</v>
      </c>
      <c r="M2584" s="1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s="9">
        <v>66683</v>
      </c>
      <c r="I2585" s="11">
        <v>364546</v>
      </c>
      <c r="J2585" s="9">
        <f>SUMIFS(H:H,D:D,dataset_shampoo[[#This Row],[Brand]],E:E,dataset_shampoo[[#This Row],[Region]],F:F,dataset_shampoo[[#This Row],[Year]],G:G,"&lt;="&amp;dataset_shampoo[[#This Row],[Month]])</f>
        <v>442887</v>
      </c>
      <c r="K2585" s="27">
        <f>SUMIFS(I:I,D:D,dataset_shampoo[[#This Row],[Brand]],E:E,dataset_shampoo[[#This Row],[Region]],F:F,dataset_shampoo[[#This Row],[Year]],G:G,"&lt;="&amp;dataset_shampoo[[#This Row],[Month]])</f>
        <v>2792827</v>
      </c>
      <c r="L2585" s="9">
        <f>dataset_shampoo[[#This Row],[Units YTD]]+SUMIFS(H:H,D:D,dataset_shampoo[[#This Row],[Brand]],E:E,dataset_shampoo[[#This Row],[Region]],F:F,dataset_shampoo[[#This Row],[Year]]-1,G:G,"&gt;"&amp;dataset_shampoo[[#This Row],[Month]])</f>
        <v>442887</v>
      </c>
      <c r="M2585" s="1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s="9">
        <v>18776</v>
      </c>
      <c r="I2586" s="11">
        <v>115761.5</v>
      </c>
      <c r="J2586" s="9">
        <f>SUMIFS(H:H,D:D,dataset_shampoo[[#This Row],[Brand]],E:E,dataset_shampoo[[#This Row],[Region]],F:F,dataset_shampoo[[#This Row],[Year]],G:G,"&lt;="&amp;dataset_shampoo[[#This Row],[Month]])</f>
        <v>461663</v>
      </c>
      <c r="K2586" s="27">
        <f>SUMIFS(I:I,D:D,dataset_shampoo[[#This Row],[Brand]],E:E,dataset_shampoo[[#This Row],[Region]],F:F,dataset_shampoo[[#This Row],[Year]],G:G,"&lt;="&amp;dataset_shampoo[[#This Row],[Month]])</f>
        <v>2908588.5</v>
      </c>
      <c r="L2586" s="9">
        <f>dataset_shampoo[[#This Row],[Units YTD]]+SUMIFS(H:H,D:D,dataset_shampoo[[#This Row],[Brand]],E:E,dataset_shampoo[[#This Row],[Region]],F:F,dataset_shampoo[[#This Row],[Year]]-1,G:G,"&gt;"&amp;dataset_shampoo[[#This Row],[Month]])</f>
        <v>461663</v>
      </c>
      <c r="M2586" s="1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s="9">
        <v>74728</v>
      </c>
      <c r="I2587" s="11">
        <v>411933</v>
      </c>
      <c r="J2587" s="9">
        <f>SUMIFS(H:H,D:D,dataset_shampoo[[#This Row],[Brand]],E:E,dataset_shampoo[[#This Row],[Region]],F:F,dataset_shampoo[[#This Row],[Year]],G:G,"&lt;="&amp;dataset_shampoo[[#This Row],[Month]])</f>
        <v>74728</v>
      </c>
      <c r="K2587" s="27">
        <f>SUMIFS(I:I,D:D,dataset_shampoo[[#This Row],[Brand]],E:E,dataset_shampoo[[#This Row],[Region]],F:F,dataset_shampoo[[#This Row],[Year]],G:G,"&lt;="&amp;dataset_shampoo[[#This Row],[Month]])</f>
        <v>411933</v>
      </c>
      <c r="L2587" s="9">
        <f>dataset_shampoo[[#This Row],[Units YTD]]+SUMIFS(H:H,D:D,dataset_shampoo[[#This Row],[Brand]],E:E,dataset_shampoo[[#This Row],[Region]],F:F,dataset_shampoo[[#This Row],[Year]]-1,G:G,"&gt;"&amp;dataset_shampoo[[#This Row],[Month]])</f>
        <v>493509</v>
      </c>
      <c r="M2587" s="1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s="9">
        <v>47057</v>
      </c>
      <c r="I2588" s="11">
        <v>336029</v>
      </c>
      <c r="J2588" s="9">
        <f>SUMIFS(H:H,D:D,dataset_shampoo[[#This Row],[Brand]],E:E,dataset_shampoo[[#This Row],[Region]],F:F,dataset_shampoo[[#This Row],[Year]],G:G,"&lt;="&amp;dataset_shampoo[[#This Row],[Month]])</f>
        <v>121785</v>
      </c>
      <c r="K2588" s="27">
        <f>SUMIFS(I:I,D:D,dataset_shampoo[[#This Row],[Brand]],E:E,dataset_shampoo[[#This Row],[Region]],F:F,dataset_shampoo[[#This Row],[Year]],G:G,"&lt;="&amp;dataset_shampoo[[#This Row],[Month]])</f>
        <v>747962</v>
      </c>
      <c r="L2588" s="9">
        <f>dataset_shampoo[[#This Row],[Units YTD]]+SUMIFS(H:H,D:D,dataset_shampoo[[#This Row],[Brand]],E:E,dataset_shampoo[[#This Row],[Region]],F:F,dataset_shampoo[[#This Row],[Year]]-1,G:G,"&gt;"&amp;dataset_shampoo[[#This Row],[Month]])</f>
        <v>529028</v>
      </c>
      <c r="M2588" s="1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s="9">
        <v>70985</v>
      </c>
      <c r="I2589" s="11">
        <v>392249</v>
      </c>
      <c r="J2589" s="9">
        <f>SUMIFS(H:H,D:D,dataset_shampoo[[#This Row],[Brand]],E:E,dataset_shampoo[[#This Row],[Region]],F:F,dataset_shampoo[[#This Row],[Year]],G:G,"&lt;="&amp;dataset_shampoo[[#This Row],[Month]])</f>
        <v>192770</v>
      </c>
      <c r="K2589" s="27">
        <f>SUMIFS(I:I,D:D,dataset_shampoo[[#This Row],[Brand]],E:E,dataset_shampoo[[#This Row],[Region]],F:F,dataset_shampoo[[#This Row],[Year]],G:G,"&lt;="&amp;dataset_shampoo[[#This Row],[Month]])</f>
        <v>1140211</v>
      </c>
      <c r="L2589" s="9">
        <f>dataset_shampoo[[#This Row],[Units YTD]]+SUMIFS(H:H,D:D,dataset_shampoo[[#This Row],[Brand]],E:E,dataset_shampoo[[#This Row],[Region]],F:F,dataset_shampoo[[#This Row],[Year]]-1,G:G,"&gt;"&amp;dataset_shampoo[[#This Row],[Month]])</f>
        <v>558741</v>
      </c>
      <c r="M2589" s="1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s="9">
        <v>51670</v>
      </c>
      <c r="I2590" s="11">
        <v>321155</v>
      </c>
      <c r="J2590" s="9">
        <f>SUMIFS(H:H,D:D,dataset_shampoo[[#This Row],[Brand]],E:E,dataset_shampoo[[#This Row],[Region]],F:F,dataset_shampoo[[#This Row],[Year]],G:G,"&lt;="&amp;dataset_shampoo[[#This Row],[Month]])</f>
        <v>244440</v>
      </c>
      <c r="K2590" s="27">
        <f>SUMIFS(I:I,D:D,dataset_shampoo[[#This Row],[Brand]],E:E,dataset_shampoo[[#This Row],[Region]],F:F,dataset_shampoo[[#This Row],[Year]],G:G,"&lt;="&amp;dataset_shampoo[[#This Row],[Month]])</f>
        <v>1461366</v>
      </c>
      <c r="L2590" s="9">
        <f>dataset_shampoo[[#This Row],[Units YTD]]+SUMIFS(H:H,D:D,dataset_shampoo[[#This Row],[Brand]],E:E,dataset_shampoo[[#This Row],[Region]],F:F,dataset_shampoo[[#This Row],[Year]]-1,G:G,"&gt;"&amp;dataset_shampoo[[#This Row],[Month]])</f>
        <v>595776</v>
      </c>
      <c r="M2590" s="1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s="9">
        <v>59212</v>
      </c>
      <c r="I2591" s="11">
        <v>363112</v>
      </c>
      <c r="J2591" s="9">
        <f>SUMIFS(H:H,D:D,dataset_shampoo[[#This Row],[Brand]],E:E,dataset_shampoo[[#This Row],[Region]],F:F,dataset_shampoo[[#This Row],[Year]],G:G,"&lt;="&amp;dataset_shampoo[[#This Row],[Month]])</f>
        <v>303652</v>
      </c>
      <c r="K2591" s="27">
        <f>SUMIFS(I:I,D:D,dataset_shampoo[[#This Row],[Brand]],E:E,dataset_shampoo[[#This Row],[Region]],F:F,dataset_shampoo[[#This Row],[Year]],G:G,"&lt;="&amp;dataset_shampoo[[#This Row],[Month]])</f>
        <v>1824478</v>
      </c>
      <c r="L2591" s="9">
        <f>dataset_shampoo[[#This Row],[Units YTD]]+SUMIFS(H:H,D:D,dataset_shampoo[[#This Row],[Brand]],E:E,dataset_shampoo[[#This Row],[Region]],F:F,dataset_shampoo[[#This Row],[Year]]-1,G:G,"&gt;"&amp;dataset_shampoo[[#This Row],[Month]])</f>
        <v>610109</v>
      </c>
      <c r="M2591" s="1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s="9">
        <v>77887</v>
      </c>
      <c r="I2592" s="11">
        <v>431021</v>
      </c>
      <c r="J2592" s="9">
        <f>SUMIFS(H:H,D:D,dataset_shampoo[[#This Row],[Brand]],E:E,dataset_shampoo[[#This Row],[Region]],F:F,dataset_shampoo[[#This Row],[Year]],G:G,"&lt;="&amp;dataset_shampoo[[#This Row],[Month]])</f>
        <v>381539</v>
      </c>
      <c r="K2592" s="27">
        <f>SUMIFS(I:I,D:D,dataset_shampoo[[#This Row],[Brand]],E:E,dataset_shampoo[[#This Row],[Region]],F:F,dataset_shampoo[[#This Row],[Year]],G:G,"&lt;="&amp;dataset_shampoo[[#This Row],[Month]])</f>
        <v>2255499</v>
      </c>
      <c r="L2592" s="9">
        <f>dataset_shampoo[[#This Row],[Units YTD]]+SUMIFS(H:H,D:D,dataset_shampoo[[#This Row],[Brand]],E:E,dataset_shampoo[[#This Row],[Region]],F:F,dataset_shampoo[[#This Row],[Year]]-1,G:G,"&gt;"&amp;dataset_shampoo[[#This Row],[Month]])</f>
        <v>641284</v>
      </c>
      <c r="M2592" s="1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s="9">
        <v>19494</v>
      </c>
      <c r="I2593" s="11">
        <v>122928</v>
      </c>
      <c r="J2593" s="9">
        <f>SUMIFS(H:H,D:D,dataset_shampoo[[#This Row],[Brand]],E:E,dataset_shampoo[[#This Row],[Region]],F:F,dataset_shampoo[[#This Row],[Year]],G:G,"&lt;="&amp;dataset_shampoo[[#This Row],[Month]])</f>
        <v>401033</v>
      </c>
      <c r="K2593" s="27">
        <f>SUMIFS(I:I,D:D,dataset_shampoo[[#This Row],[Brand]],E:E,dataset_shampoo[[#This Row],[Region]],F:F,dataset_shampoo[[#This Row],[Year]],G:G,"&lt;="&amp;dataset_shampoo[[#This Row],[Month]])</f>
        <v>2378427</v>
      </c>
      <c r="L2593" s="9">
        <f>dataset_shampoo[[#This Row],[Units YTD]]+SUMIFS(H:H,D:D,dataset_shampoo[[#This Row],[Brand]],E:E,dataset_shampoo[[#This Row],[Region]],F:F,dataset_shampoo[[#This Row],[Year]]-1,G:G,"&gt;"&amp;dataset_shampoo[[#This Row],[Month]])</f>
        <v>596658</v>
      </c>
      <c r="M2593" s="1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s="9">
        <v>50224</v>
      </c>
      <c r="I2594" s="11">
        <v>307142</v>
      </c>
      <c r="J2594" s="9">
        <f>SUMIFS(H:H,D:D,dataset_shampoo[[#This Row],[Brand]],E:E,dataset_shampoo[[#This Row],[Region]],F:F,dataset_shampoo[[#This Row],[Year]],G:G,"&lt;="&amp;dataset_shampoo[[#This Row],[Month]])</f>
        <v>451257</v>
      </c>
      <c r="K2594" s="27">
        <f>SUMIFS(I:I,D:D,dataset_shampoo[[#This Row],[Brand]],E:E,dataset_shampoo[[#This Row],[Region]],F:F,dataset_shampoo[[#This Row],[Year]],G:G,"&lt;="&amp;dataset_shampoo[[#This Row],[Month]])</f>
        <v>2685569</v>
      </c>
      <c r="L2594" s="9">
        <f>dataset_shampoo[[#This Row],[Units YTD]]+SUMIFS(H:H,D:D,dataset_shampoo[[#This Row],[Brand]],E:E,dataset_shampoo[[#This Row],[Region]],F:F,dataset_shampoo[[#This Row],[Year]]-1,G:G,"&gt;"&amp;dataset_shampoo[[#This Row],[Month]])</f>
        <v>630386</v>
      </c>
      <c r="M2594" s="1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s="9">
        <v>53591</v>
      </c>
      <c r="I2595" s="11">
        <v>325001</v>
      </c>
      <c r="J2595" s="9">
        <f>SUMIFS(H:H,D:D,dataset_shampoo[[#This Row],[Brand]],E:E,dataset_shampoo[[#This Row],[Region]],F:F,dataset_shampoo[[#This Row],[Year]],G:G,"&lt;="&amp;dataset_shampoo[[#This Row],[Month]])</f>
        <v>504848</v>
      </c>
      <c r="K2595" s="27">
        <f>SUMIFS(I:I,D:D,dataset_shampoo[[#This Row],[Brand]],E:E,dataset_shampoo[[#This Row],[Region]],F:F,dataset_shampoo[[#This Row],[Year]],G:G,"&lt;="&amp;dataset_shampoo[[#This Row],[Month]])</f>
        <v>3010570</v>
      </c>
      <c r="L2595" s="9">
        <f>dataset_shampoo[[#This Row],[Units YTD]]+SUMIFS(H:H,D:D,dataset_shampoo[[#This Row],[Brand]],E:E,dataset_shampoo[[#This Row],[Region]],F:F,dataset_shampoo[[#This Row],[Year]]-1,G:G,"&gt;"&amp;dataset_shampoo[[#This Row],[Month]])</f>
        <v>642219</v>
      </c>
      <c r="M2595" s="1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s="9">
        <v>77189</v>
      </c>
      <c r="I2596" s="11">
        <v>425801</v>
      </c>
      <c r="J2596" s="9">
        <f>SUMIFS(H:H,D:D,dataset_shampoo[[#This Row],[Brand]],E:E,dataset_shampoo[[#This Row],[Region]],F:F,dataset_shampoo[[#This Row],[Year]],G:G,"&lt;="&amp;dataset_shampoo[[#This Row],[Month]])</f>
        <v>582037</v>
      </c>
      <c r="K2596" s="27">
        <f>SUMIFS(I:I,D:D,dataset_shampoo[[#This Row],[Brand]],E:E,dataset_shampoo[[#This Row],[Region]],F:F,dataset_shampoo[[#This Row],[Year]],G:G,"&lt;="&amp;dataset_shampoo[[#This Row],[Month]])</f>
        <v>3436371</v>
      </c>
      <c r="L2596" s="9">
        <f>dataset_shampoo[[#This Row],[Units YTD]]+SUMIFS(H:H,D:D,dataset_shampoo[[#This Row],[Brand]],E:E,dataset_shampoo[[#This Row],[Region]],F:F,dataset_shampoo[[#This Row],[Year]]-1,G:G,"&gt;"&amp;dataset_shampoo[[#This Row],[Month]])</f>
        <v>667496</v>
      </c>
      <c r="M2596" s="1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s="9">
        <v>19126</v>
      </c>
      <c r="I2597" s="11">
        <v>119748</v>
      </c>
      <c r="J2597" s="9">
        <f>SUMIFS(H:H,D:D,dataset_shampoo[[#This Row],[Brand]],E:E,dataset_shampoo[[#This Row],[Region]],F:F,dataset_shampoo[[#This Row],[Year]],G:G,"&lt;="&amp;dataset_shampoo[[#This Row],[Month]])</f>
        <v>601163</v>
      </c>
      <c r="K2597" s="27">
        <f>SUMIFS(I:I,D:D,dataset_shampoo[[#This Row],[Brand]],E:E,dataset_shampoo[[#This Row],[Region]],F:F,dataset_shampoo[[#This Row],[Year]],G:G,"&lt;="&amp;dataset_shampoo[[#This Row],[Month]])</f>
        <v>3556119</v>
      </c>
      <c r="L2597" s="9">
        <f>dataset_shampoo[[#This Row],[Units YTD]]+SUMIFS(H:H,D:D,dataset_shampoo[[#This Row],[Brand]],E:E,dataset_shampoo[[#This Row],[Region]],F:F,dataset_shampoo[[#This Row],[Year]]-1,G:G,"&gt;"&amp;dataset_shampoo[[#This Row],[Month]])</f>
        <v>619939</v>
      </c>
      <c r="M2597" s="1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s="9">
        <v>56582</v>
      </c>
      <c r="I2598" s="11">
        <v>343758</v>
      </c>
      <c r="J2598" s="9">
        <f>SUMIFS(H:H,D:D,dataset_shampoo[[#This Row],[Brand]],E:E,dataset_shampoo[[#This Row],[Region]],F:F,dataset_shampoo[[#This Row],[Year]],G:G,"&lt;="&amp;dataset_shampoo[[#This Row],[Month]])</f>
        <v>657745</v>
      </c>
      <c r="K2598" s="27">
        <f>SUMIFS(I:I,D:D,dataset_shampoo[[#This Row],[Brand]],E:E,dataset_shampoo[[#This Row],[Region]],F:F,dataset_shampoo[[#This Row],[Year]],G:G,"&lt;="&amp;dataset_shampoo[[#This Row],[Month]])</f>
        <v>3899877</v>
      </c>
      <c r="L2598" s="9">
        <f>dataset_shampoo[[#This Row],[Units YTD]]+SUMIFS(H:H,D:D,dataset_shampoo[[#This Row],[Brand]],E:E,dataset_shampoo[[#This Row],[Region]],F:F,dataset_shampoo[[#This Row],[Year]]-1,G:G,"&gt;"&amp;dataset_shampoo[[#This Row],[Month]])</f>
        <v>657745</v>
      </c>
      <c r="M2598" s="1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s="9">
        <v>25074</v>
      </c>
      <c r="I2599" s="11">
        <v>160797</v>
      </c>
      <c r="J2599" s="9">
        <f>SUMIFS(H:H,D:D,dataset_shampoo[[#This Row],[Brand]],E:E,dataset_shampoo[[#This Row],[Region]],F:F,dataset_shampoo[[#This Row],[Year]],G:G,"&lt;="&amp;dataset_shampoo[[#This Row],[Month]])</f>
        <v>25074</v>
      </c>
      <c r="K2599" s="27">
        <f>SUMIFS(I:I,D:D,dataset_shampoo[[#This Row],[Brand]],E:E,dataset_shampoo[[#This Row],[Region]],F:F,dataset_shampoo[[#This Row],[Year]],G:G,"&lt;="&amp;dataset_shampoo[[#This Row],[Month]])</f>
        <v>160797</v>
      </c>
      <c r="L2599" s="9">
        <f>dataset_shampoo[[#This Row],[Units YTD]]+SUMIFS(H:H,D:D,dataset_shampoo[[#This Row],[Brand]],E:E,dataset_shampoo[[#This Row],[Region]],F:F,dataset_shampoo[[#This Row],[Year]]-1,G:G,"&gt;"&amp;dataset_shampoo[[#This Row],[Month]])</f>
        <v>608091</v>
      </c>
      <c r="M2599" s="1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s="9">
        <v>61482</v>
      </c>
      <c r="I2600" s="11">
        <v>381264</v>
      </c>
      <c r="J2600" s="9">
        <f>SUMIFS(H:H,D:D,dataset_shampoo[[#This Row],[Brand]],E:E,dataset_shampoo[[#This Row],[Region]],F:F,dataset_shampoo[[#This Row],[Year]],G:G,"&lt;="&amp;dataset_shampoo[[#This Row],[Month]])</f>
        <v>86556</v>
      </c>
      <c r="K2600" s="27">
        <f>SUMIFS(I:I,D:D,dataset_shampoo[[#This Row],[Brand]],E:E,dataset_shampoo[[#This Row],[Region]],F:F,dataset_shampoo[[#This Row],[Year]],G:G,"&lt;="&amp;dataset_shampoo[[#This Row],[Month]])</f>
        <v>542061</v>
      </c>
      <c r="L2600" s="9">
        <f>dataset_shampoo[[#This Row],[Units YTD]]+SUMIFS(H:H,D:D,dataset_shampoo[[#This Row],[Brand]],E:E,dataset_shampoo[[#This Row],[Region]],F:F,dataset_shampoo[[#This Row],[Year]]-1,G:G,"&gt;"&amp;dataset_shampoo[[#This Row],[Month]])</f>
        <v>622516</v>
      </c>
      <c r="M2600" s="1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s="9">
        <v>25420</v>
      </c>
      <c r="I2601" s="11">
        <v>167689.5</v>
      </c>
      <c r="J2601" s="9">
        <f>SUMIFS(H:H,D:D,dataset_shampoo[[#This Row],[Brand]],E:E,dataset_shampoo[[#This Row],[Region]],F:F,dataset_shampoo[[#This Row],[Year]],G:G,"&lt;="&amp;dataset_shampoo[[#This Row],[Month]])</f>
        <v>111976</v>
      </c>
      <c r="K2601" s="27">
        <f>SUMIFS(I:I,D:D,dataset_shampoo[[#This Row],[Brand]],E:E,dataset_shampoo[[#This Row],[Region]],F:F,dataset_shampoo[[#This Row],[Year]],G:G,"&lt;="&amp;dataset_shampoo[[#This Row],[Month]])</f>
        <v>709750.5</v>
      </c>
      <c r="L2601" s="9">
        <f>dataset_shampoo[[#This Row],[Units YTD]]+SUMIFS(H:H,D:D,dataset_shampoo[[#This Row],[Brand]],E:E,dataset_shampoo[[#This Row],[Region]],F:F,dataset_shampoo[[#This Row],[Year]]-1,G:G,"&gt;"&amp;dataset_shampoo[[#This Row],[Month]])</f>
        <v>576951</v>
      </c>
      <c r="M2601" s="1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s="9">
        <v>62446</v>
      </c>
      <c r="I2602" s="11">
        <v>380539</v>
      </c>
      <c r="J2602" s="9">
        <f>SUMIFS(H:H,D:D,dataset_shampoo[[#This Row],[Brand]],E:E,dataset_shampoo[[#This Row],[Region]],F:F,dataset_shampoo[[#This Row],[Year]],G:G,"&lt;="&amp;dataset_shampoo[[#This Row],[Month]])</f>
        <v>174422</v>
      </c>
      <c r="K2602" s="27">
        <f>SUMIFS(I:I,D:D,dataset_shampoo[[#This Row],[Brand]],E:E,dataset_shampoo[[#This Row],[Region]],F:F,dataset_shampoo[[#This Row],[Year]],G:G,"&lt;="&amp;dataset_shampoo[[#This Row],[Month]])</f>
        <v>1090289.5</v>
      </c>
      <c r="L2602" s="9">
        <f>dataset_shampoo[[#This Row],[Units YTD]]+SUMIFS(H:H,D:D,dataset_shampoo[[#This Row],[Brand]],E:E,dataset_shampoo[[#This Row],[Region]],F:F,dataset_shampoo[[#This Row],[Year]]-1,G:G,"&gt;"&amp;dataset_shampoo[[#This Row],[Month]])</f>
        <v>587727</v>
      </c>
      <c r="M2602" s="1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s="9">
        <v>59182</v>
      </c>
      <c r="I2603" s="11">
        <v>326140</v>
      </c>
      <c r="J2603" s="9">
        <f>SUMIFS(H:H,D:D,dataset_shampoo[[#This Row],[Brand]],E:E,dataset_shampoo[[#This Row],[Region]],F:F,dataset_shampoo[[#This Row],[Year]],G:G,"&lt;="&amp;dataset_shampoo[[#This Row],[Month]])</f>
        <v>233604</v>
      </c>
      <c r="K2603" s="27">
        <f>SUMIFS(I:I,D:D,dataset_shampoo[[#This Row],[Brand]],E:E,dataset_shampoo[[#This Row],[Region]],F:F,dataset_shampoo[[#This Row],[Year]],G:G,"&lt;="&amp;dataset_shampoo[[#This Row],[Month]])</f>
        <v>1416429.5</v>
      </c>
      <c r="L2603" s="9">
        <f>dataset_shampoo[[#This Row],[Units YTD]]+SUMIFS(H:H,D:D,dataset_shampoo[[#This Row],[Brand]],E:E,dataset_shampoo[[#This Row],[Region]],F:F,dataset_shampoo[[#This Row],[Year]]-1,G:G,"&gt;"&amp;dataset_shampoo[[#This Row],[Month]])</f>
        <v>587697</v>
      </c>
      <c r="M2603" s="1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s="9">
        <v>22473</v>
      </c>
      <c r="I2604" s="11">
        <v>145072.5</v>
      </c>
      <c r="J2604" s="9">
        <f>SUMIFS(H:H,D:D,dataset_shampoo[[#This Row],[Brand]],E:E,dataset_shampoo[[#This Row],[Region]],F:F,dataset_shampoo[[#This Row],[Year]],G:G,"&lt;="&amp;dataset_shampoo[[#This Row],[Month]])</f>
        <v>256077</v>
      </c>
      <c r="K2604" s="27">
        <f>SUMIFS(I:I,D:D,dataset_shampoo[[#This Row],[Brand]],E:E,dataset_shampoo[[#This Row],[Region]],F:F,dataset_shampoo[[#This Row],[Year]],G:G,"&lt;="&amp;dataset_shampoo[[#This Row],[Month]])</f>
        <v>1561502</v>
      </c>
      <c r="L2604" s="9">
        <f>dataset_shampoo[[#This Row],[Units YTD]]+SUMIFS(H:H,D:D,dataset_shampoo[[#This Row],[Brand]],E:E,dataset_shampoo[[#This Row],[Region]],F:F,dataset_shampoo[[#This Row],[Year]]-1,G:G,"&gt;"&amp;dataset_shampoo[[#This Row],[Month]])</f>
        <v>532283</v>
      </c>
      <c r="M2604" s="1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s="9">
        <v>60656</v>
      </c>
      <c r="I2605" s="11">
        <v>429129</v>
      </c>
      <c r="J2605" s="9">
        <f>SUMIFS(H:H,D:D,dataset_shampoo[[#This Row],[Brand]],E:E,dataset_shampoo[[#This Row],[Region]],F:F,dataset_shampoo[[#This Row],[Year]],G:G,"&lt;="&amp;dataset_shampoo[[#This Row],[Month]])</f>
        <v>316733</v>
      </c>
      <c r="K2605" s="27">
        <f>SUMIFS(I:I,D:D,dataset_shampoo[[#This Row],[Brand]],E:E,dataset_shampoo[[#This Row],[Region]],F:F,dataset_shampoo[[#This Row],[Year]],G:G,"&lt;="&amp;dataset_shampoo[[#This Row],[Month]])</f>
        <v>1990631</v>
      </c>
      <c r="L2605" s="9">
        <f>dataset_shampoo[[#This Row],[Units YTD]]+SUMIFS(H:H,D:D,dataset_shampoo[[#This Row],[Brand]],E:E,dataset_shampoo[[#This Row],[Region]],F:F,dataset_shampoo[[#This Row],[Year]]-1,G:G,"&gt;"&amp;dataset_shampoo[[#This Row],[Month]])</f>
        <v>573445</v>
      </c>
      <c r="M2605" s="1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s="9">
        <v>51836</v>
      </c>
      <c r="I2606" s="11">
        <v>317535.5</v>
      </c>
      <c r="J2606" s="9">
        <f>SUMIFS(H:H,D:D,dataset_shampoo[[#This Row],[Brand]],E:E,dataset_shampoo[[#This Row],[Region]],F:F,dataset_shampoo[[#This Row],[Year]],G:G,"&lt;="&amp;dataset_shampoo[[#This Row],[Month]])</f>
        <v>368569</v>
      </c>
      <c r="K2606" s="27">
        <f>SUMIFS(I:I,D:D,dataset_shampoo[[#This Row],[Brand]],E:E,dataset_shampoo[[#This Row],[Region]],F:F,dataset_shampoo[[#This Row],[Year]],G:G,"&lt;="&amp;dataset_shampoo[[#This Row],[Month]])</f>
        <v>2308166.5</v>
      </c>
      <c r="L2606" s="9">
        <f>dataset_shampoo[[#This Row],[Units YTD]]+SUMIFS(H:H,D:D,dataset_shampoo[[#This Row],[Brand]],E:E,dataset_shampoo[[#This Row],[Region]],F:F,dataset_shampoo[[#This Row],[Year]]-1,G:G,"&gt;"&amp;dataset_shampoo[[#This Row],[Month]])</f>
        <v>575057</v>
      </c>
      <c r="M2606" s="1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s="9">
        <v>72201</v>
      </c>
      <c r="I2607" s="11">
        <v>400704</v>
      </c>
      <c r="J2607" s="9">
        <f>SUMIFS(H:H,D:D,dataset_shampoo[[#This Row],[Brand]],E:E,dataset_shampoo[[#This Row],[Region]],F:F,dataset_shampoo[[#This Row],[Year]],G:G,"&lt;="&amp;dataset_shampoo[[#This Row],[Month]])</f>
        <v>440770</v>
      </c>
      <c r="K2607" s="27">
        <f>SUMIFS(I:I,D:D,dataset_shampoo[[#This Row],[Brand]],E:E,dataset_shampoo[[#This Row],[Region]],F:F,dataset_shampoo[[#This Row],[Year]],G:G,"&lt;="&amp;dataset_shampoo[[#This Row],[Month]])</f>
        <v>2708870.5</v>
      </c>
      <c r="L2607" s="9">
        <f>dataset_shampoo[[#This Row],[Units YTD]]+SUMIFS(H:H,D:D,dataset_shampoo[[#This Row],[Brand]],E:E,dataset_shampoo[[#This Row],[Region]],F:F,dataset_shampoo[[#This Row],[Year]]-1,G:G,"&gt;"&amp;dataset_shampoo[[#This Row],[Month]])</f>
        <v>593667</v>
      </c>
      <c r="M2607" s="1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s="9">
        <v>23541</v>
      </c>
      <c r="I2608" s="11">
        <v>148368.5</v>
      </c>
      <c r="J2608" s="9">
        <f>SUMIFS(H:H,D:D,dataset_shampoo[[#This Row],[Brand]],E:E,dataset_shampoo[[#This Row],[Region]],F:F,dataset_shampoo[[#This Row],[Year]],G:G,"&lt;="&amp;dataset_shampoo[[#This Row],[Month]])</f>
        <v>464311</v>
      </c>
      <c r="K2608" s="27">
        <f>SUMIFS(I:I,D:D,dataset_shampoo[[#This Row],[Brand]],E:E,dataset_shampoo[[#This Row],[Region]],F:F,dataset_shampoo[[#This Row],[Year]],G:G,"&lt;="&amp;dataset_shampoo[[#This Row],[Month]])</f>
        <v>2857239</v>
      </c>
      <c r="L2608" s="9">
        <f>dataset_shampoo[[#This Row],[Units YTD]]+SUMIFS(H:H,D:D,dataset_shampoo[[#This Row],[Brand]],E:E,dataset_shampoo[[#This Row],[Region]],F:F,dataset_shampoo[[#This Row],[Year]]-1,G:G,"&gt;"&amp;dataset_shampoo[[#This Row],[Month]])</f>
        <v>540019</v>
      </c>
      <c r="M2608" s="1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s="9">
        <v>54186</v>
      </c>
      <c r="I2609" s="11">
        <v>386477</v>
      </c>
      <c r="J2609" s="9">
        <f>SUMIFS(H:H,D:D,dataset_shampoo[[#This Row],[Brand]],E:E,dataset_shampoo[[#This Row],[Region]],F:F,dataset_shampoo[[#This Row],[Year]],G:G,"&lt;="&amp;dataset_shampoo[[#This Row],[Month]])</f>
        <v>518497</v>
      </c>
      <c r="K2609" s="27">
        <f>SUMIFS(I:I,D:D,dataset_shampoo[[#This Row],[Brand]],E:E,dataset_shampoo[[#This Row],[Region]],F:F,dataset_shampoo[[#This Row],[Year]],G:G,"&lt;="&amp;dataset_shampoo[[#This Row],[Month]])</f>
        <v>3243716</v>
      </c>
      <c r="L2609" s="9">
        <f>dataset_shampoo[[#This Row],[Units YTD]]+SUMIFS(H:H,D:D,dataset_shampoo[[#This Row],[Brand]],E:E,dataset_shampoo[[#This Row],[Region]],F:F,dataset_shampoo[[#This Row],[Year]]-1,G:G,"&gt;"&amp;dataset_shampoo[[#This Row],[Month]])</f>
        <v>575079</v>
      </c>
      <c r="M2609" s="1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s="9">
        <v>62748</v>
      </c>
      <c r="I2610" s="11">
        <v>344301.5</v>
      </c>
      <c r="J2610" s="9">
        <f>SUMIFS(H:H,D:D,dataset_shampoo[[#This Row],[Brand]],E:E,dataset_shampoo[[#This Row],[Region]],F:F,dataset_shampoo[[#This Row],[Year]],G:G,"&lt;="&amp;dataset_shampoo[[#This Row],[Month]])</f>
        <v>581245</v>
      </c>
      <c r="K2610" s="27">
        <f>SUMIFS(I:I,D:D,dataset_shampoo[[#This Row],[Brand]],E:E,dataset_shampoo[[#This Row],[Region]],F:F,dataset_shampoo[[#This Row],[Year]],G:G,"&lt;="&amp;dataset_shampoo[[#This Row],[Month]])</f>
        <v>3588017.5</v>
      </c>
      <c r="L2610" s="9">
        <f>dataset_shampoo[[#This Row],[Units YTD]]+SUMIFS(H:H,D:D,dataset_shampoo[[#This Row],[Brand]],E:E,dataset_shampoo[[#This Row],[Region]],F:F,dataset_shampoo[[#This Row],[Year]]-1,G:G,"&gt;"&amp;dataset_shampoo[[#This Row],[Month]])</f>
        <v>581245</v>
      </c>
      <c r="M2610" s="1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s="9">
        <v>54862</v>
      </c>
      <c r="I2611" s="11">
        <v>392174.9</v>
      </c>
      <c r="J2611" s="9">
        <f>SUMIFS(H:H,D:D,dataset_shampoo[[#This Row],[Brand]],E:E,dataset_shampoo[[#This Row],[Region]],F:F,dataset_shampoo[[#This Row],[Year]],G:G,"&lt;="&amp;dataset_shampoo[[#This Row],[Month]])</f>
        <v>54862</v>
      </c>
      <c r="K2611" s="27">
        <f>SUMIFS(I:I,D:D,dataset_shampoo[[#This Row],[Brand]],E:E,dataset_shampoo[[#This Row],[Region]],F:F,dataset_shampoo[[#This Row],[Year]],G:G,"&lt;="&amp;dataset_shampoo[[#This Row],[Month]])</f>
        <v>392174.9</v>
      </c>
      <c r="L2611" s="9">
        <f>dataset_shampoo[[#This Row],[Units YTD]]+SUMIFS(H:H,D:D,dataset_shampoo[[#This Row],[Brand]],E:E,dataset_shampoo[[#This Row],[Region]],F:F,dataset_shampoo[[#This Row],[Year]]-1,G:G,"&gt;"&amp;dataset_shampoo[[#This Row],[Month]])</f>
        <v>611033</v>
      </c>
      <c r="M2611" s="1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s="9">
        <v>65276</v>
      </c>
      <c r="I2612" s="11">
        <v>402787.1</v>
      </c>
      <c r="J2612" s="9">
        <f>SUMIFS(H:H,D:D,dataset_shampoo[[#This Row],[Brand]],E:E,dataset_shampoo[[#This Row],[Region]],F:F,dataset_shampoo[[#This Row],[Year]],G:G,"&lt;="&amp;dataset_shampoo[[#This Row],[Month]])</f>
        <v>120138</v>
      </c>
      <c r="K2612" s="27">
        <f>SUMIFS(I:I,D:D,dataset_shampoo[[#This Row],[Brand]],E:E,dataset_shampoo[[#This Row],[Region]],F:F,dataset_shampoo[[#This Row],[Year]],G:G,"&lt;="&amp;dataset_shampoo[[#This Row],[Month]])</f>
        <v>794962</v>
      </c>
      <c r="L2612" s="9">
        <f>dataset_shampoo[[#This Row],[Units YTD]]+SUMIFS(H:H,D:D,dataset_shampoo[[#This Row],[Brand]],E:E,dataset_shampoo[[#This Row],[Region]],F:F,dataset_shampoo[[#This Row],[Year]]-1,G:G,"&gt;"&amp;dataset_shampoo[[#This Row],[Month]])</f>
        <v>614827</v>
      </c>
      <c r="M2612" s="1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s="9">
        <v>60177</v>
      </c>
      <c r="I2613" s="11">
        <v>431385.7</v>
      </c>
      <c r="J2613" s="9">
        <f>SUMIFS(H:H,D:D,dataset_shampoo[[#This Row],[Brand]],E:E,dataset_shampoo[[#This Row],[Region]],F:F,dataset_shampoo[[#This Row],[Year]],G:G,"&lt;="&amp;dataset_shampoo[[#This Row],[Month]])</f>
        <v>180315</v>
      </c>
      <c r="K2613" s="27">
        <f>SUMIFS(I:I,D:D,dataset_shampoo[[#This Row],[Brand]],E:E,dataset_shampoo[[#This Row],[Region]],F:F,dataset_shampoo[[#This Row],[Year]],G:G,"&lt;="&amp;dataset_shampoo[[#This Row],[Month]])</f>
        <v>1226347.7</v>
      </c>
      <c r="L2613" s="9">
        <f>dataset_shampoo[[#This Row],[Units YTD]]+SUMIFS(H:H,D:D,dataset_shampoo[[#This Row],[Brand]],E:E,dataset_shampoo[[#This Row],[Region]],F:F,dataset_shampoo[[#This Row],[Year]]-1,G:G,"&gt;"&amp;dataset_shampoo[[#This Row],[Month]])</f>
        <v>649584</v>
      </c>
      <c r="M2613" s="1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s="9">
        <v>77520</v>
      </c>
      <c r="I2614" s="11">
        <v>436805.4</v>
      </c>
      <c r="J2614" s="9">
        <f>SUMIFS(H:H,D:D,dataset_shampoo[[#This Row],[Brand]],E:E,dataset_shampoo[[#This Row],[Region]],F:F,dataset_shampoo[[#This Row],[Year]],G:G,"&lt;="&amp;dataset_shampoo[[#This Row],[Month]])</f>
        <v>257835</v>
      </c>
      <c r="K2614" s="27">
        <f>SUMIFS(I:I,D:D,dataset_shampoo[[#This Row],[Brand]],E:E,dataset_shampoo[[#This Row],[Region]],F:F,dataset_shampoo[[#This Row],[Year]],G:G,"&lt;="&amp;dataset_shampoo[[#This Row],[Month]])</f>
        <v>1663153.1</v>
      </c>
      <c r="L2614" s="9">
        <f>dataset_shampoo[[#This Row],[Units YTD]]+SUMIFS(H:H,D:D,dataset_shampoo[[#This Row],[Brand]],E:E,dataset_shampoo[[#This Row],[Region]],F:F,dataset_shampoo[[#This Row],[Year]]-1,G:G,"&gt;"&amp;dataset_shampoo[[#This Row],[Month]])</f>
        <v>664658</v>
      </c>
      <c r="M2614" s="1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s="9">
        <v>25390</v>
      </c>
      <c r="I2615" s="11">
        <v>161625</v>
      </c>
      <c r="J2615" s="9">
        <f>SUMIFS(H:H,D:D,dataset_shampoo[[#This Row],[Brand]],E:E,dataset_shampoo[[#This Row],[Region]],F:F,dataset_shampoo[[#This Row],[Year]],G:G,"&lt;="&amp;dataset_shampoo[[#This Row],[Month]])</f>
        <v>283225</v>
      </c>
      <c r="K2615" s="27">
        <f>SUMIFS(I:I,D:D,dataset_shampoo[[#This Row],[Brand]],E:E,dataset_shampoo[[#This Row],[Region]],F:F,dataset_shampoo[[#This Row],[Year]],G:G,"&lt;="&amp;dataset_shampoo[[#This Row],[Month]])</f>
        <v>1824778.1</v>
      </c>
      <c r="L2615" s="9">
        <f>dataset_shampoo[[#This Row],[Units YTD]]+SUMIFS(H:H,D:D,dataset_shampoo[[#This Row],[Brand]],E:E,dataset_shampoo[[#This Row],[Region]],F:F,dataset_shampoo[[#This Row],[Year]]-1,G:G,"&gt;"&amp;dataset_shampoo[[#This Row],[Month]])</f>
        <v>630866</v>
      </c>
      <c r="M2615" s="1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s="9">
        <v>62839</v>
      </c>
      <c r="I2616" s="11">
        <v>392640.4</v>
      </c>
      <c r="J2616" s="9">
        <f>SUMIFS(H:H,D:D,dataset_shampoo[[#This Row],[Brand]],E:E,dataset_shampoo[[#This Row],[Region]],F:F,dataset_shampoo[[#This Row],[Year]],G:G,"&lt;="&amp;dataset_shampoo[[#This Row],[Month]])</f>
        <v>346064</v>
      </c>
      <c r="K2616" s="27">
        <f>SUMIFS(I:I,D:D,dataset_shampoo[[#This Row],[Brand]],E:E,dataset_shampoo[[#This Row],[Region]],F:F,dataset_shampoo[[#This Row],[Year]],G:G,"&lt;="&amp;dataset_shampoo[[#This Row],[Month]])</f>
        <v>2217418.5</v>
      </c>
      <c r="L2616" s="9">
        <f>dataset_shampoo[[#This Row],[Units YTD]]+SUMIFS(H:H,D:D,dataset_shampoo[[#This Row],[Brand]],E:E,dataset_shampoo[[#This Row],[Region]],F:F,dataset_shampoo[[#This Row],[Year]]-1,G:G,"&gt;"&amp;dataset_shampoo[[#This Row],[Month]])</f>
        <v>671232</v>
      </c>
      <c r="M2616" s="1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s="9">
        <v>66332</v>
      </c>
      <c r="I2617" s="11">
        <v>427419.9</v>
      </c>
      <c r="J2617" s="9">
        <f>SUMIFS(H:H,D:D,dataset_shampoo[[#This Row],[Brand]],E:E,dataset_shampoo[[#This Row],[Region]],F:F,dataset_shampoo[[#This Row],[Year]],G:G,"&lt;="&amp;dataset_shampoo[[#This Row],[Month]])</f>
        <v>412396</v>
      </c>
      <c r="K2617" s="27">
        <f>SUMIFS(I:I,D:D,dataset_shampoo[[#This Row],[Brand]],E:E,dataset_shampoo[[#This Row],[Region]],F:F,dataset_shampoo[[#This Row],[Year]],G:G,"&lt;="&amp;dataset_shampoo[[#This Row],[Month]])</f>
        <v>2644838.3999999999</v>
      </c>
      <c r="L2617" s="9">
        <f>dataset_shampoo[[#This Row],[Units YTD]]+SUMIFS(H:H,D:D,dataset_shampoo[[#This Row],[Brand]],E:E,dataset_shampoo[[#This Row],[Region]],F:F,dataset_shampoo[[#This Row],[Year]]-1,G:G,"&gt;"&amp;dataset_shampoo[[#This Row],[Month]])</f>
        <v>676908</v>
      </c>
      <c r="M2617" s="1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s="9">
        <v>73535</v>
      </c>
      <c r="I2618" s="11">
        <v>532387.1</v>
      </c>
      <c r="J2618" s="9">
        <f>SUMIFS(H:H,D:D,dataset_shampoo[[#This Row],[Brand]],E:E,dataset_shampoo[[#This Row],[Region]],F:F,dataset_shampoo[[#This Row],[Year]],G:G,"&lt;="&amp;dataset_shampoo[[#This Row],[Month]])</f>
        <v>485931</v>
      </c>
      <c r="K2618" s="27">
        <f>SUMIFS(I:I,D:D,dataset_shampoo[[#This Row],[Brand]],E:E,dataset_shampoo[[#This Row],[Region]],F:F,dataset_shampoo[[#This Row],[Year]],G:G,"&lt;="&amp;dataset_shampoo[[#This Row],[Month]])</f>
        <v>3177225.5</v>
      </c>
      <c r="L2618" s="9">
        <f>dataset_shampoo[[#This Row],[Units YTD]]+SUMIFS(H:H,D:D,dataset_shampoo[[#This Row],[Brand]],E:E,dataset_shampoo[[#This Row],[Region]],F:F,dataset_shampoo[[#This Row],[Year]]-1,G:G,"&gt;"&amp;dataset_shampoo[[#This Row],[Month]])</f>
        <v>698607</v>
      </c>
      <c r="M2618" s="1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s="9">
        <v>26108</v>
      </c>
      <c r="I2619" s="11">
        <v>177431.9</v>
      </c>
      <c r="J2619" s="9">
        <f>SUMIFS(H:H,D:D,dataset_shampoo[[#This Row],[Brand]],E:E,dataset_shampoo[[#This Row],[Region]],F:F,dataset_shampoo[[#This Row],[Year]],G:G,"&lt;="&amp;dataset_shampoo[[#This Row],[Month]])</f>
        <v>512039</v>
      </c>
      <c r="K2619" s="27">
        <f>SUMIFS(I:I,D:D,dataset_shampoo[[#This Row],[Brand]],E:E,dataset_shampoo[[#This Row],[Region]],F:F,dataset_shampoo[[#This Row],[Year]],G:G,"&lt;="&amp;dataset_shampoo[[#This Row],[Month]])</f>
        <v>3354657.4</v>
      </c>
      <c r="L2619" s="9">
        <f>dataset_shampoo[[#This Row],[Units YTD]]+SUMIFS(H:H,D:D,dataset_shampoo[[#This Row],[Brand]],E:E,dataset_shampoo[[#This Row],[Region]],F:F,dataset_shampoo[[#This Row],[Year]]-1,G:G,"&gt;"&amp;dataset_shampoo[[#This Row],[Month]])</f>
        <v>652514</v>
      </c>
      <c r="M2619" s="1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s="9">
        <v>65634</v>
      </c>
      <c r="I2620" s="11">
        <v>385201.9</v>
      </c>
      <c r="J2620" s="9">
        <f>SUMIFS(H:H,D:D,dataset_shampoo[[#This Row],[Brand]],E:E,dataset_shampoo[[#This Row],[Region]],F:F,dataset_shampoo[[#This Row],[Year]],G:G,"&lt;="&amp;dataset_shampoo[[#This Row],[Month]])</f>
        <v>577673</v>
      </c>
      <c r="K2620" s="27">
        <f>SUMIFS(I:I,D:D,dataset_shampoo[[#This Row],[Brand]],E:E,dataset_shampoo[[#This Row],[Region]],F:F,dataset_shampoo[[#This Row],[Year]],G:G,"&lt;="&amp;dataset_shampoo[[#This Row],[Month]])</f>
        <v>3739859.3</v>
      </c>
      <c r="L2620" s="9">
        <f>dataset_shampoo[[#This Row],[Units YTD]]+SUMIFS(H:H,D:D,dataset_shampoo[[#This Row],[Brand]],E:E,dataset_shampoo[[#This Row],[Region]],F:F,dataset_shampoo[[#This Row],[Year]]-1,G:G,"&gt;"&amp;dataset_shampoo[[#This Row],[Month]])</f>
        <v>694607</v>
      </c>
      <c r="M2620" s="1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s="9">
        <v>62404</v>
      </c>
      <c r="I2621" s="11">
        <v>390819.6</v>
      </c>
      <c r="J2621" s="9">
        <f>SUMIFS(H:H,D:D,dataset_shampoo[[#This Row],[Brand]],E:E,dataset_shampoo[[#This Row],[Region]],F:F,dataset_shampoo[[#This Row],[Year]],G:G,"&lt;="&amp;dataset_shampoo[[#This Row],[Month]])</f>
        <v>640077</v>
      </c>
      <c r="K2621" s="27">
        <f>SUMIFS(I:I,D:D,dataset_shampoo[[#This Row],[Brand]],E:E,dataset_shampoo[[#This Row],[Region]],F:F,dataset_shampoo[[#This Row],[Year]],G:G,"&lt;="&amp;dataset_shampoo[[#This Row],[Month]])</f>
        <v>4130678.9</v>
      </c>
      <c r="L2621" s="9">
        <f>dataset_shampoo[[#This Row],[Units YTD]]+SUMIFS(H:H,D:D,dataset_shampoo[[#This Row],[Brand]],E:E,dataset_shampoo[[#This Row],[Region]],F:F,dataset_shampoo[[#This Row],[Year]]-1,G:G,"&gt;"&amp;dataset_shampoo[[#This Row],[Month]])</f>
        <v>702825</v>
      </c>
      <c r="M2621" s="1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s="9">
        <v>75621</v>
      </c>
      <c r="I2622" s="11">
        <v>442636.9</v>
      </c>
      <c r="J2622" s="9">
        <f>SUMIFS(H:H,D:D,dataset_shampoo[[#This Row],[Brand]],E:E,dataset_shampoo[[#This Row],[Region]],F:F,dataset_shampoo[[#This Row],[Year]],G:G,"&lt;="&amp;dataset_shampoo[[#This Row],[Month]])</f>
        <v>715698</v>
      </c>
      <c r="K2622" s="27">
        <f>SUMIFS(I:I,D:D,dataset_shampoo[[#This Row],[Brand]],E:E,dataset_shampoo[[#This Row],[Region]],F:F,dataset_shampoo[[#This Row],[Year]],G:G,"&lt;="&amp;dataset_shampoo[[#This Row],[Month]])</f>
        <v>4573315.8</v>
      </c>
      <c r="L2622" s="9">
        <f>dataset_shampoo[[#This Row],[Units YTD]]+SUMIFS(H:H,D:D,dataset_shampoo[[#This Row],[Brand]],E:E,dataset_shampoo[[#This Row],[Region]],F:F,dataset_shampoo[[#This Row],[Year]]-1,G:G,"&gt;"&amp;dataset_shampoo[[#This Row],[Month]])</f>
        <v>715698</v>
      </c>
      <c r="M2622" s="1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s="9">
        <v>63528</v>
      </c>
      <c r="I2623" s="11">
        <v>368576</v>
      </c>
      <c r="J2623" s="9">
        <f>SUMIFS(H:H,D:D,dataset_shampoo[[#This Row],[Brand]],E:E,dataset_shampoo[[#This Row],[Region]],F:F,dataset_shampoo[[#This Row],[Year]],G:G,"&lt;="&amp;dataset_shampoo[[#This Row],[Month]])</f>
        <v>63528</v>
      </c>
      <c r="K2623" s="27">
        <f>SUMIFS(I:I,D:D,dataset_shampoo[[#This Row],[Brand]],E:E,dataset_shampoo[[#This Row],[Region]],F:F,dataset_shampoo[[#This Row],[Year]],G:G,"&lt;="&amp;dataset_shampoo[[#This Row],[Month]])</f>
        <v>368576</v>
      </c>
      <c r="L2623" s="9">
        <f>dataset_shampoo[[#This Row],[Units YTD]]+SUMIFS(H:H,D:D,dataset_shampoo[[#This Row],[Brand]],E:E,dataset_shampoo[[#This Row],[Region]],F:F,dataset_shampoo[[#This Row],[Year]]-1,G:G,"&gt;"&amp;dataset_shampoo[[#This Row],[Month]])</f>
        <v>724364</v>
      </c>
      <c r="M2623" s="1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s="9">
        <v>24462</v>
      </c>
      <c r="I2624" s="11">
        <v>162037</v>
      </c>
      <c r="J2624" s="9">
        <f>SUMIFS(H:H,D:D,dataset_shampoo[[#This Row],[Brand]],E:E,dataset_shampoo[[#This Row],[Region]],F:F,dataset_shampoo[[#This Row],[Year]],G:G,"&lt;="&amp;dataset_shampoo[[#This Row],[Month]])</f>
        <v>87990</v>
      </c>
      <c r="K2624" s="27">
        <f>SUMIFS(I:I,D:D,dataset_shampoo[[#This Row],[Brand]],E:E,dataset_shampoo[[#This Row],[Region]],F:F,dataset_shampoo[[#This Row],[Year]],G:G,"&lt;="&amp;dataset_shampoo[[#This Row],[Month]])</f>
        <v>530613</v>
      </c>
      <c r="L2624" s="9">
        <f>dataset_shampoo[[#This Row],[Units YTD]]+SUMIFS(H:H,D:D,dataset_shampoo[[#This Row],[Brand]],E:E,dataset_shampoo[[#This Row],[Region]],F:F,dataset_shampoo[[#This Row],[Year]]-1,G:G,"&gt;"&amp;dataset_shampoo[[#This Row],[Month]])</f>
        <v>683550</v>
      </c>
      <c r="M2624" s="1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s="9">
        <v>71855</v>
      </c>
      <c r="I2625" s="11">
        <v>528686</v>
      </c>
      <c r="J2625" s="9">
        <f>SUMIFS(H:H,D:D,dataset_shampoo[[#This Row],[Brand]],E:E,dataset_shampoo[[#This Row],[Region]],F:F,dataset_shampoo[[#This Row],[Year]],G:G,"&lt;="&amp;dataset_shampoo[[#This Row],[Month]])</f>
        <v>159845</v>
      </c>
      <c r="K2625" s="27">
        <f>SUMIFS(I:I,D:D,dataset_shampoo[[#This Row],[Brand]],E:E,dataset_shampoo[[#This Row],[Region]],F:F,dataset_shampoo[[#This Row],[Year]],G:G,"&lt;="&amp;dataset_shampoo[[#This Row],[Month]])</f>
        <v>1059299</v>
      </c>
      <c r="L2625" s="9">
        <f>dataset_shampoo[[#This Row],[Units YTD]]+SUMIFS(H:H,D:D,dataset_shampoo[[#This Row],[Brand]],E:E,dataset_shampoo[[#This Row],[Region]],F:F,dataset_shampoo[[#This Row],[Year]]-1,G:G,"&gt;"&amp;dataset_shampoo[[#This Row],[Month]])</f>
        <v>695228</v>
      </c>
      <c r="M2625" s="1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s="9">
        <v>26318</v>
      </c>
      <c r="I2626" s="11">
        <v>173962</v>
      </c>
      <c r="J2626" s="9">
        <f>SUMIFS(H:H,D:D,dataset_shampoo[[#This Row],[Brand]],E:E,dataset_shampoo[[#This Row],[Region]],F:F,dataset_shampoo[[#This Row],[Year]],G:G,"&lt;="&amp;dataset_shampoo[[#This Row],[Month]])</f>
        <v>186163</v>
      </c>
      <c r="K2626" s="27">
        <f>SUMIFS(I:I,D:D,dataset_shampoo[[#This Row],[Brand]],E:E,dataset_shampoo[[#This Row],[Region]],F:F,dataset_shampoo[[#This Row],[Year]],G:G,"&lt;="&amp;dataset_shampoo[[#This Row],[Month]])</f>
        <v>1233261</v>
      </c>
      <c r="L2626" s="9">
        <f>dataset_shampoo[[#This Row],[Units YTD]]+SUMIFS(H:H,D:D,dataset_shampoo[[#This Row],[Brand]],E:E,dataset_shampoo[[#This Row],[Region]],F:F,dataset_shampoo[[#This Row],[Year]]-1,G:G,"&gt;"&amp;dataset_shampoo[[#This Row],[Month]])</f>
        <v>644026</v>
      </c>
      <c r="M2626" s="1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s="9">
        <v>72745</v>
      </c>
      <c r="I2627" s="11">
        <v>425463</v>
      </c>
      <c r="J2627" s="9">
        <f>SUMIFS(H:H,D:D,dataset_shampoo[[#This Row],[Brand]],E:E,dataset_shampoo[[#This Row],[Region]],F:F,dataset_shampoo[[#This Row],[Year]],G:G,"&lt;="&amp;dataset_shampoo[[#This Row],[Month]])</f>
        <v>258908</v>
      </c>
      <c r="K2627" s="27">
        <f>SUMIFS(I:I,D:D,dataset_shampoo[[#This Row],[Brand]],E:E,dataset_shampoo[[#This Row],[Region]],F:F,dataset_shampoo[[#This Row],[Year]],G:G,"&lt;="&amp;dataset_shampoo[[#This Row],[Month]])</f>
        <v>1658724</v>
      </c>
      <c r="L2627" s="9">
        <f>dataset_shampoo[[#This Row],[Units YTD]]+SUMIFS(H:H,D:D,dataset_shampoo[[#This Row],[Brand]],E:E,dataset_shampoo[[#This Row],[Region]],F:F,dataset_shampoo[[#This Row],[Year]]-1,G:G,"&gt;"&amp;dataset_shampoo[[#This Row],[Month]])</f>
        <v>691381</v>
      </c>
      <c r="M2627" s="1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s="9">
        <v>77177</v>
      </c>
      <c r="I2628" s="11">
        <v>561317</v>
      </c>
      <c r="J2628" s="9">
        <f>SUMIFS(H:H,D:D,dataset_shampoo[[#This Row],[Brand]],E:E,dataset_shampoo[[#This Row],[Region]],F:F,dataset_shampoo[[#This Row],[Year]],G:G,"&lt;="&amp;dataset_shampoo[[#This Row],[Month]])</f>
        <v>336085</v>
      </c>
      <c r="K2628" s="27">
        <f>SUMIFS(I:I,D:D,dataset_shampoo[[#This Row],[Brand]],E:E,dataset_shampoo[[#This Row],[Region]],F:F,dataset_shampoo[[#This Row],[Year]],G:G,"&lt;="&amp;dataset_shampoo[[#This Row],[Month]])</f>
        <v>2220041</v>
      </c>
      <c r="L2628" s="9">
        <f>dataset_shampoo[[#This Row],[Units YTD]]+SUMIFS(H:H,D:D,dataset_shampoo[[#This Row],[Brand]],E:E,dataset_shampoo[[#This Row],[Region]],F:F,dataset_shampoo[[#This Row],[Year]]-1,G:G,"&gt;"&amp;dataset_shampoo[[#This Row],[Month]])</f>
        <v>705719</v>
      </c>
      <c r="M2628" s="1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s="9">
        <v>74896</v>
      </c>
      <c r="I2629" s="11">
        <v>437969</v>
      </c>
      <c r="J2629" s="9">
        <f>SUMIFS(H:H,D:D,dataset_shampoo[[#This Row],[Brand]],E:E,dataset_shampoo[[#This Row],[Region]],F:F,dataset_shampoo[[#This Row],[Year]],G:G,"&lt;="&amp;dataset_shampoo[[#This Row],[Month]])</f>
        <v>410981</v>
      </c>
      <c r="K2629" s="27">
        <f>SUMIFS(I:I,D:D,dataset_shampoo[[#This Row],[Brand]],E:E,dataset_shampoo[[#This Row],[Region]],F:F,dataset_shampoo[[#This Row],[Year]],G:G,"&lt;="&amp;dataset_shampoo[[#This Row],[Month]])</f>
        <v>2658010</v>
      </c>
      <c r="L2629" s="9">
        <f>dataset_shampoo[[#This Row],[Units YTD]]+SUMIFS(H:H,D:D,dataset_shampoo[[#This Row],[Brand]],E:E,dataset_shampoo[[#This Row],[Region]],F:F,dataset_shampoo[[#This Row],[Year]]-1,G:G,"&gt;"&amp;dataset_shampoo[[#This Row],[Month]])</f>
        <v>714283</v>
      </c>
      <c r="M2629" s="1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s="9">
        <v>27082</v>
      </c>
      <c r="I2630" s="11">
        <v>179093</v>
      </c>
      <c r="J2630" s="9">
        <f>SUMIFS(H:H,D:D,dataset_shampoo[[#This Row],[Brand]],E:E,dataset_shampoo[[#This Row],[Region]],F:F,dataset_shampoo[[#This Row],[Year]],G:G,"&lt;="&amp;dataset_shampoo[[#This Row],[Month]])</f>
        <v>438063</v>
      </c>
      <c r="K2630" s="27">
        <f>SUMIFS(I:I,D:D,dataset_shampoo[[#This Row],[Brand]],E:E,dataset_shampoo[[#This Row],[Region]],F:F,dataset_shampoo[[#This Row],[Year]],G:G,"&lt;="&amp;dataset_shampoo[[#This Row],[Month]])</f>
        <v>2837103</v>
      </c>
      <c r="L2630" s="9">
        <f>dataset_shampoo[[#This Row],[Units YTD]]+SUMIFS(H:H,D:D,dataset_shampoo[[#This Row],[Brand]],E:E,dataset_shampoo[[#This Row],[Region]],F:F,dataset_shampoo[[#This Row],[Year]]-1,G:G,"&gt;"&amp;dataset_shampoo[[#This Row],[Month]])</f>
        <v>667830</v>
      </c>
      <c r="M2630" s="1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s="9">
        <v>70411</v>
      </c>
      <c r="I2631" s="11">
        <v>417717</v>
      </c>
      <c r="J2631" s="9">
        <f>SUMIFS(H:H,D:D,dataset_shampoo[[#This Row],[Brand]],E:E,dataset_shampoo[[#This Row],[Region]],F:F,dataset_shampoo[[#This Row],[Year]],G:G,"&lt;="&amp;dataset_shampoo[[#This Row],[Month]])</f>
        <v>508474</v>
      </c>
      <c r="K2631" s="27">
        <f>SUMIFS(I:I,D:D,dataset_shampoo[[#This Row],[Brand]],E:E,dataset_shampoo[[#This Row],[Region]],F:F,dataset_shampoo[[#This Row],[Year]],G:G,"&lt;="&amp;dataset_shampoo[[#This Row],[Month]])</f>
        <v>3254820</v>
      </c>
      <c r="L2631" s="9">
        <f>dataset_shampoo[[#This Row],[Units YTD]]+SUMIFS(H:H,D:D,dataset_shampoo[[#This Row],[Brand]],E:E,dataset_shampoo[[#This Row],[Region]],F:F,dataset_shampoo[[#This Row],[Year]]-1,G:G,"&gt;"&amp;dataset_shampoo[[#This Row],[Month]])</f>
        <v>712133</v>
      </c>
      <c r="M2631" s="1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s="9">
        <v>74319</v>
      </c>
      <c r="I2632" s="11">
        <v>469524</v>
      </c>
      <c r="J2632" s="9">
        <f>SUMIFS(H:H,D:D,dataset_shampoo[[#This Row],[Brand]],E:E,dataset_shampoo[[#This Row],[Region]],F:F,dataset_shampoo[[#This Row],[Year]],G:G,"&lt;="&amp;dataset_shampoo[[#This Row],[Month]])</f>
        <v>582793</v>
      </c>
      <c r="K2632" s="27">
        <f>SUMIFS(I:I,D:D,dataset_shampoo[[#This Row],[Brand]],E:E,dataset_shampoo[[#This Row],[Region]],F:F,dataset_shampoo[[#This Row],[Year]],G:G,"&lt;="&amp;dataset_shampoo[[#This Row],[Month]])</f>
        <v>3724344</v>
      </c>
      <c r="L2632" s="9">
        <f>dataset_shampoo[[#This Row],[Units YTD]]+SUMIFS(H:H,D:D,dataset_shampoo[[#This Row],[Brand]],E:E,dataset_shampoo[[#This Row],[Region]],F:F,dataset_shampoo[[#This Row],[Year]]-1,G:G,"&gt;"&amp;dataset_shampoo[[#This Row],[Month]])</f>
        <v>720818</v>
      </c>
      <c r="M2632" s="1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s="9">
        <v>82605</v>
      </c>
      <c r="I2633" s="11">
        <v>595170</v>
      </c>
      <c r="J2633" s="9">
        <f>SUMIFS(H:H,D:D,dataset_shampoo[[#This Row],[Brand]],E:E,dataset_shampoo[[#This Row],[Region]],F:F,dataset_shampoo[[#This Row],[Year]],G:G,"&lt;="&amp;dataset_shampoo[[#This Row],[Month]])</f>
        <v>665398</v>
      </c>
      <c r="K2633" s="27">
        <f>SUMIFS(I:I,D:D,dataset_shampoo[[#This Row],[Brand]],E:E,dataset_shampoo[[#This Row],[Region]],F:F,dataset_shampoo[[#This Row],[Year]],G:G,"&lt;="&amp;dataset_shampoo[[#This Row],[Month]])</f>
        <v>4319514</v>
      </c>
      <c r="L2633" s="9">
        <f>dataset_shampoo[[#This Row],[Units YTD]]+SUMIFS(H:H,D:D,dataset_shampoo[[#This Row],[Brand]],E:E,dataset_shampoo[[#This Row],[Region]],F:F,dataset_shampoo[[#This Row],[Year]]-1,G:G,"&gt;"&amp;dataset_shampoo[[#This Row],[Month]])</f>
        <v>741019</v>
      </c>
      <c r="M2633" s="1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s="9">
        <v>30273</v>
      </c>
      <c r="I2634" s="11">
        <v>202958</v>
      </c>
      <c r="J2634" s="9">
        <f>SUMIFS(H:H,D:D,dataset_shampoo[[#This Row],[Brand]],E:E,dataset_shampoo[[#This Row],[Region]],F:F,dataset_shampoo[[#This Row],[Year]],G:G,"&lt;="&amp;dataset_shampoo[[#This Row],[Month]])</f>
        <v>695671</v>
      </c>
      <c r="K2634" s="27">
        <f>SUMIFS(I:I,D:D,dataset_shampoo[[#This Row],[Brand]],E:E,dataset_shampoo[[#This Row],[Region]],F:F,dataset_shampoo[[#This Row],[Year]],G:G,"&lt;="&amp;dataset_shampoo[[#This Row],[Month]])</f>
        <v>4522472</v>
      </c>
      <c r="L2634" s="9">
        <f>dataset_shampoo[[#This Row],[Units YTD]]+SUMIFS(H:H,D:D,dataset_shampoo[[#This Row],[Brand]],E:E,dataset_shampoo[[#This Row],[Region]],F:F,dataset_shampoo[[#This Row],[Year]]-1,G:G,"&gt;"&amp;dataset_shampoo[[#This Row],[Month]])</f>
        <v>695671</v>
      </c>
      <c r="M2634" s="1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s="9">
        <v>92284</v>
      </c>
      <c r="I2635" s="11">
        <v>700750</v>
      </c>
      <c r="J2635" s="9">
        <f>SUMIFS(H:H,D:D,dataset_shampoo[[#This Row],[Brand]],E:E,dataset_shampoo[[#This Row],[Region]],F:F,dataset_shampoo[[#This Row],[Year]],G:G,"&lt;="&amp;dataset_shampoo[[#This Row],[Month]])</f>
        <v>92284</v>
      </c>
      <c r="K2635" s="27">
        <f>SUMIFS(I:I,D:D,dataset_shampoo[[#This Row],[Brand]],E:E,dataset_shampoo[[#This Row],[Region]],F:F,dataset_shampoo[[#This Row],[Year]],G:G,"&lt;="&amp;dataset_shampoo[[#This Row],[Month]])</f>
        <v>700750</v>
      </c>
      <c r="L2635" s="9">
        <f>dataset_shampoo[[#This Row],[Units YTD]]+SUMIFS(H:H,D:D,dataset_shampoo[[#This Row],[Brand]],E:E,dataset_shampoo[[#This Row],[Region]],F:F,dataset_shampoo[[#This Row],[Year]]-1,G:G,"&gt;"&amp;dataset_shampoo[[#This Row],[Month]])</f>
        <v>724427</v>
      </c>
      <c r="M2635" s="1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s="9">
        <v>69022</v>
      </c>
      <c r="I2636" s="11">
        <v>442356</v>
      </c>
      <c r="J2636" s="9">
        <f>SUMIFS(H:H,D:D,dataset_shampoo[[#This Row],[Brand]],E:E,dataset_shampoo[[#This Row],[Region]],F:F,dataset_shampoo[[#This Row],[Year]],G:G,"&lt;="&amp;dataset_shampoo[[#This Row],[Month]])</f>
        <v>161306</v>
      </c>
      <c r="K2636" s="27">
        <f>SUMIFS(I:I,D:D,dataset_shampoo[[#This Row],[Brand]],E:E,dataset_shampoo[[#This Row],[Region]],F:F,dataset_shampoo[[#This Row],[Year]],G:G,"&lt;="&amp;dataset_shampoo[[#This Row],[Month]])</f>
        <v>1143106</v>
      </c>
      <c r="L2636" s="9">
        <f>dataset_shampoo[[#This Row],[Units YTD]]+SUMIFS(H:H,D:D,dataset_shampoo[[#This Row],[Brand]],E:E,dataset_shampoo[[#This Row],[Region]],F:F,dataset_shampoo[[#This Row],[Year]]-1,G:G,"&gt;"&amp;dataset_shampoo[[#This Row],[Month]])</f>
        <v>768987</v>
      </c>
      <c r="M2636" s="1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s="9">
        <v>95746</v>
      </c>
      <c r="I2637" s="11">
        <v>722430</v>
      </c>
      <c r="J2637" s="9">
        <f>SUMIFS(H:H,D:D,dataset_shampoo[[#This Row],[Brand]],E:E,dataset_shampoo[[#This Row],[Region]],F:F,dataset_shampoo[[#This Row],[Year]],G:G,"&lt;="&amp;dataset_shampoo[[#This Row],[Month]])</f>
        <v>257052</v>
      </c>
      <c r="K2637" s="27">
        <f>SUMIFS(I:I,D:D,dataset_shampoo[[#This Row],[Brand]],E:E,dataset_shampoo[[#This Row],[Region]],F:F,dataset_shampoo[[#This Row],[Year]],G:G,"&lt;="&amp;dataset_shampoo[[#This Row],[Month]])</f>
        <v>1865536</v>
      </c>
      <c r="L2637" s="9">
        <f>dataset_shampoo[[#This Row],[Units YTD]]+SUMIFS(H:H,D:D,dataset_shampoo[[#This Row],[Brand]],E:E,dataset_shampoo[[#This Row],[Region]],F:F,dataset_shampoo[[#This Row],[Year]]-1,G:G,"&gt;"&amp;dataset_shampoo[[#This Row],[Month]])</f>
        <v>792878</v>
      </c>
      <c r="M2637" s="1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s="9">
        <v>3870</v>
      </c>
      <c r="I2638" s="11">
        <v>23416</v>
      </c>
      <c r="J2638" s="9">
        <f>SUMIFS(H:H,D:D,dataset_shampoo[[#This Row],[Brand]],E:E,dataset_shampoo[[#This Row],[Region]],F:F,dataset_shampoo[[#This Row],[Year]],G:G,"&lt;="&amp;dataset_shampoo[[#This Row],[Month]])</f>
        <v>3870</v>
      </c>
      <c r="K2638" s="27">
        <f>SUMIFS(I:I,D:D,dataset_shampoo[[#This Row],[Brand]],E:E,dataset_shampoo[[#This Row],[Region]],F:F,dataset_shampoo[[#This Row],[Year]],G:G,"&lt;="&amp;dataset_shampoo[[#This Row],[Month]])</f>
        <v>23416</v>
      </c>
      <c r="L2638" s="9">
        <f>dataset_shampoo[[#This Row],[Units YTD]]+SUMIFS(H:H,D:D,dataset_shampoo[[#This Row],[Brand]],E:E,dataset_shampoo[[#This Row],[Region]],F:F,dataset_shampoo[[#This Row],[Year]]-1,G:G,"&gt;"&amp;dataset_shampoo[[#This Row],[Month]])</f>
        <v>3870</v>
      </c>
      <c r="M2638" s="1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s="9">
        <v>10158</v>
      </c>
      <c r="I2639" s="11">
        <v>54232.5</v>
      </c>
      <c r="J2639" s="9">
        <f>SUMIFS(H:H,D:D,dataset_shampoo[[#This Row],[Brand]],E:E,dataset_shampoo[[#This Row],[Region]],F:F,dataset_shampoo[[#This Row],[Year]],G:G,"&lt;="&amp;dataset_shampoo[[#This Row],[Month]])</f>
        <v>14028</v>
      </c>
      <c r="K2639" s="27">
        <f>SUMIFS(I:I,D:D,dataset_shampoo[[#This Row],[Brand]],E:E,dataset_shampoo[[#This Row],[Region]],F:F,dataset_shampoo[[#This Row],[Year]],G:G,"&lt;="&amp;dataset_shampoo[[#This Row],[Month]])</f>
        <v>77648.5</v>
      </c>
      <c r="L2639" s="9">
        <f>dataset_shampoo[[#This Row],[Units YTD]]+SUMIFS(H:H,D:D,dataset_shampoo[[#This Row],[Brand]],E:E,dataset_shampoo[[#This Row],[Region]],F:F,dataset_shampoo[[#This Row],[Year]]-1,G:G,"&gt;"&amp;dataset_shampoo[[#This Row],[Month]])</f>
        <v>14028</v>
      </c>
      <c r="M2639" s="1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s="9">
        <v>4670</v>
      </c>
      <c r="I2640" s="11">
        <v>27885.5</v>
      </c>
      <c r="J2640" s="9">
        <f>SUMIFS(H:H,D:D,dataset_shampoo[[#This Row],[Brand]],E:E,dataset_shampoo[[#This Row],[Region]],F:F,dataset_shampoo[[#This Row],[Year]],G:G,"&lt;="&amp;dataset_shampoo[[#This Row],[Month]])</f>
        <v>18698</v>
      </c>
      <c r="K2640" s="27">
        <f>SUMIFS(I:I,D:D,dataset_shampoo[[#This Row],[Brand]],E:E,dataset_shampoo[[#This Row],[Region]],F:F,dataset_shampoo[[#This Row],[Year]],G:G,"&lt;="&amp;dataset_shampoo[[#This Row],[Month]])</f>
        <v>105534</v>
      </c>
      <c r="L2640" s="9">
        <f>dataset_shampoo[[#This Row],[Units YTD]]+SUMIFS(H:H,D:D,dataset_shampoo[[#This Row],[Brand]],E:E,dataset_shampoo[[#This Row],[Region]],F:F,dataset_shampoo[[#This Row],[Year]]-1,G:G,"&gt;"&amp;dataset_shampoo[[#This Row],[Month]])</f>
        <v>18698</v>
      </c>
      <c r="M2640" s="1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s="9">
        <v>9188</v>
      </c>
      <c r="I2641" s="11">
        <v>49242</v>
      </c>
      <c r="J2641" s="9">
        <f>SUMIFS(H:H,D:D,dataset_shampoo[[#This Row],[Brand]],E:E,dataset_shampoo[[#This Row],[Region]],F:F,dataset_shampoo[[#This Row],[Year]],G:G,"&lt;="&amp;dataset_shampoo[[#This Row],[Month]])</f>
        <v>27886</v>
      </c>
      <c r="K2641" s="27">
        <f>SUMIFS(I:I,D:D,dataset_shampoo[[#This Row],[Brand]],E:E,dataset_shampoo[[#This Row],[Region]],F:F,dataset_shampoo[[#This Row],[Year]],G:G,"&lt;="&amp;dataset_shampoo[[#This Row],[Month]])</f>
        <v>154776</v>
      </c>
      <c r="L2641" s="9">
        <f>dataset_shampoo[[#This Row],[Units YTD]]+SUMIFS(H:H,D:D,dataset_shampoo[[#This Row],[Brand]],E:E,dataset_shampoo[[#This Row],[Region]],F:F,dataset_shampoo[[#This Row],[Year]]-1,G:G,"&gt;"&amp;dataset_shampoo[[#This Row],[Month]])</f>
        <v>27886</v>
      </c>
      <c r="M2641" s="1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s="9">
        <v>757</v>
      </c>
      <c r="I2642" s="11">
        <v>4547.5</v>
      </c>
      <c r="J2642" s="9">
        <f>SUMIFS(H:H,D:D,dataset_shampoo[[#This Row],[Brand]],E:E,dataset_shampoo[[#This Row],[Region]],F:F,dataset_shampoo[[#This Row],[Year]],G:G,"&lt;="&amp;dataset_shampoo[[#This Row],[Month]])</f>
        <v>28643</v>
      </c>
      <c r="K2642" s="27">
        <f>SUMIFS(I:I,D:D,dataset_shampoo[[#This Row],[Brand]],E:E,dataset_shampoo[[#This Row],[Region]],F:F,dataset_shampoo[[#This Row],[Year]],G:G,"&lt;="&amp;dataset_shampoo[[#This Row],[Month]])</f>
        <v>159323.5</v>
      </c>
      <c r="L2642" s="9">
        <f>dataset_shampoo[[#This Row],[Units YTD]]+SUMIFS(H:H,D:D,dataset_shampoo[[#This Row],[Brand]],E:E,dataset_shampoo[[#This Row],[Region]],F:F,dataset_shampoo[[#This Row],[Year]]-1,G:G,"&gt;"&amp;dataset_shampoo[[#This Row],[Month]])</f>
        <v>28643</v>
      </c>
      <c r="M2642" s="1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s="9">
        <v>5168</v>
      </c>
      <c r="I2643" s="11">
        <v>35995.5</v>
      </c>
      <c r="J2643" s="9">
        <f>SUMIFS(H:H,D:D,dataset_shampoo[[#This Row],[Brand]],E:E,dataset_shampoo[[#This Row],[Region]],F:F,dataset_shampoo[[#This Row],[Year]],G:G,"&lt;="&amp;dataset_shampoo[[#This Row],[Month]])</f>
        <v>33811</v>
      </c>
      <c r="K2643" s="27">
        <f>SUMIFS(I:I,D:D,dataset_shampoo[[#This Row],[Brand]],E:E,dataset_shampoo[[#This Row],[Region]],F:F,dataset_shampoo[[#This Row],[Year]],G:G,"&lt;="&amp;dataset_shampoo[[#This Row],[Month]])</f>
        <v>195319</v>
      </c>
      <c r="L2643" s="9">
        <f>dataset_shampoo[[#This Row],[Units YTD]]+SUMIFS(H:H,D:D,dataset_shampoo[[#This Row],[Brand]],E:E,dataset_shampoo[[#This Row],[Region]],F:F,dataset_shampoo[[#This Row],[Year]]-1,G:G,"&gt;"&amp;dataset_shampoo[[#This Row],[Month]])</f>
        <v>33811</v>
      </c>
      <c r="M2643" s="1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s="9">
        <v>5020</v>
      </c>
      <c r="I2644" s="11">
        <v>34850</v>
      </c>
      <c r="J2644" s="9">
        <f>SUMIFS(H:H,D:D,dataset_shampoo[[#This Row],[Brand]],E:E,dataset_shampoo[[#This Row],[Region]],F:F,dataset_shampoo[[#This Row],[Year]],G:G,"&lt;="&amp;dataset_shampoo[[#This Row],[Month]])</f>
        <v>38831</v>
      </c>
      <c r="K2644" s="27">
        <f>SUMIFS(I:I,D:D,dataset_shampoo[[#This Row],[Brand]],E:E,dataset_shampoo[[#This Row],[Region]],F:F,dataset_shampoo[[#This Row],[Year]],G:G,"&lt;="&amp;dataset_shampoo[[#This Row],[Month]])</f>
        <v>230169</v>
      </c>
      <c r="L2644" s="9">
        <f>dataset_shampoo[[#This Row],[Units YTD]]+SUMIFS(H:H,D:D,dataset_shampoo[[#This Row],[Brand]],E:E,dataset_shampoo[[#This Row],[Region]],F:F,dataset_shampoo[[#This Row],[Year]]-1,G:G,"&gt;"&amp;dataset_shampoo[[#This Row],[Month]])</f>
        <v>38831</v>
      </c>
      <c r="M2644" s="1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s="9">
        <v>9460</v>
      </c>
      <c r="I2645" s="11">
        <v>50790</v>
      </c>
      <c r="J2645" s="9">
        <f>SUMIFS(H:H,D:D,dataset_shampoo[[#This Row],[Brand]],E:E,dataset_shampoo[[#This Row],[Region]],F:F,dataset_shampoo[[#This Row],[Year]],G:G,"&lt;="&amp;dataset_shampoo[[#This Row],[Month]])</f>
        <v>48291</v>
      </c>
      <c r="K2645" s="27">
        <f>SUMIFS(I:I,D:D,dataset_shampoo[[#This Row],[Brand]],E:E,dataset_shampoo[[#This Row],[Region]],F:F,dataset_shampoo[[#This Row],[Year]],G:G,"&lt;="&amp;dataset_shampoo[[#This Row],[Month]])</f>
        <v>280959</v>
      </c>
      <c r="L2645" s="9">
        <f>dataset_shampoo[[#This Row],[Units YTD]]+SUMIFS(H:H,D:D,dataset_shampoo[[#This Row],[Brand]],E:E,dataset_shampoo[[#This Row],[Region]],F:F,dataset_shampoo[[#This Row],[Year]]-1,G:G,"&gt;"&amp;dataset_shampoo[[#This Row],[Month]])</f>
        <v>48291</v>
      </c>
      <c r="M2645" s="1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s="9">
        <v>1246</v>
      </c>
      <c r="I2646" s="11">
        <v>7683</v>
      </c>
      <c r="J2646" s="9">
        <f>SUMIFS(H:H,D:D,dataset_shampoo[[#This Row],[Brand]],E:E,dataset_shampoo[[#This Row],[Region]],F:F,dataset_shampoo[[#This Row],[Year]],G:G,"&lt;="&amp;dataset_shampoo[[#This Row],[Month]])</f>
        <v>49537</v>
      </c>
      <c r="K2646" s="27">
        <f>SUMIFS(I:I,D:D,dataset_shampoo[[#This Row],[Brand]],E:E,dataset_shampoo[[#This Row],[Region]],F:F,dataset_shampoo[[#This Row],[Year]],G:G,"&lt;="&amp;dataset_shampoo[[#This Row],[Month]])</f>
        <v>288642</v>
      </c>
      <c r="L2646" s="9">
        <f>dataset_shampoo[[#This Row],[Units YTD]]+SUMIFS(H:H,D:D,dataset_shampoo[[#This Row],[Brand]],E:E,dataset_shampoo[[#This Row],[Region]],F:F,dataset_shampoo[[#This Row],[Year]]-1,G:G,"&gt;"&amp;dataset_shampoo[[#This Row],[Month]])</f>
        <v>49537</v>
      </c>
      <c r="M2646" s="1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s="9">
        <v>6061</v>
      </c>
      <c r="I2647" s="11">
        <v>42317</v>
      </c>
      <c r="J2647" s="9">
        <f>SUMIFS(H:H,D:D,dataset_shampoo[[#This Row],[Brand]],E:E,dataset_shampoo[[#This Row],[Region]],F:F,dataset_shampoo[[#This Row],[Year]],G:G,"&lt;="&amp;dataset_shampoo[[#This Row],[Month]])</f>
        <v>55598</v>
      </c>
      <c r="K2647" s="27">
        <f>SUMIFS(I:I,D:D,dataset_shampoo[[#This Row],[Brand]],E:E,dataset_shampoo[[#This Row],[Region]],F:F,dataset_shampoo[[#This Row],[Year]],G:G,"&lt;="&amp;dataset_shampoo[[#This Row],[Month]])</f>
        <v>330959</v>
      </c>
      <c r="L2647" s="9">
        <f>dataset_shampoo[[#This Row],[Units YTD]]+SUMIFS(H:H,D:D,dataset_shampoo[[#This Row],[Brand]],E:E,dataset_shampoo[[#This Row],[Region]],F:F,dataset_shampoo[[#This Row],[Year]]-1,G:G,"&gt;"&amp;dataset_shampoo[[#This Row],[Month]])</f>
        <v>55598</v>
      </c>
      <c r="M2647" s="1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s="9">
        <v>5710</v>
      </c>
      <c r="I2648" s="11">
        <v>34049</v>
      </c>
      <c r="J2648" s="9">
        <f>SUMIFS(H:H,D:D,dataset_shampoo[[#This Row],[Brand]],E:E,dataset_shampoo[[#This Row],[Region]],F:F,dataset_shampoo[[#This Row],[Year]],G:G,"&lt;="&amp;dataset_shampoo[[#This Row],[Month]])</f>
        <v>61308</v>
      </c>
      <c r="K2648" s="27">
        <f>SUMIFS(I:I,D:D,dataset_shampoo[[#This Row],[Brand]],E:E,dataset_shampoo[[#This Row],[Region]],F:F,dataset_shampoo[[#This Row],[Year]],G:G,"&lt;="&amp;dataset_shampoo[[#This Row],[Month]])</f>
        <v>365008</v>
      </c>
      <c r="L2648" s="9">
        <f>dataset_shampoo[[#This Row],[Units YTD]]+SUMIFS(H:H,D:D,dataset_shampoo[[#This Row],[Brand]],E:E,dataset_shampoo[[#This Row],[Region]],F:F,dataset_shampoo[[#This Row],[Year]]-1,G:G,"&gt;"&amp;dataset_shampoo[[#This Row],[Month]])</f>
        <v>61308</v>
      </c>
      <c r="M2648" s="1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s="9">
        <v>11604</v>
      </c>
      <c r="I2649" s="11">
        <v>62160</v>
      </c>
      <c r="J2649" s="9">
        <f>SUMIFS(H:H,D:D,dataset_shampoo[[#This Row],[Brand]],E:E,dataset_shampoo[[#This Row],[Region]],F:F,dataset_shampoo[[#This Row],[Year]],G:G,"&lt;="&amp;dataset_shampoo[[#This Row],[Month]])</f>
        <v>72912</v>
      </c>
      <c r="K2649" s="27">
        <f>SUMIFS(I:I,D:D,dataset_shampoo[[#This Row],[Brand]],E:E,dataset_shampoo[[#This Row],[Region]],F:F,dataset_shampoo[[#This Row],[Year]],G:G,"&lt;="&amp;dataset_shampoo[[#This Row],[Month]])</f>
        <v>427168</v>
      </c>
      <c r="L2649" s="9">
        <f>dataset_shampoo[[#This Row],[Units YTD]]+SUMIFS(H:H,D:D,dataset_shampoo[[#This Row],[Brand]],E:E,dataset_shampoo[[#This Row],[Region]],F:F,dataset_shampoo[[#This Row],[Year]]-1,G:G,"&gt;"&amp;dataset_shampoo[[#This Row],[Month]])</f>
        <v>72912</v>
      </c>
      <c r="M2649" s="1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s="9">
        <v>6821</v>
      </c>
      <c r="I2650" s="11">
        <v>47556</v>
      </c>
      <c r="J2650" s="9">
        <f>SUMIFS(H:H,D:D,dataset_shampoo[[#This Row],[Brand]],E:E,dataset_shampoo[[#This Row],[Region]],F:F,dataset_shampoo[[#This Row],[Year]],G:G,"&lt;="&amp;dataset_shampoo[[#This Row],[Month]])</f>
        <v>6821</v>
      </c>
      <c r="K2650" s="27">
        <f>SUMIFS(I:I,D:D,dataset_shampoo[[#This Row],[Brand]],E:E,dataset_shampoo[[#This Row],[Region]],F:F,dataset_shampoo[[#This Row],[Year]],G:G,"&lt;="&amp;dataset_shampoo[[#This Row],[Month]])</f>
        <v>47556</v>
      </c>
      <c r="L2650" s="9">
        <f>dataset_shampoo[[#This Row],[Units YTD]]+SUMIFS(H:H,D:D,dataset_shampoo[[#This Row],[Brand]],E:E,dataset_shampoo[[#This Row],[Region]],F:F,dataset_shampoo[[#This Row],[Year]]-1,G:G,"&gt;"&amp;dataset_shampoo[[#This Row],[Month]])</f>
        <v>75863</v>
      </c>
      <c r="M2650" s="1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s="9">
        <v>1114</v>
      </c>
      <c r="I2651" s="11">
        <v>6721</v>
      </c>
      <c r="J2651" s="9">
        <f>SUMIFS(H:H,D:D,dataset_shampoo[[#This Row],[Brand]],E:E,dataset_shampoo[[#This Row],[Region]],F:F,dataset_shampoo[[#This Row],[Year]],G:G,"&lt;="&amp;dataset_shampoo[[#This Row],[Month]])</f>
        <v>7935</v>
      </c>
      <c r="K2651" s="27">
        <f>SUMIFS(I:I,D:D,dataset_shampoo[[#This Row],[Brand]],E:E,dataset_shampoo[[#This Row],[Region]],F:F,dataset_shampoo[[#This Row],[Year]],G:G,"&lt;="&amp;dataset_shampoo[[#This Row],[Month]])</f>
        <v>54277</v>
      </c>
      <c r="L2651" s="9">
        <f>dataset_shampoo[[#This Row],[Units YTD]]+SUMIFS(H:H,D:D,dataset_shampoo[[#This Row],[Brand]],E:E,dataset_shampoo[[#This Row],[Region]],F:F,dataset_shampoo[[#This Row],[Year]]-1,G:G,"&gt;"&amp;dataset_shampoo[[#This Row],[Month]])</f>
        <v>66819</v>
      </c>
      <c r="M2651" s="1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s="9">
        <v>6850</v>
      </c>
      <c r="I2652" s="11">
        <v>47600</v>
      </c>
      <c r="J2652" s="9">
        <f>SUMIFS(H:H,D:D,dataset_shampoo[[#This Row],[Brand]],E:E,dataset_shampoo[[#This Row],[Region]],F:F,dataset_shampoo[[#This Row],[Year]],G:G,"&lt;="&amp;dataset_shampoo[[#This Row],[Month]])</f>
        <v>14785</v>
      </c>
      <c r="K2652" s="27">
        <f>SUMIFS(I:I,D:D,dataset_shampoo[[#This Row],[Brand]],E:E,dataset_shampoo[[#This Row],[Region]],F:F,dataset_shampoo[[#This Row],[Year]],G:G,"&lt;="&amp;dataset_shampoo[[#This Row],[Month]])</f>
        <v>101877</v>
      </c>
      <c r="L2652" s="9">
        <f>dataset_shampoo[[#This Row],[Units YTD]]+SUMIFS(H:H,D:D,dataset_shampoo[[#This Row],[Brand]],E:E,dataset_shampoo[[#This Row],[Region]],F:F,dataset_shampoo[[#This Row],[Year]]-1,G:G,"&gt;"&amp;dataset_shampoo[[#This Row],[Month]])</f>
        <v>68999</v>
      </c>
      <c r="M2652" s="1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s="9">
        <v>1581</v>
      </c>
      <c r="I2653" s="11">
        <v>9583</v>
      </c>
      <c r="J2653" s="9">
        <f>SUMIFS(H:H,D:D,dataset_shampoo[[#This Row],[Brand]],E:E,dataset_shampoo[[#This Row],[Region]],F:F,dataset_shampoo[[#This Row],[Year]],G:G,"&lt;="&amp;dataset_shampoo[[#This Row],[Month]])</f>
        <v>16366</v>
      </c>
      <c r="K2653" s="27">
        <f>SUMIFS(I:I,D:D,dataset_shampoo[[#This Row],[Brand]],E:E,dataset_shampoo[[#This Row],[Region]],F:F,dataset_shampoo[[#This Row],[Year]],G:G,"&lt;="&amp;dataset_shampoo[[#This Row],[Month]])</f>
        <v>111460</v>
      </c>
      <c r="L2653" s="9">
        <f>dataset_shampoo[[#This Row],[Units YTD]]+SUMIFS(H:H,D:D,dataset_shampoo[[#This Row],[Brand]],E:E,dataset_shampoo[[#This Row],[Region]],F:F,dataset_shampoo[[#This Row],[Year]]-1,G:G,"&gt;"&amp;dataset_shampoo[[#This Row],[Month]])</f>
        <v>61392</v>
      </c>
      <c r="M2653" s="1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s="9">
        <v>6343</v>
      </c>
      <c r="I2654" s="11">
        <v>38148</v>
      </c>
      <c r="J2654" s="9">
        <f>SUMIFS(H:H,D:D,dataset_shampoo[[#This Row],[Brand]],E:E,dataset_shampoo[[#This Row],[Region]],F:F,dataset_shampoo[[#This Row],[Year]],G:G,"&lt;="&amp;dataset_shampoo[[#This Row],[Month]])</f>
        <v>22709</v>
      </c>
      <c r="K2654" s="27">
        <f>SUMIFS(I:I,D:D,dataset_shampoo[[#This Row],[Brand]],E:E,dataset_shampoo[[#This Row],[Region]],F:F,dataset_shampoo[[#This Row],[Year]],G:G,"&lt;="&amp;dataset_shampoo[[#This Row],[Month]])</f>
        <v>149608</v>
      </c>
      <c r="L2654" s="9">
        <f>dataset_shampoo[[#This Row],[Units YTD]]+SUMIFS(H:H,D:D,dataset_shampoo[[#This Row],[Brand]],E:E,dataset_shampoo[[#This Row],[Region]],F:F,dataset_shampoo[[#This Row],[Year]]-1,G:G,"&gt;"&amp;dataset_shampoo[[#This Row],[Month]])</f>
        <v>66978</v>
      </c>
      <c r="M2654" s="1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s="9">
        <v>8340</v>
      </c>
      <c r="I2655" s="11">
        <v>49590</v>
      </c>
      <c r="J2655" s="9">
        <f>SUMIFS(H:H,D:D,dataset_shampoo[[#This Row],[Brand]],E:E,dataset_shampoo[[#This Row],[Region]],F:F,dataset_shampoo[[#This Row],[Year]],G:G,"&lt;="&amp;dataset_shampoo[[#This Row],[Month]])</f>
        <v>31049</v>
      </c>
      <c r="K2655" s="27">
        <f>SUMIFS(I:I,D:D,dataset_shampoo[[#This Row],[Brand]],E:E,dataset_shampoo[[#This Row],[Region]],F:F,dataset_shampoo[[#This Row],[Year]],G:G,"&lt;="&amp;dataset_shampoo[[#This Row],[Month]])</f>
        <v>199198</v>
      </c>
      <c r="L2655" s="9">
        <f>dataset_shampoo[[#This Row],[Units YTD]]+SUMIFS(H:H,D:D,dataset_shampoo[[#This Row],[Brand]],E:E,dataset_shampoo[[#This Row],[Region]],F:F,dataset_shampoo[[#This Row],[Year]]-1,G:G,"&gt;"&amp;dataset_shampoo[[#This Row],[Month]])</f>
        <v>70150</v>
      </c>
      <c r="M2655" s="1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s="9">
        <v>15610</v>
      </c>
      <c r="I2656" s="11">
        <v>83270</v>
      </c>
      <c r="J2656" s="9">
        <f>SUMIFS(H:H,D:D,dataset_shampoo[[#This Row],[Brand]],E:E,dataset_shampoo[[#This Row],[Region]],F:F,dataset_shampoo[[#This Row],[Year]],G:G,"&lt;="&amp;dataset_shampoo[[#This Row],[Month]])</f>
        <v>46659</v>
      </c>
      <c r="K2656" s="27">
        <f>SUMIFS(I:I,D:D,dataset_shampoo[[#This Row],[Brand]],E:E,dataset_shampoo[[#This Row],[Region]],F:F,dataset_shampoo[[#This Row],[Year]],G:G,"&lt;="&amp;dataset_shampoo[[#This Row],[Month]])</f>
        <v>282468</v>
      </c>
      <c r="L2656" s="9">
        <f>dataset_shampoo[[#This Row],[Units YTD]]+SUMIFS(H:H,D:D,dataset_shampoo[[#This Row],[Brand]],E:E,dataset_shampoo[[#This Row],[Region]],F:F,dataset_shampoo[[#This Row],[Year]]-1,G:G,"&gt;"&amp;dataset_shampoo[[#This Row],[Month]])</f>
        <v>80740</v>
      </c>
      <c r="M2656" s="1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s="9">
        <v>1952</v>
      </c>
      <c r="I2657" s="11">
        <v>11950</v>
      </c>
      <c r="J2657" s="9">
        <f>SUMIFS(H:H,D:D,dataset_shampoo[[#This Row],[Brand]],E:E,dataset_shampoo[[#This Row],[Region]],F:F,dataset_shampoo[[#This Row],[Year]],G:G,"&lt;="&amp;dataset_shampoo[[#This Row],[Month]])</f>
        <v>48611</v>
      </c>
      <c r="K2657" s="27">
        <f>SUMIFS(I:I,D:D,dataset_shampoo[[#This Row],[Brand]],E:E,dataset_shampoo[[#This Row],[Region]],F:F,dataset_shampoo[[#This Row],[Year]],G:G,"&lt;="&amp;dataset_shampoo[[#This Row],[Month]])</f>
        <v>294418</v>
      </c>
      <c r="L2657" s="9">
        <f>dataset_shampoo[[#This Row],[Units YTD]]+SUMIFS(H:H,D:D,dataset_shampoo[[#This Row],[Brand]],E:E,dataset_shampoo[[#This Row],[Region]],F:F,dataset_shampoo[[#This Row],[Year]]-1,G:G,"&gt;"&amp;dataset_shampoo[[#This Row],[Month]])</f>
        <v>73232</v>
      </c>
      <c r="M2657" s="1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s="9">
        <v>8421</v>
      </c>
      <c r="I2658" s="11">
        <v>58637</v>
      </c>
      <c r="J2658" s="9">
        <f>SUMIFS(H:H,D:D,dataset_shampoo[[#This Row],[Brand]],E:E,dataset_shampoo[[#This Row],[Region]],F:F,dataset_shampoo[[#This Row],[Year]],G:G,"&lt;="&amp;dataset_shampoo[[#This Row],[Month]])</f>
        <v>57032</v>
      </c>
      <c r="K2658" s="27">
        <f>SUMIFS(I:I,D:D,dataset_shampoo[[#This Row],[Brand]],E:E,dataset_shampoo[[#This Row],[Region]],F:F,dataset_shampoo[[#This Row],[Year]],G:G,"&lt;="&amp;dataset_shampoo[[#This Row],[Month]])</f>
        <v>353055</v>
      </c>
      <c r="L2658" s="9">
        <f>dataset_shampoo[[#This Row],[Units YTD]]+SUMIFS(H:H,D:D,dataset_shampoo[[#This Row],[Brand]],E:E,dataset_shampoo[[#This Row],[Region]],F:F,dataset_shampoo[[#This Row],[Year]]-1,G:G,"&gt;"&amp;dataset_shampoo[[#This Row],[Month]])</f>
        <v>80407</v>
      </c>
      <c r="M2658" s="1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s="9">
        <v>9904</v>
      </c>
      <c r="I2659" s="11">
        <v>59022</v>
      </c>
      <c r="J2659" s="9">
        <f>SUMIFS(H:H,D:D,dataset_shampoo[[#This Row],[Brand]],E:E,dataset_shampoo[[#This Row],[Region]],F:F,dataset_shampoo[[#This Row],[Year]],G:G,"&lt;="&amp;dataset_shampoo[[#This Row],[Month]])</f>
        <v>66936</v>
      </c>
      <c r="K2659" s="27">
        <f>SUMIFS(I:I,D:D,dataset_shampoo[[#This Row],[Brand]],E:E,dataset_shampoo[[#This Row],[Region]],F:F,dataset_shampoo[[#This Row],[Year]],G:G,"&lt;="&amp;dataset_shampoo[[#This Row],[Month]])</f>
        <v>412077</v>
      </c>
      <c r="L2659" s="9">
        <f>dataset_shampoo[[#This Row],[Units YTD]]+SUMIFS(H:H,D:D,dataset_shampoo[[#This Row],[Brand]],E:E,dataset_shampoo[[#This Row],[Region]],F:F,dataset_shampoo[[#This Row],[Year]]-1,G:G,"&gt;"&amp;dataset_shampoo[[#This Row],[Month]])</f>
        <v>84250</v>
      </c>
      <c r="M2659" s="1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s="9">
        <v>16288</v>
      </c>
      <c r="I2660" s="11">
        <v>87654</v>
      </c>
      <c r="J2660" s="9">
        <f>SUMIFS(H:H,D:D,dataset_shampoo[[#This Row],[Brand]],E:E,dataset_shampoo[[#This Row],[Region]],F:F,dataset_shampoo[[#This Row],[Year]],G:G,"&lt;="&amp;dataset_shampoo[[#This Row],[Month]])</f>
        <v>83224</v>
      </c>
      <c r="K2660" s="27">
        <f>SUMIFS(I:I,D:D,dataset_shampoo[[#This Row],[Brand]],E:E,dataset_shampoo[[#This Row],[Region]],F:F,dataset_shampoo[[#This Row],[Year]],G:G,"&lt;="&amp;dataset_shampoo[[#This Row],[Month]])</f>
        <v>499731</v>
      </c>
      <c r="L2660" s="9">
        <f>dataset_shampoo[[#This Row],[Units YTD]]+SUMIFS(H:H,D:D,dataset_shampoo[[#This Row],[Brand]],E:E,dataset_shampoo[[#This Row],[Region]],F:F,dataset_shampoo[[#This Row],[Year]]-1,G:G,"&gt;"&amp;dataset_shampoo[[#This Row],[Month]])</f>
        <v>94828</v>
      </c>
      <c r="M2660" s="1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s="9">
        <v>2010</v>
      </c>
      <c r="I2661" s="11">
        <v>11990</v>
      </c>
      <c r="J2661" s="9">
        <f>SUMIFS(H:H,D:D,dataset_shampoo[[#This Row],[Brand]],E:E,dataset_shampoo[[#This Row],[Region]],F:F,dataset_shampoo[[#This Row],[Year]],G:G,"&lt;="&amp;dataset_shampoo[[#This Row],[Month]])</f>
        <v>85234</v>
      </c>
      <c r="K2661" s="27">
        <f>SUMIFS(I:I,D:D,dataset_shampoo[[#This Row],[Brand]],E:E,dataset_shampoo[[#This Row],[Region]],F:F,dataset_shampoo[[#This Row],[Year]],G:G,"&lt;="&amp;dataset_shampoo[[#This Row],[Month]])</f>
        <v>511721</v>
      </c>
      <c r="L2661" s="9">
        <f>dataset_shampoo[[#This Row],[Units YTD]]+SUMIFS(H:H,D:D,dataset_shampoo[[#This Row],[Brand]],E:E,dataset_shampoo[[#This Row],[Region]],F:F,dataset_shampoo[[#This Row],[Year]]-1,G:G,"&gt;"&amp;dataset_shampoo[[#This Row],[Month]])</f>
        <v>85234</v>
      </c>
      <c r="M2661" s="1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s="9">
        <v>18050</v>
      </c>
      <c r="I2662" s="11">
        <v>96280</v>
      </c>
      <c r="J2662" s="9">
        <f>SUMIFS(H:H,D:D,dataset_shampoo[[#This Row],[Brand]],E:E,dataset_shampoo[[#This Row],[Region]],F:F,dataset_shampoo[[#This Row],[Year]],G:G,"&lt;="&amp;dataset_shampoo[[#This Row],[Month]])</f>
        <v>18050</v>
      </c>
      <c r="K2662" s="27">
        <f>SUMIFS(I:I,D:D,dataset_shampoo[[#This Row],[Brand]],E:E,dataset_shampoo[[#This Row],[Region]],F:F,dataset_shampoo[[#This Row],[Year]],G:G,"&lt;="&amp;dataset_shampoo[[#This Row],[Month]])</f>
        <v>96280</v>
      </c>
      <c r="L2662" s="9">
        <f>dataset_shampoo[[#This Row],[Units YTD]]+SUMIFS(H:H,D:D,dataset_shampoo[[#This Row],[Brand]],E:E,dataset_shampoo[[#This Row],[Region]],F:F,dataset_shampoo[[#This Row],[Year]]-1,G:G,"&gt;"&amp;dataset_shampoo[[#This Row],[Month]])</f>
        <v>96463</v>
      </c>
      <c r="M2662" s="1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s="9">
        <v>7071</v>
      </c>
      <c r="I2663" s="11">
        <v>49261</v>
      </c>
      <c r="J2663" s="9">
        <f>SUMIFS(H:H,D:D,dataset_shampoo[[#This Row],[Brand]],E:E,dataset_shampoo[[#This Row],[Region]],F:F,dataset_shampoo[[#This Row],[Year]],G:G,"&lt;="&amp;dataset_shampoo[[#This Row],[Month]])</f>
        <v>25121</v>
      </c>
      <c r="K2663" s="27">
        <f>SUMIFS(I:I,D:D,dataset_shampoo[[#This Row],[Brand]],E:E,dataset_shampoo[[#This Row],[Region]],F:F,dataset_shampoo[[#This Row],[Year]],G:G,"&lt;="&amp;dataset_shampoo[[#This Row],[Month]])</f>
        <v>145541</v>
      </c>
      <c r="L2663" s="9">
        <f>dataset_shampoo[[#This Row],[Units YTD]]+SUMIFS(H:H,D:D,dataset_shampoo[[#This Row],[Brand]],E:E,dataset_shampoo[[#This Row],[Region]],F:F,dataset_shampoo[[#This Row],[Year]]-1,G:G,"&gt;"&amp;dataset_shampoo[[#This Row],[Month]])</f>
        <v>102420</v>
      </c>
      <c r="M2663" s="1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s="9">
        <v>16102</v>
      </c>
      <c r="I2664" s="11">
        <v>86484.5</v>
      </c>
      <c r="J2664" s="9">
        <f>SUMIFS(H:H,D:D,dataset_shampoo[[#This Row],[Brand]],E:E,dataset_shampoo[[#This Row],[Region]],F:F,dataset_shampoo[[#This Row],[Year]],G:G,"&lt;="&amp;dataset_shampoo[[#This Row],[Month]])</f>
        <v>41223</v>
      </c>
      <c r="K2664" s="27">
        <f>SUMIFS(I:I,D:D,dataset_shampoo[[#This Row],[Brand]],E:E,dataset_shampoo[[#This Row],[Region]],F:F,dataset_shampoo[[#This Row],[Year]],G:G,"&lt;="&amp;dataset_shampoo[[#This Row],[Month]])</f>
        <v>232025.5</v>
      </c>
      <c r="L2664" s="9">
        <f>dataset_shampoo[[#This Row],[Units YTD]]+SUMIFS(H:H,D:D,dataset_shampoo[[#This Row],[Brand]],E:E,dataset_shampoo[[#This Row],[Region]],F:F,dataset_shampoo[[#This Row],[Year]]-1,G:G,"&gt;"&amp;dataset_shampoo[[#This Row],[Month]])</f>
        <v>111672</v>
      </c>
      <c r="M2664" s="1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s="9">
        <v>8410</v>
      </c>
      <c r="I2665" s="11">
        <v>50050</v>
      </c>
      <c r="J2665" s="9">
        <f>SUMIFS(H:H,D:D,dataset_shampoo[[#This Row],[Brand]],E:E,dataset_shampoo[[#This Row],[Region]],F:F,dataset_shampoo[[#This Row],[Year]],G:G,"&lt;="&amp;dataset_shampoo[[#This Row],[Month]])</f>
        <v>49633</v>
      </c>
      <c r="K2665" s="27">
        <f>SUMIFS(I:I,D:D,dataset_shampoo[[#This Row],[Brand]],E:E,dataset_shampoo[[#This Row],[Region]],F:F,dataset_shampoo[[#This Row],[Year]],G:G,"&lt;="&amp;dataset_shampoo[[#This Row],[Month]])</f>
        <v>282075.5</v>
      </c>
      <c r="L2665" s="9">
        <f>dataset_shampoo[[#This Row],[Units YTD]]+SUMIFS(H:H,D:D,dataset_shampoo[[#This Row],[Brand]],E:E,dataset_shampoo[[#This Row],[Region]],F:F,dataset_shampoo[[#This Row],[Year]]-1,G:G,"&gt;"&amp;dataset_shampoo[[#This Row],[Month]])</f>
        <v>118501</v>
      </c>
      <c r="M2665" s="1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s="9">
        <v>10802</v>
      </c>
      <c r="I2666" s="11">
        <v>75241</v>
      </c>
      <c r="J2666" s="9">
        <f>SUMIFS(H:H,D:D,dataset_shampoo[[#This Row],[Brand]],E:E,dataset_shampoo[[#This Row],[Region]],F:F,dataset_shampoo[[#This Row],[Year]],G:G,"&lt;="&amp;dataset_shampoo[[#This Row],[Month]])</f>
        <v>60435</v>
      </c>
      <c r="K2666" s="27">
        <f>SUMIFS(I:I,D:D,dataset_shampoo[[#This Row],[Brand]],E:E,dataset_shampoo[[#This Row],[Region]],F:F,dataset_shampoo[[#This Row],[Year]],G:G,"&lt;="&amp;dataset_shampoo[[#This Row],[Month]])</f>
        <v>357316.5</v>
      </c>
      <c r="L2666" s="9">
        <f>dataset_shampoo[[#This Row],[Units YTD]]+SUMIFS(H:H,D:D,dataset_shampoo[[#This Row],[Brand]],E:E,dataset_shampoo[[#This Row],[Region]],F:F,dataset_shampoo[[#This Row],[Year]]-1,G:G,"&gt;"&amp;dataset_shampoo[[#This Row],[Month]])</f>
        <v>122960</v>
      </c>
      <c r="M2666" s="1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s="9">
        <v>14812</v>
      </c>
      <c r="I2667" s="11">
        <v>79351.5</v>
      </c>
      <c r="J2667" s="9">
        <f>SUMIFS(H:H,D:D,dataset_shampoo[[#This Row],[Brand]],E:E,dataset_shampoo[[#This Row],[Region]],F:F,dataset_shampoo[[#This Row],[Year]],G:G,"&lt;="&amp;dataset_shampoo[[#This Row],[Month]])</f>
        <v>75247</v>
      </c>
      <c r="K2667" s="27">
        <f>SUMIFS(I:I,D:D,dataset_shampoo[[#This Row],[Brand]],E:E,dataset_shampoo[[#This Row],[Region]],F:F,dataset_shampoo[[#This Row],[Year]],G:G,"&lt;="&amp;dataset_shampoo[[#This Row],[Month]])</f>
        <v>436668</v>
      </c>
      <c r="L2667" s="9">
        <f>dataset_shampoo[[#This Row],[Units YTD]]+SUMIFS(H:H,D:D,dataset_shampoo[[#This Row],[Brand]],E:E,dataset_shampoo[[#This Row],[Region]],F:F,dataset_shampoo[[#This Row],[Year]]-1,G:G,"&gt;"&amp;dataset_shampoo[[#This Row],[Month]])</f>
        <v>129432</v>
      </c>
      <c r="M2667" s="1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s="9">
        <v>2382</v>
      </c>
      <c r="I2668" s="11">
        <v>14498</v>
      </c>
      <c r="J2668" s="9">
        <f>SUMIFS(H:H,D:D,dataset_shampoo[[#This Row],[Brand]],E:E,dataset_shampoo[[#This Row],[Region]],F:F,dataset_shampoo[[#This Row],[Year]],G:G,"&lt;="&amp;dataset_shampoo[[#This Row],[Month]])</f>
        <v>77629</v>
      </c>
      <c r="K2668" s="27">
        <f>SUMIFS(I:I,D:D,dataset_shampoo[[#This Row],[Brand]],E:E,dataset_shampoo[[#This Row],[Region]],F:F,dataset_shampoo[[#This Row],[Year]],G:G,"&lt;="&amp;dataset_shampoo[[#This Row],[Month]])</f>
        <v>451166</v>
      </c>
      <c r="L2668" s="9">
        <f>dataset_shampoo[[#This Row],[Units YTD]]+SUMIFS(H:H,D:D,dataset_shampoo[[#This Row],[Brand]],E:E,dataset_shampoo[[#This Row],[Region]],F:F,dataset_shampoo[[#This Row],[Year]]-1,G:G,"&gt;"&amp;dataset_shampoo[[#This Row],[Month]])</f>
        <v>116204</v>
      </c>
      <c r="M2668" s="1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s="9">
        <v>8201</v>
      </c>
      <c r="I2669" s="11">
        <v>48964.5</v>
      </c>
      <c r="J2669" s="9">
        <f>SUMIFS(H:H,D:D,dataset_shampoo[[#This Row],[Brand]],E:E,dataset_shampoo[[#This Row],[Region]],F:F,dataset_shampoo[[#This Row],[Year]],G:G,"&lt;="&amp;dataset_shampoo[[#This Row],[Month]])</f>
        <v>85830</v>
      </c>
      <c r="K2669" s="27">
        <f>SUMIFS(I:I,D:D,dataset_shampoo[[#This Row],[Brand]],E:E,dataset_shampoo[[#This Row],[Region]],F:F,dataset_shampoo[[#This Row],[Year]],G:G,"&lt;="&amp;dataset_shampoo[[#This Row],[Month]])</f>
        <v>500130.5</v>
      </c>
      <c r="L2669" s="9">
        <f>dataset_shampoo[[#This Row],[Units YTD]]+SUMIFS(H:H,D:D,dataset_shampoo[[#This Row],[Brand]],E:E,dataset_shampoo[[#This Row],[Region]],F:F,dataset_shampoo[[#This Row],[Year]]-1,G:G,"&gt;"&amp;dataset_shampoo[[#This Row],[Month]])</f>
        <v>122453</v>
      </c>
      <c r="M2669" s="1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s="9">
        <v>9060</v>
      </c>
      <c r="I2670" s="11">
        <v>53890</v>
      </c>
      <c r="J2670" s="9">
        <f>SUMIFS(H:H,D:D,dataset_shampoo[[#This Row],[Brand]],E:E,dataset_shampoo[[#This Row],[Region]],F:F,dataset_shampoo[[#This Row],[Year]],G:G,"&lt;="&amp;dataset_shampoo[[#This Row],[Month]])</f>
        <v>94890</v>
      </c>
      <c r="K2670" s="27">
        <f>SUMIFS(I:I,D:D,dataset_shampoo[[#This Row],[Brand]],E:E,dataset_shampoo[[#This Row],[Region]],F:F,dataset_shampoo[[#This Row],[Year]],G:G,"&lt;="&amp;dataset_shampoo[[#This Row],[Month]])</f>
        <v>554020.5</v>
      </c>
      <c r="L2670" s="9">
        <f>dataset_shampoo[[#This Row],[Units YTD]]+SUMIFS(H:H,D:D,dataset_shampoo[[#This Row],[Brand]],E:E,dataset_shampoo[[#This Row],[Region]],F:F,dataset_shampoo[[#This Row],[Year]]-1,G:G,"&gt;"&amp;dataset_shampoo[[#This Row],[Month]])</f>
        <v>123092</v>
      </c>
      <c r="M2670" s="1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s="9">
        <v>15190</v>
      </c>
      <c r="I2671" s="11">
        <v>80850</v>
      </c>
      <c r="J2671" s="9">
        <f>SUMIFS(H:H,D:D,dataset_shampoo[[#This Row],[Brand]],E:E,dataset_shampoo[[#This Row],[Region]],F:F,dataset_shampoo[[#This Row],[Year]],G:G,"&lt;="&amp;dataset_shampoo[[#This Row],[Month]])</f>
        <v>110080</v>
      </c>
      <c r="K2671" s="27">
        <f>SUMIFS(I:I,D:D,dataset_shampoo[[#This Row],[Brand]],E:E,dataset_shampoo[[#This Row],[Region]],F:F,dataset_shampoo[[#This Row],[Year]],G:G,"&lt;="&amp;dataset_shampoo[[#This Row],[Month]])</f>
        <v>634870.5</v>
      </c>
      <c r="L2671" s="9">
        <f>dataset_shampoo[[#This Row],[Units YTD]]+SUMIFS(H:H,D:D,dataset_shampoo[[#This Row],[Brand]],E:E,dataset_shampoo[[#This Row],[Region]],F:F,dataset_shampoo[[#This Row],[Year]]-1,G:G,"&gt;"&amp;dataset_shampoo[[#This Row],[Month]])</f>
        <v>128378</v>
      </c>
      <c r="M2671" s="1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s="9">
        <v>2211</v>
      </c>
      <c r="I2672" s="11">
        <v>13323</v>
      </c>
      <c r="J2672" s="9">
        <f>SUMIFS(H:H,D:D,dataset_shampoo[[#This Row],[Brand]],E:E,dataset_shampoo[[#This Row],[Region]],F:F,dataset_shampoo[[#This Row],[Year]],G:G,"&lt;="&amp;dataset_shampoo[[#This Row],[Month]])</f>
        <v>112291</v>
      </c>
      <c r="K2672" s="27">
        <f>SUMIFS(I:I,D:D,dataset_shampoo[[#This Row],[Brand]],E:E,dataset_shampoo[[#This Row],[Region]],F:F,dataset_shampoo[[#This Row],[Year]],G:G,"&lt;="&amp;dataset_shampoo[[#This Row],[Month]])</f>
        <v>648193.5</v>
      </c>
      <c r="L2672" s="9">
        <f>dataset_shampoo[[#This Row],[Units YTD]]+SUMIFS(H:H,D:D,dataset_shampoo[[#This Row],[Brand]],E:E,dataset_shampoo[[#This Row],[Region]],F:F,dataset_shampoo[[#This Row],[Year]]-1,G:G,"&gt;"&amp;dataset_shampoo[[#This Row],[Month]])</f>
        <v>114301</v>
      </c>
      <c r="M2672" s="1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s="9">
        <v>7771</v>
      </c>
      <c r="I2673" s="11">
        <v>54092</v>
      </c>
      <c r="J2673" s="9">
        <f>SUMIFS(H:H,D:D,dataset_shampoo[[#This Row],[Brand]],E:E,dataset_shampoo[[#This Row],[Region]],F:F,dataset_shampoo[[#This Row],[Year]],G:G,"&lt;="&amp;dataset_shampoo[[#This Row],[Month]])</f>
        <v>120062</v>
      </c>
      <c r="K2673" s="27">
        <f>SUMIFS(I:I,D:D,dataset_shampoo[[#This Row],[Brand]],E:E,dataset_shampoo[[#This Row],[Region]],F:F,dataset_shampoo[[#This Row],[Year]],G:G,"&lt;="&amp;dataset_shampoo[[#This Row],[Month]])</f>
        <v>702285.5</v>
      </c>
      <c r="L2673" s="9">
        <f>dataset_shampoo[[#This Row],[Units YTD]]+SUMIFS(H:H,D:D,dataset_shampoo[[#This Row],[Brand]],E:E,dataset_shampoo[[#This Row],[Region]],F:F,dataset_shampoo[[#This Row],[Year]]-1,G:G,"&gt;"&amp;dataset_shampoo[[#This Row],[Month]])</f>
        <v>120062</v>
      </c>
      <c r="M2673" s="1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s="9">
        <v>2080</v>
      </c>
      <c r="I2674" s="11">
        <v>12340</v>
      </c>
      <c r="J2674" s="9">
        <f>SUMIFS(H:H,D:D,dataset_shampoo[[#This Row],[Brand]],E:E,dataset_shampoo[[#This Row],[Region]],F:F,dataset_shampoo[[#This Row],[Year]],G:G,"&lt;="&amp;dataset_shampoo[[#This Row],[Month]])</f>
        <v>2080</v>
      </c>
      <c r="K2674" s="27">
        <f>SUMIFS(I:I,D:D,dataset_shampoo[[#This Row],[Brand]],E:E,dataset_shampoo[[#This Row],[Region]],F:F,dataset_shampoo[[#This Row],[Year]],G:G,"&lt;="&amp;dataset_shampoo[[#This Row],[Month]])</f>
        <v>12340</v>
      </c>
      <c r="L2674" s="9">
        <f>dataset_shampoo[[#This Row],[Units YTD]]+SUMIFS(H:H,D:D,dataset_shampoo[[#This Row],[Brand]],E:E,dataset_shampoo[[#This Row],[Region]],F:F,dataset_shampoo[[#This Row],[Year]]-1,G:G,"&gt;"&amp;dataset_shampoo[[#This Row],[Month]])</f>
        <v>104092</v>
      </c>
      <c r="M2674" s="1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s="9">
        <v>10110</v>
      </c>
      <c r="I2675" s="11">
        <v>60190</v>
      </c>
      <c r="J2675" s="9">
        <f>SUMIFS(H:H,D:D,dataset_shampoo[[#This Row],[Brand]],E:E,dataset_shampoo[[#This Row],[Region]],F:F,dataset_shampoo[[#This Row],[Year]],G:G,"&lt;="&amp;dataset_shampoo[[#This Row],[Month]])</f>
        <v>12190</v>
      </c>
      <c r="K2675" s="27">
        <f>SUMIFS(I:I,D:D,dataset_shampoo[[#This Row],[Brand]],E:E,dataset_shampoo[[#This Row],[Region]],F:F,dataset_shampoo[[#This Row],[Year]],G:G,"&lt;="&amp;dataset_shampoo[[#This Row],[Month]])</f>
        <v>72530</v>
      </c>
      <c r="L2675" s="9">
        <f>dataset_shampoo[[#This Row],[Units YTD]]+SUMIFS(H:H,D:D,dataset_shampoo[[#This Row],[Brand]],E:E,dataset_shampoo[[#This Row],[Region]],F:F,dataset_shampoo[[#This Row],[Year]]-1,G:G,"&gt;"&amp;dataset_shampoo[[#This Row],[Month]])</f>
        <v>107131</v>
      </c>
      <c r="M2675" s="1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s="9">
        <v>2780</v>
      </c>
      <c r="I2676" s="11">
        <v>16570</v>
      </c>
      <c r="J2676" s="9">
        <f>SUMIFS(H:H,D:D,dataset_shampoo[[#This Row],[Brand]],E:E,dataset_shampoo[[#This Row],[Region]],F:F,dataset_shampoo[[#This Row],[Year]],G:G,"&lt;="&amp;dataset_shampoo[[#This Row],[Month]])</f>
        <v>14970</v>
      </c>
      <c r="K2676" s="27">
        <f>SUMIFS(I:I,D:D,dataset_shampoo[[#This Row],[Brand]],E:E,dataset_shampoo[[#This Row],[Region]],F:F,dataset_shampoo[[#This Row],[Year]],G:G,"&lt;="&amp;dataset_shampoo[[#This Row],[Month]])</f>
        <v>89100</v>
      </c>
      <c r="L2676" s="9">
        <f>dataset_shampoo[[#This Row],[Units YTD]]+SUMIFS(H:H,D:D,dataset_shampoo[[#This Row],[Brand]],E:E,dataset_shampoo[[#This Row],[Region]],F:F,dataset_shampoo[[#This Row],[Year]]-1,G:G,"&gt;"&amp;dataset_shampoo[[#This Row],[Month]])</f>
        <v>93809</v>
      </c>
      <c r="M2676" s="1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s="9">
        <v>11290</v>
      </c>
      <c r="I2677" s="11">
        <v>78470</v>
      </c>
      <c r="J2677" s="9">
        <f>SUMIFS(H:H,D:D,dataset_shampoo[[#This Row],[Brand]],E:E,dataset_shampoo[[#This Row],[Region]],F:F,dataset_shampoo[[#This Row],[Year]],G:G,"&lt;="&amp;dataset_shampoo[[#This Row],[Month]])</f>
        <v>26260</v>
      </c>
      <c r="K2677" s="27">
        <f>SUMIFS(I:I,D:D,dataset_shampoo[[#This Row],[Brand]],E:E,dataset_shampoo[[#This Row],[Region]],F:F,dataset_shampoo[[#This Row],[Year]],G:G,"&lt;="&amp;dataset_shampoo[[#This Row],[Month]])</f>
        <v>167570</v>
      </c>
      <c r="L2677" s="9">
        <f>dataset_shampoo[[#This Row],[Units YTD]]+SUMIFS(H:H,D:D,dataset_shampoo[[#This Row],[Brand]],E:E,dataset_shampoo[[#This Row],[Region]],F:F,dataset_shampoo[[#This Row],[Year]]-1,G:G,"&gt;"&amp;dataset_shampoo[[#This Row],[Month]])</f>
        <v>96689</v>
      </c>
      <c r="M2677" s="1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s="9">
        <v>17790</v>
      </c>
      <c r="I2678" s="11">
        <v>95030</v>
      </c>
      <c r="J2678" s="9">
        <f>SUMIFS(H:H,D:D,dataset_shampoo[[#This Row],[Brand]],E:E,dataset_shampoo[[#This Row],[Region]],F:F,dataset_shampoo[[#This Row],[Year]],G:G,"&lt;="&amp;dataset_shampoo[[#This Row],[Month]])</f>
        <v>44050</v>
      </c>
      <c r="K2678" s="27">
        <f>SUMIFS(I:I,D:D,dataset_shampoo[[#This Row],[Brand]],E:E,dataset_shampoo[[#This Row],[Region]],F:F,dataset_shampoo[[#This Row],[Year]],G:G,"&lt;="&amp;dataset_shampoo[[#This Row],[Month]])</f>
        <v>262600</v>
      </c>
      <c r="L2678" s="9">
        <f>dataset_shampoo[[#This Row],[Units YTD]]+SUMIFS(H:H,D:D,dataset_shampoo[[#This Row],[Brand]],E:E,dataset_shampoo[[#This Row],[Region]],F:F,dataset_shampoo[[#This Row],[Year]]-1,G:G,"&gt;"&amp;dataset_shampoo[[#This Row],[Month]])</f>
        <v>103677</v>
      </c>
      <c r="M2678" s="1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s="9">
        <v>2689</v>
      </c>
      <c r="I2679" s="11">
        <v>16686.8</v>
      </c>
      <c r="J2679" s="9">
        <f>SUMIFS(H:H,D:D,dataset_shampoo[[#This Row],[Brand]],E:E,dataset_shampoo[[#This Row],[Region]],F:F,dataset_shampoo[[#This Row],[Year]],G:G,"&lt;="&amp;dataset_shampoo[[#This Row],[Month]])</f>
        <v>46739</v>
      </c>
      <c r="K2679" s="27">
        <f>SUMIFS(I:I,D:D,dataset_shampoo[[#This Row],[Brand]],E:E,dataset_shampoo[[#This Row],[Region]],F:F,dataset_shampoo[[#This Row],[Year]],G:G,"&lt;="&amp;dataset_shampoo[[#This Row],[Month]])</f>
        <v>279286.8</v>
      </c>
      <c r="L2679" s="9">
        <f>dataset_shampoo[[#This Row],[Units YTD]]+SUMIFS(H:H,D:D,dataset_shampoo[[#This Row],[Brand]],E:E,dataset_shampoo[[#This Row],[Region]],F:F,dataset_shampoo[[#This Row],[Year]]-1,G:G,"&gt;"&amp;dataset_shampoo[[#This Row],[Month]])</f>
        <v>91554</v>
      </c>
      <c r="M2679" s="1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s="9">
        <v>10440</v>
      </c>
      <c r="I2680" s="11">
        <v>74582.100000000006</v>
      </c>
      <c r="J2680" s="9">
        <f>SUMIFS(H:H,D:D,dataset_shampoo[[#This Row],[Brand]],E:E,dataset_shampoo[[#This Row],[Region]],F:F,dataset_shampoo[[#This Row],[Year]],G:G,"&lt;="&amp;dataset_shampoo[[#This Row],[Month]])</f>
        <v>57179</v>
      </c>
      <c r="K2680" s="27">
        <f>SUMIFS(I:I,D:D,dataset_shampoo[[#This Row],[Brand]],E:E,dataset_shampoo[[#This Row],[Region]],F:F,dataset_shampoo[[#This Row],[Year]],G:G,"&lt;="&amp;dataset_shampoo[[#This Row],[Month]])</f>
        <v>353868.9</v>
      </c>
      <c r="L2680" s="9">
        <f>dataset_shampoo[[#This Row],[Units YTD]]+SUMIFS(H:H,D:D,dataset_shampoo[[#This Row],[Brand]],E:E,dataset_shampoo[[#This Row],[Region]],F:F,dataset_shampoo[[#This Row],[Year]]-1,G:G,"&gt;"&amp;dataset_shampoo[[#This Row],[Month]])</f>
        <v>99612</v>
      </c>
      <c r="M2680" s="1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s="9">
        <v>11237</v>
      </c>
      <c r="I2681" s="11">
        <v>80379.7</v>
      </c>
      <c r="J2681" s="9">
        <f>SUMIFS(H:H,D:D,dataset_shampoo[[#This Row],[Brand]],E:E,dataset_shampoo[[#This Row],[Region]],F:F,dataset_shampoo[[#This Row],[Year]],G:G,"&lt;="&amp;dataset_shampoo[[#This Row],[Month]])</f>
        <v>68416</v>
      </c>
      <c r="K2681" s="27">
        <f>SUMIFS(I:I,D:D,dataset_shampoo[[#This Row],[Brand]],E:E,dataset_shampoo[[#This Row],[Region]],F:F,dataset_shampoo[[#This Row],[Year]],G:G,"&lt;="&amp;dataset_shampoo[[#This Row],[Month]])</f>
        <v>434248.60000000003</v>
      </c>
      <c r="L2681" s="9">
        <f>dataset_shampoo[[#This Row],[Units YTD]]+SUMIFS(H:H,D:D,dataset_shampoo[[#This Row],[Brand]],E:E,dataset_shampoo[[#This Row],[Region]],F:F,dataset_shampoo[[#This Row],[Year]]-1,G:G,"&gt;"&amp;dataset_shampoo[[#This Row],[Month]])</f>
        <v>102648</v>
      </c>
      <c r="M2681" s="1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s="9">
        <v>18480</v>
      </c>
      <c r="I2682" s="11">
        <v>104110</v>
      </c>
      <c r="J2682" s="9">
        <f>SUMIFS(H:H,D:D,dataset_shampoo[[#This Row],[Brand]],E:E,dataset_shampoo[[#This Row],[Region]],F:F,dataset_shampoo[[#This Row],[Year]],G:G,"&lt;="&amp;dataset_shampoo[[#This Row],[Month]])</f>
        <v>86896</v>
      </c>
      <c r="K2682" s="27">
        <f>SUMIFS(I:I,D:D,dataset_shampoo[[#This Row],[Brand]],E:E,dataset_shampoo[[#This Row],[Region]],F:F,dataset_shampoo[[#This Row],[Year]],G:G,"&lt;="&amp;dataset_shampoo[[#This Row],[Month]])</f>
        <v>538358.60000000009</v>
      </c>
      <c r="L2682" s="9">
        <f>dataset_shampoo[[#This Row],[Units YTD]]+SUMIFS(H:H,D:D,dataset_shampoo[[#This Row],[Brand]],E:E,dataset_shampoo[[#This Row],[Region]],F:F,dataset_shampoo[[#This Row],[Year]]-1,G:G,"&gt;"&amp;dataset_shampoo[[#This Row],[Month]])</f>
        <v>112068</v>
      </c>
      <c r="M2682" s="1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s="9">
        <v>2509</v>
      </c>
      <c r="I2683" s="11">
        <v>15956.1</v>
      </c>
      <c r="J2683" s="9">
        <f>SUMIFS(H:H,D:D,dataset_shampoo[[#This Row],[Brand]],E:E,dataset_shampoo[[#This Row],[Region]],F:F,dataset_shampoo[[#This Row],[Year]],G:G,"&lt;="&amp;dataset_shampoo[[#This Row],[Month]])</f>
        <v>89405</v>
      </c>
      <c r="K2683" s="27">
        <f>SUMIFS(I:I,D:D,dataset_shampoo[[#This Row],[Brand]],E:E,dataset_shampoo[[#This Row],[Region]],F:F,dataset_shampoo[[#This Row],[Year]],G:G,"&lt;="&amp;dataset_shampoo[[#This Row],[Month]])</f>
        <v>554314.70000000007</v>
      </c>
      <c r="L2683" s="9">
        <f>dataset_shampoo[[#This Row],[Units YTD]]+SUMIFS(H:H,D:D,dataset_shampoo[[#This Row],[Brand]],E:E,dataset_shampoo[[#This Row],[Region]],F:F,dataset_shampoo[[#This Row],[Year]]-1,G:G,"&gt;"&amp;dataset_shampoo[[#This Row],[Month]])</f>
        <v>99387</v>
      </c>
      <c r="M2683" s="1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s="9">
        <v>9600</v>
      </c>
      <c r="I2684" s="11">
        <v>58490</v>
      </c>
      <c r="J2684" s="9">
        <f>SUMIFS(H:H,D:D,dataset_shampoo[[#This Row],[Brand]],E:E,dataset_shampoo[[#This Row],[Region]],F:F,dataset_shampoo[[#This Row],[Year]],G:G,"&lt;="&amp;dataset_shampoo[[#This Row],[Month]])</f>
        <v>99005</v>
      </c>
      <c r="K2684" s="27">
        <f>SUMIFS(I:I,D:D,dataset_shampoo[[#This Row],[Brand]],E:E,dataset_shampoo[[#This Row],[Region]],F:F,dataset_shampoo[[#This Row],[Year]],G:G,"&lt;="&amp;dataset_shampoo[[#This Row],[Month]])</f>
        <v>612804.70000000007</v>
      </c>
      <c r="L2684" s="9">
        <f>dataset_shampoo[[#This Row],[Units YTD]]+SUMIFS(H:H,D:D,dataset_shampoo[[#This Row],[Brand]],E:E,dataset_shampoo[[#This Row],[Region]],F:F,dataset_shampoo[[#This Row],[Year]]-1,G:G,"&gt;"&amp;dataset_shampoo[[#This Row],[Month]])</f>
        <v>106776</v>
      </c>
      <c r="M2684" s="1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s="9">
        <v>14584</v>
      </c>
      <c r="I2685" s="11">
        <v>89425.5</v>
      </c>
      <c r="J2685" s="9">
        <f>SUMIFS(H:H,D:D,dataset_shampoo[[#This Row],[Brand]],E:E,dataset_shampoo[[#This Row],[Region]],F:F,dataset_shampoo[[#This Row],[Year]],G:G,"&lt;="&amp;dataset_shampoo[[#This Row],[Month]])</f>
        <v>113589</v>
      </c>
      <c r="K2685" s="27">
        <f>SUMIFS(I:I,D:D,dataset_shampoo[[#This Row],[Brand]],E:E,dataset_shampoo[[#This Row],[Region]],F:F,dataset_shampoo[[#This Row],[Year]],G:G,"&lt;="&amp;dataset_shampoo[[#This Row],[Month]])</f>
        <v>702230.20000000007</v>
      </c>
      <c r="L2685" s="9">
        <f>dataset_shampoo[[#This Row],[Units YTD]]+SUMIFS(H:H,D:D,dataset_shampoo[[#This Row],[Brand]],E:E,dataset_shampoo[[#This Row],[Region]],F:F,dataset_shampoo[[#This Row],[Year]]-1,G:G,"&gt;"&amp;dataset_shampoo[[#This Row],[Month]])</f>
        <v>113589</v>
      </c>
      <c r="M2685" s="1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s="9">
        <v>10422</v>
      </c>
      <c r="I2686" s="11">
        <v>74208</v>
      </c>
      <c r="J2686" s="9">
        <f>SUMIFS(H:H,D:D,dataset_shampoo[[#This Row],[Brand]],E:E,dataset_shampoo[[#This Row],[Region]],F:F,dataset_shampoo[[#This Row],[Year]],G:G,"&lt;="&amp;dataset_shampoo[[#This Row],[Month]])</f>
        <v>10422</v>
      </c>
      <c r="K2686" s="27">
        <f>SUMIFS(I:I,D:D,dataset_shampoo[[#This Row],[Brand]],E:E,dataset_shampoo[[#This Row],[Region]],F:F,dataset_shampoo[[#This Row],[Year]],G:G,"&lt;="&amp;dataset_shampoo[[#This Row],[Month]])</f>
        <v>74208</v>
      </c>
      <c r="L2686" s="9">
        <f>dataset_shampoo[[#This Row],[Units YTD]]+SUMIFS(H:H,D:D,dataset_shampoo[[#This Row],[Brand]],E:E,dataset_shampoo[[#This Row],[Region]],F:F,dataset_shampoo[[#This Row],[Year]]-1,G:G,"&gt;"&amp;dataset_shampoo[[#This Row],[Month]])</f>
        <v>121931</v>
      </c>
      <c r="M2686" s="1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s="9">
        <v>15630</v>
      </c>
      <c r="I2687" s="11">
        <v>88180</v>
      </c>
      <c r="J2687" s="9">
        <f>SUMIFS(H:H,D:D,dataset_shampoo[[#This Row],[Brand]],E:E,dataset_shampoo[[#This Row],[Region]],F:F,dataset_shampoo[[#This Row],[Year]],G:G,"&lt;="&amp;dataset_shampoo[[#This Row],[Month]])</f>
        <v>26052</v>
      </c>
      <c r="K2687" s="27">
        <f>SUMIFS(I:I,D:D,dataset_shampoo[[#This Row],[Brand]],E:E,dataset_shampoo[[#This Row],[Region]],F:F,dataset_shampoo[[#This Row],[Year]],G:G,"&lt;="&amp;dataset_shampoo[[#This Row],[Month]])</f>
        <v>162388</v>
      </c>
      <c r="L2687" s="9">
        <f>dataset_shampoo[[#This Row],[Units YTD]]+SUMIFS(H:H,D:D,dataset_shampoo[[#This Row],[Brand]],E:E,dataset_shampoo[[#This Row],[Region]],F:F,dataset_shampoo[[#This Row],[Year]]-1,G:G,"&gt;"&amp;dataset_shampoo[[#This Row],[Month]])</f>
        <v>127451</v>
      </c>
      <c r="M2687" s="1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s="9">
        <v>12684</v>
      </c>
      <c r="I2688" s="11">
        <v>90677</v>
      </c>
      <c r="J2688" s="9">
        <f>SUMIFS(H:H,D:D,dataset_shampoo[[#This Row],[Brand]],E:E,dataset_shampoo[[#This Row],[Region]],F:F,dataset_shampoo[[#This Row],[Year]],G:G,"&lt;="&amp;dataset_shampoo[[#This Row],[Month]])</f>
        <v>38736</v>
      </c>
      <c r="K2688" s="27">
        <f>SUMIFS(I:I,D:D,dataset_shampoo[[#This Row],[Brand]],E:E,dataset_shampoo[[#This Row],[Region]],F:F,dataset_shampoo[[#This Row],[Year]],G:G,"&lt;="&amp;dataset_shampoo[[#This Row],[Month]])</f>
        <v>253065</v>
      </c>
      <c r="L2688" s="9">
        <f>dataset_shampoo[[#This Row],[Units YTD]]+SUMIFS(H:H,D:D,dataset_shampoo[[#This Row],[Brand]],E:E,dataset_shampoo[[#This Row],[Region]],F:F,dataset_shampoo[[#This Row],[Year]]-1,G:G,"&gt;"&amp;dataset_shampoo[[#This Row],[Month]])</f>
        <v>137355</v>
      </c>
      <c r="M2688" s="1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s="9">
        <v>16862</v>
      </c>
      <c r="I2689" s="11">
        <v>95317</v>
      </c>
      <c r="J2689" s="9">
        <f>SUMIFS(H:H,D:D,dataset_shampoo[[#This Row],[Brand]],E:E,dataset_shampoo[[#This Row],[Region]],F:F,dataset_shampoo[[#This Row],[Year]],G:G,"&lt;="&amp;dataset_shampoo[[#This Row],[Month]])</f>
        <v>55598</v>
      </c>
      <c r="K2689" s="27">
        <f>SUMIFS(I:I,D:D,dataset_shampoo[[#This Row],[Brand]],E:E,dataset_shampoo[[#This Row],[Region]],F:F,dataset_shampoo[[#This Row],[Year]],G:G,"&lt;="&amp;dataset_shampoo[[#This Row],[Month]])</f>
        <v>348382</v>
      </c>
      <c r="L2689" s="9">
        <f>dataset_shampoo[[#This Row],[Units YTD]]+SUMIFS(H:H,D:D,dataset_shampoo[[#This Row],[Brand]],E:E,dataset_shampoo[[#This Row],[Region]],F:F,dataset_shampoo[[#This Row],[Year]]-1,G:G,"&gt;"&amp;dataset_shampoo[[#This Row],[Month]])</f>
        <v>142927</v>
      </c>
      <c r="M2689" s="1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s="9">
        <v>4489</v>
      </c>
      <c r="I2690" s="11">
        <v>27941</v>
      </c>
      <c r="J2690" s="9">
        <f>SUMIFS(H:H,D:D,dataset_shampoo[[#This Row],[Brand]],E:E,dataset_shampoo[[#This Row],[Region]],F:F,dataset_shampoo[[#This Row],[Year]],G:G,"&lt;="&amp;dataset_shampoo[[#This Row],[Month]])</f>
        <v>60087</v>
      </c>
      <c r="K2690" s="27">
        <f>SUMIFS(I:I,D:D,dataset_shampoo[[#This Row],[Brand]],E:E,dataset_shampoo[[#This Row],[Region]],F:F,dataset_shampoo[[#This Row],[Year]],G:G,"&lt;="&amp;dataset_shampoo[[#This Row],[Month]])</f>
        <v>376323</v>
      </c>
      <c r="L2690" s="9">
        <f>dataset_shampoo[[#This Row],[Units YTD]]+SUMIFS(H:H,D:D,dataset_shampoo[[#This Row],[Brand]],E:E,dataset_shampoo[[#This Row],[Region]],F:F,dataset_shampoo[[#This Row],[Year]]-1,G:G,"&gt;"&amp;dataset_shampoo[[#This Row],[Month]])</f>
        <v>129626</v>
      </c>
      <c r="M2690" s="1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s="9">
        <v>13530</v>
      </c>
      <c r="I2691" s="11">
        <v>82550</v>
      </c>
      <c r="J2691" s="9">
        <f>SUMIFS(H:H,D:D,dataset_shampoo[[#This Row],[Brand]],E:E,dataset_shampoo[[#This Row],[Region]],F:F,dataset_shampoo[[#This Row],[Year]],G:G,"&lt;="&amp;dataset_shampoo[[#This Row],[Month]])</f>
        <v>73617</v>
      </c>
      <c r="K2691" s="27">
        <f>SUMIFS(I:I,D:D,dataset_shampoo[[#This Row],[Brand]],E:E,dataset_shampoo[[#This Row],[Region]],F:F,dataset_shampoo[[#This Row],[Year]],G:G,"&lt;="&amp;dataset_shampoo[[#This Row],[Month]])</f>
        <v>458873</v>
      </c>
      <c r="L2691" s="9">
        <f>dataset_shampoo[[#This Row],[Units YTD]]+SUMIFS(H:H,D:D,dataset_shampoo[[#This Row],[Brand]],E:E,dataset_shampoo[[#This Row],[Region]],F:F,dataset_shampoo[[#This Row],[Year]]-1,G:G,"&gt;"&amp;dataset_shampoo[[#This Row],[Month]])</f>
        <v>140467</v>
      </c>
      <c r="M2691" s="1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s="9">
        <v>14442</v>
      </c>
      <c r="I2692" s="11">
        <v>102825</v>
      </c>
      <c r="J2692" s="9">
        <f>SUMIFS(H:H,D:D,dataset_shampoo[[#This Row],[Brand]],E:E,dataset_shampoo[[#This Row],[Region]],F:F,dataset_shampoo[[#This Row],[Year]],G:G,"&lt;="&amp;dataset_shampoo[[#This Row],[Month]])</f>
        <v>88059</v>
      </c>
      <c r="K2692" s="27">
        <f>SUMIFS(I:I,D:D,dataset_shampoo[[#This Row],[Brand]],E:E,dataset_shampoo[[#This Row],[Region]],F:F,dataset_shampoo[[#This Row],[Year]],G:G,"&lt;="&amp;dataset_shampoo[[#This Row],[Month]])</f>
        <v>561698</v>
      </c>
      <c r="L2692" s="9">
        <f>dataset_shampoo[[#This Row],[Units YTD]]+SUMIFS(H:H,D:D,dataset_shampoo[[#This Row],[Brand]],E:E,dataset_shampoo[[#This Row],[Region]],F:F,dataset_shampoo[[#This Row],[Year]]-1,G:G,"&gt;"&amp;dataset_shampoo[[#This Row],[Month]])</f>
        <v>144469</v>
      </c>
      <c r="M2692" s="1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s="9">
        <v>18363</v>
      </c>
      <c r="I2693" s="11">
        <v>104033</v>
      </c>
      <c r="J2693" s="9">
        <f>SUMIFS(H:H,D:D,dataset_shampoo[[#This Row],[Brand]],E:E,dataset_shampoo[[#This Row],[Region]],F:F,dataset_shampoo[[#This Row],[Year]],G:G,"&lt;="&amp;dataset_shampoo[[#This Row],[Month]])</f>
        <v>106422</v>
      </c>
      <c r="K2693" s="27">
        <f>SUMIFS(I:I,D:D,dataset_shampoo[[#This Row],[Brand]],E:E,dataset_shampoo[[#This Row],[Region]],F:F,dataset_shampoo[[#This Row],[Year]],G:G,"&lt;="&amp;dataset_shampoo[[#This Row],[Month]])</f>
        <v>665731</v>
      </c>
      <c r="L2693" s="9">
        <f>dataset_shampoo[[#This Row],[Units YTD]]+SUMIFS(H:H,D:D,dataset_shampoo[[#This Row],[Brand]],E:E,dataset_shampoo[[#This Row],[Region]],F:F,dataset_shampoo[[#This Row],[Year]]-1,G:G,"&gt;"&amp;dataset_shampoo[[#This Row],[Month]])</f>
        <v>151595</v>
      </c>
      <c r="M2693" s="1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s="9">
        <v>4232</v>
      </c>
      <c r="I2694" s="11">
        <v>25552</v>
      </c>
      <c r="J2694" s="9">
        <f>SUMIFS(H:H,D:D,dataset_shampoo[[#This Row],[Brand]],E:E,dataset_shampoo[[#This Row],[Region]],F:F,dataset_shampoo[[#This Row],[Year]],G:G,"&lt;="&amp;dataset_shampoo[[#This Row],[Month]])</f>
        <v>110654</v>
      </c>
      <c r="K2694" s="27">
        <f>SUMIFS(I:I,D:D,dataset_shampoo[[#This Row],[Brand]],E:E,dataset_shampoo[[#This Row],[Region]],F:F,dataset_shampoo[[#This Row],[Year]],G:G,"&lt;="&amp;dataset_shampoo[[#This Row],[Month]])</f>
        <v>691283</v>
      </c>
      <c r="L2694" s="9">
        <f>dataset_shampoo[[#This Row],[Units YTD]]+SUMIFS(H:H,D:D,dataset_shampoo[[#This Row],[Brand]],E:E,dataset_shampoo[[#This Row],[Region]],F:F,dataset_shampoo[[#This Row],[Year]]-1,G:G,"&gt;"&amp;dataset_shampoo[[#This Row],[Month]])</f>
        <v>137347</v>
      </c>
      <c r="M2694" s="1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s="9">
        <v>16474</v>
      </c>
      <c r="I2695" s="11">
        <v>117348</v>
      </c>
      <c r="J2695" s="9">
        <f>SUMIFS(H:H,D:D,dataset_shampoo[[#This Row],[Brand]],E:E,dataset_shampoo[[#This Row],[Region]],F:F,dataset_shampoo[[#This Row],[Year]],G:G,"&lt;="&amp;dataset_shampoo[[#This Row],[Month]])</f>
        <v>127128</v>
      </c>
      <c r="K2695" s="27">
        <f>SUMIFS(I:I,D:D,dataset_shampoo[[#This Row],[Brand]],E:E,dataset_shampoo[[#This Row],[Region]],F:F,dataset_shampoo[[#This Row],[Year]],G:G,"&lt;="&amp;dataset_shampoo[[#This Row],[Month]])</f>
        <v>808631</v>
      </c>
      <c r="L2695" s="9">
        <f>dataset_shampoo[[#This Row],[Units YTD]]+SUMIFS(H:H,D:D,dataset_shampoo[[#This Row],[Brand]],E:E,dataset_shampoo[[#This Row],[Region]],F:F,dataset_shampoo[[#This Row],[Year]]-1,G:G,"&gt;"&amp;dataset_shampoo[[#This Row],[Month]])</f>
        <v>151312</v>
      </c>
      <c r="M2695" s="1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s="9">
        <v>15695</v>
      </c>
      <c r="I2696" s="11">
        <v>96498</v>
      </c>
      <c r="J2696" s="9">
        <f>SUMIFS(H:H,D:D,dataset_shampoo[[#This Row],[Brand]],E:E,dataset_shampoo[[#This Row],[Region]],F:F,dataset_shampoo[[#This Row],[Year]],G:G,"&lt;="&amp;dataset_shampoo[[#This Row],[Month]])</f>
        <v>142823</v>
      </c>
      <c r="K2696" s="27">
        <f>SUMIFS(I:I,D:D,dataset_shampoo[[#This Row],[Brand]],E:E,dataset_shampoo[[#This Row],[Region]],F:F,dataset_shampoo[[#This Row],[Year]],G:G,"&lt;="&amp;dataset_shampoo[[#This Row],[Month]])</f>
        <v>905129</v>
      </c>
      <c r="L2696" s="9">
        <f>dataset_shampoo[[#This Row],[Units YTD]]+SUMIFS(H:H,D:D,dataset_shampoo[[#This Row],[Brand]],E:E,dataset_shampoo[[#This Row],[Region]],F:F,dataset_shampoo[[#This Row],[Year]]-1,G:G,"&gt;"&amp;dataset_shampoo[[#This Row],[Month]])</f>
        <v>157407</v>
      </c>
      <c r="M2696" s="1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s="9">
        <v>23743</v>
      </c>
      <c r="I2697" s="11">
        <v>138361</v>
      </c>
      <c r="J2697" s="9">
        <f>SUMIFS(H:H,D:D,dataset_shampoo[[#This Row],[Brand]],E:E,dataset_shampoo[[#This Row],[Region]],F:F,dataset_shampoo[[#This Row],[Year]],G:G,"&lt;="&amp;dataset_shampoo[[#This Row],[Month]])</f>
        <v>166566</v>
      </c>
      <c r="K2697" s="27">
        <f>SUMIFS(I:I,D:D,dataset_shampoo[[#This Row],[Brand]],E:E,dataset_shampoo[[#This Row],[Region]],F:F,dataset_shampoo[[#This Row],[Year]],G:G,"&lt;="&amp;dataset_shampoo[[#This Row],[Month]])</f>
        <v>1043490</v>
      </c>
      <c r="L2697" s="9">
        <f>dataset_shampoo[[#This Row],[Units YTD]]+SUMIFS(H:H,D:D,dataset_shampoo[[#This Row],[Brand]],E:E,dataset_shampoo[[#This Row],[Region]],F:F,dataset_shampoo[[#This Row],[Year]]-1,G:G,"&gt;"&amp;dataset_shampoo[[#This Row],[Month]])</f>
        <v>166566</v>
      </c>
      <c r="M2697" s="1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s="9">
        <v>22656</v>
      </c>
      <c r="I2698" s="11">
        <v>140152</v>
      </c>
      <c r="J2698" s="9">
        <f>SUMIFS(H:H,D:D,dataset_shampoo[[#This Row],[Brand]],E:E,dataset_shampoo[[#This Row],[Region]],F:F,dataset_shampoo[[#This Row],[Year]],G:G,"&lt;="&amp;dataset_shampoo[[#This Row],[Month]])</f>
        <v>22656</v>
      </c>
      <c r="K2698" s="27">
        <f>SUMIFS(I:I,D:D,dataset_shampoo[[#This Row],[Brand]],E:E,dataset_shampoo[[#This Row],[Region]],F:F,dataset_shampoo[[#This Row],[Year]],G:G,"&lt;="&amp;dataset_shampoo[[#This Row],[Month]])</f>
        <v>140152</v>
      </c>
      <c r="L2698" s="9">
        <f>dataset_shampoo[[#This Row],[Units YTD]]+SUMIFS(H:H,D:D,dataset_shampoo[[#This Row],[Brand]],E:E,dataset_shampoo[[#This Row],[Region]],F:F,dataset_shampoo[[#This Row],[Year]]-1,G:G,"&gt;"&amp;dataset_shampoo[[#This Row],[Month]])</f>
        <v>178800</v>
      </c>
      <c r="M2698" s="1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s="9">
        <v>4692</v>
      </c>
      <c r="I2699" s="11">
        <v>30614</v>
      </c>
      <c r="J2699" s="9">
        <f>SUMIFS(H:H,D:D,dataset_shampoo[[#This Row],[Brand]],E:E,dataset_shampoo[[#This Row],[Region]],F:F,dataset_shampoo[[#This Row],[Year]],G:G,"&lt;="&amp;dataset_shampoo[[#This Row],[Month]])</f>
        <v>27348</v>
      </c>
      <c r="K2699" s="27">
        <f>SUMIFS(I:I,D:D,dataset_shampoo[[#This Row],[Brand]],E:E,dataset_shampoo[[#This Row],[Region]],F:F,dataset_shampoo[[#This Row],[Year]],G:G,"&lt;="&amp;dataset_shampoo[[#This Row],[Month]])</f>
        <v>170766</v>
      </c>
      <c r="L2699" s="9">
        <f>dataset_shampoo[[#This Row],[Units YTD]]+SUMIFS(H:H,D:D,dataset_shampoo[[#This Row],[Brand]],E:E,dataset_shampoo[[#This Row],[Region]],F:F,dataset_shampoo[[#This Row],[Year]]-1,G:G,"&gt;"&amp;dataset_shampoo[[#This Row],[Month]])</f>
        <v>167862</v>
      </c>
      <c r="M2699" s="1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s="9">
        <v>19538</v>
      </c>
      <c r="I2700" s="11">
        <v>146662</v>
      </c>
      <c r="J2700" s="9">
        <f>SUMIFS(H:H,D:D,dataset_shampoo[[#This Row],[Brand]],E:E,dataset_shampoo[[#This Row],[Region]],F:F,dataset_shampoo[[#This Row],[Year]],G:G,"&lt;="&amp;dataset_shampoo[[#This Row],[Month]])</f>
        <v>46886</v>
      </c>
      <c r="K2700" s="27">
        <f>SUMIFS(I:I,D:D,dataset_shampoo[[#This Row],[Brand]],E:E,dataset_shampoo[[#This Row],[Region]],F:F,dataset_shampoo[[#This Row],[Year]],G:G,"&lt;="&amp;dataset_shampoo[[#This Row],[Month]])</f>
        <v>317428</v>
      </c>
      <c r="L2700" s="9">
        <f>dataset_shampoo[[#This Row],[Units YTD]]+SUMIFS(H:H,D:D,dataset_shampoo[[#This Row],[Brand]],E:E,dataset_shampoo[[#This Row],[Region]],F:F,dataset_shampoo[[#This Row],[Year]]-1,G:G,"&gt;"&amp;dataset_shampoo[[#This Row],[Month]])</f>
        <v>174716</v>
      </c>
      <c r="M2700" s="1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s="9">
        <v>1138</v>
      </c>
      <c r="I2701" s="11">
        <v>6892</v>
      </c>
      <c r="J2701" s="9">
        <f>SUMIFS(H:H,D:D,dataset_shampoo[[#This Row],[Brand]],E:E,dataset_shampoo[[#This Row],[Region]],F:F,dataset_shampoo[[#This Row],[Year]],G:G,"&lt;="&amp;dataset_shampoo[[#This Row],[Month]])</f>
        <v>1138</v>
      </c>
      <c r="K2701" s="27">
        <f>SUMIFS(I:I,D:D,dataset_shampoo[[#This Row],[Brand]],E:E,dataset_shampoo[[#This Row],[Region]],F:F,dataset_shampoo[[#This Row],[Year]],G:G,"&lt;="&amp;dataset_shampoo[[#This Row],[Month]])</f>
        <v>6892</v>
      </c>
      <c r="L2701" s="9">
        <f>dataset_shampoo[[#This Row],[Units YTD]]+SUMIFS(H:H,D:D,dataset_shampoo[[#This Row],[Brand]],E:E,dataset_shampoo[[#This Row],[Region]],F:F,dataset_shampoo[[#This Row],[Year]]-1,G:G,"&gt;"&amp;dataset_shampoo[[#This Row],[Month]])</f>
        <v>1138</v>
      </c>
      <c r="M2701" s="1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s="9">
        <v>3438</v>
      </c>
      <c r="I2702" s="11">
        <v>18412</v>
      </c>
      <c r="J2702" s="9">
        <f>SUMIFS(H:H,D:D,dataset_shampoo[[#This Row],[Brand]],E:E,dataset_shampoo[[#This Row],[Region]],F:F,dataset_shampoo[[#This Row],[Year]],G:G,"&lt;="&amp;dataset_shampoo[[#This Row],[Month]])</f>
        <v>4576</v>
      </c>
      <c r="K2702" s="27">
        <f>SUMIFS(I:I,D:D,dataset_shampoo[[#This Row],[Brand]],E:E,dataset_shampoo[[#This Row],[Region]],F:F,dataset_shampoo[[#This Row],[Year]],G:G,"&lt;="&amp;dataset_shampoo[[#This Row],[Month]])</f>
        <v>25304</v>
      </c>
      <c r="L2702" s="9">
        <f>dataset_shampoo[[#This Row],[Units YTD]]+SUMIFS(H:H,D:D,dataset_shampoo[[#This Row],[Brand]],E:E,dataset_shampoo[[#This Row],[Region]],F:F,dataset_shampoo[[#This Row],[Year]]-1,G:G,"&gt;"&amp;dataset_shampoo[[#This Row],[Month]])</f>
        <v>4576</v>
      </c>
      <c r="M2702" s="1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s="9">
        <v>1072</v>
      </c>
      <c r="I2703" s="11">
        <v>6632</v>
      </c>
      <c r="J2703" s="9">
        <f>SUMIFS(H:H,D:D,dataset_shampoo[[#This Row],[Brand]],E:E,dataset_shampoo[[#This Row],[Region]],F:F,dataset_shampoo[[#This Row],[Year]],G:G,"&lt;="&amp;dataset_shampoo[[#This Row],[Month]])</f>
        <v>5648</v>
      </c>
      <c r="K2703" s="27">
        <f>SUMIFS(I:I,D:D,dataset_shampoo[[#This Row],[Brand]],E:E,dataset_shampoo[[#This Row],[Region]],F:F,dataset_shampoo[[#This Row],[Year]],G:G,"&lt;="&amp;dataset_shampoo[[#This Row],[Month]])</f>
        <v>31936</v>
      </c>
      <c r="L2703" s="9">
        <f>dataset_shampoo[[#This Row],[Units YTD]]+SUMIFS(H:H,D:D,dataset_shampoo[[#This Row],[Brand]],E:E,dataset_shampoo[[#This Row],[Region]],F:F,dataset_shampoo[[#This Row],[Year]]-1,G:G,"&gt;"&amp;dataset_shampoo[[#This Row],[Month]])</f>
        <v>5648</v>
      </c>
      <c r="M2703" s="1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s="9">
        <v>3797</v>
      </c>
      <c r="I2704" s="11">
        <v>20651</v>
      </c>
      <c r="J2704" s="9">
        <f>SUMIFS(H:H,D:D,dataset_shampoo[[#This Row],[Brand]],E:E,dataset_shampoo[[#This Row],[Region]],F:F,dataset_shampoo[[#This Row],[Year]],G:G,"&lt;="&amp;dataset_shampoo[[#This Row],[Month]])</f>
        <v>9445</v>
      </c>
      <c r="K2704" s="27">
        <f>SUMIFS(I:I,D:D,dataset_shampoo[[#This Row],[Brand]],E:E,dataset_shampoo[[#This Row],[Region]],F:F,dataset_shampoo[[#This Row],[Year]],G:G,"&lt;="&amp;dataset_shampoo[[#This Row],[Month]])</f>
        <v>52587</v>
      </c>
      <c r="L2704" s="9">
        <f>dataset_shampoo[[#This Row],[Units YTD]]+SUMIFS(H:H,D:D,dataset_shampoo[[#This Row],[Brand]],E:E,dataset_shampoo[[#This Row],[Region]],F:F,dataset_shampoo[[#This Row],[Year]]-1,G:G,"&gt;"&amp;dataset_shampoo[[#This Row],[Month]])</f>
        <v>9445</v>
      </c>
      <c r="M2704" s="1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s="9">
        <v>7068</v>
      </c>
      <c r="I2705" s="11">
        <v>49153.5</v>
      </c>
      <c r="J2705" s="9">
        <f>SUMIFS(H:H,D:D,dataset_shampoo[[#This Row],[Brand]],E:E,dataset_shampoo[[#This Row],[Region]],F:F,dataset_shampoo[[#This Row],[Year]],G:G,"&lt;="&amp;dataset_shampoo[[#This Row],[Month]])</f>
        <v>16513</v>
      </c>
      <c r="K2705" s="27">
        <f>SUMIFS(I:I,D:D,dataset_shampoo[[#This Row],[Brand]],E:E,dataset_shampoo[[#This Row],[Region]],F:F,dataset_shampoo[[#This Row],[Year]],G:G,"&lt;="&amp;dataset_shampoo[[#This Row],[Month]])</f>
        <v>101740.5</v>
      </c>
      <c r="L2705" s="9">
        <f>dataset_shampoo[[#This Row],[Units YTD]]+SUMIFS(H:H,D:D,dataset_shampoo[[#This Row],[Brand]],E:E,dataset_shampoo[[#This Row],[Region]],F:F,dataset_shampoo[[#This Row],[Year]]-1,G:G,"&gt;"&amp;dataset_shampoo[[#This Row],[Month]])</f>
        <v>16513</v>
      </c>
      <c r="M2705" s="1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s="9">
        <v>1469</v>
      </c>
      <c r="I2706" s="11">
        <v>9066</v>
      </c>
      <c r="J2706" s="9">
        <f>SUMIFS(H:H,D:D,dataset_shampoo[[#This Row],[Brand]],E:E,dataset_shampoo[[#This Row],[Region]],F:F,dataset_shampoo[[#This Row],[Year]],G:G,"&lt;="&amp;dataset_shampoo[[#This Row],[Month]])</f>
        <v>17982</v>
      </c>
      <c r="K2706" s="27">
        <f>SUMIFS(I:I,D:D,dataset_shampoo[[#This Row],[Brand]],E:E,dataset_shampoo[[#This Row],[Region]],F:F,dataset_shampoo[[#This Row],[Year]],G:G,"&lt;="&amp;dataset_shampoo[[#This Row],[Month]])</f>
        <v>110806.5</v>
      </c>
      <c r="L2706" s="9">
        <f>dataset_shampoo[[#This Row],[Units YTD]]+SUMIFS(H:H,D:D,dataset_shampoo[[#This Row],[Brand]],E:E,dataset_shampoo[[#This Row],[Region]],F:F,dataset_shampoo[[#This Row],[Year]]-1,G:G,"&gt;"&amp;dataset_shampoo[[#This Row],[Month]])</f>
        <v>17982</v>
      </c>
      <c r="M2706" s="1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s="9">
        <v>2582</v>
      </c>
      <c r="I2707" s="11">
        <v>15672</v>
      </c>
      <c r="J2707" s="9">
        <f>SUMIFS(H:H,D:D,dataset_shampoo[[#This Row],[Brand]],E:E,dataset_shampoo[[#This Row],[Region]],F:F,dataset_shampoo[[#This Row],[Year]],G:G,"&lt;="&amp;dataset_shampoo[[#This Row],[Month]])</f>
        <v>20564</v>
      </c>
      <c r="K2707" s="27">
        <f>SUMIFS(I:I,D:D,dataset_shampoo[[#This Row],[Brand]],E:E,dataset_shampoo[[#This Row],[Region]],F:F,dataset_shampoo[[#This Row],[Year]],G:G,"&lt;="&amp;dataset_shampoo[[#This Row],[Month]])</f>
        <v>126478.5</v>
      </c>
      <c r="L2707" s="9">
        <f>dataset_shampoo[[#This Row],[Units YTD]]+SUMIFS(H:H,D:D,dataset_shampoo[[#This Row],[Brand]],E:E,dataset_shampoo[[#This Row],[Region]],F:F,dataset_shampoo[[#This Row],[Year]]-1,G:G,"&gt;"&amp;dataset_shampoo[[#This Row],[Month]])</f>
        <v>20564</v>
      </c>
      <c r="M2707" s="1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s="9">
        <v>4189</v>
      </c>
      <c r="I2708" s="11">
        <v>29351.5</v>
      </c>
      <c r="J2708" s="9">
        <f>SUMIFS(H:H,D:D,dataset_shampoo[[#This Row],[Brand]],E:E,dataset_shampoo[[#This Row],[Region]],F:F,dataset_shampoo[[#This Row],[Year]],G:G,"&lt;="&amp;dataset_shampoo[[#This Row],[Month]])</f>
        <v>24753</v>
      </c>
      <c r="K2708" s="27">
        <f>SUMIFS(I:I,D:D,dataset_shampoo[[#This Row],[Brand]],E:E,dataset_shampoo[[#This Row],[Region]],F:F,dataset_shampoo[[#This Row],[Year]],G:G,"&lt;="&amp;dataset_shampoo[[#This Row],[Month]])</f>
        <v>155830</v>
      </c>
      <c r="L2708" s="9">
        <f>dataset_shampoo[[#This Row],[Units YTD]]+SUMIFS(H:H,D:D,dataset_shampoo[[#This Row],[Brand]],E:E,dataset_shampoo[[#This Row],[Region]],F:F,dataset_shampoo[[#This Row],[Year]]-1,G:G,"&gt;"&amp;dataset_shampoo[[#This Row],[Month]])</f>
        <v>24753</v>
      </c>
      <c r="M2708" s="1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s="9">
        <v>9617</v>
      </c>
      <c r="I2709" s="11">
        <v>66475.5</v>
      </c>
      <c r="J2709" s="9">
        <f>SUMIFS(H:H,D:D,dataset_shampoo[[#This Row],[Brand]],E:E,dataset_shampoo[[#This Row],[Region]],F:F,dataset_shampoo[[#This Row],[Year]],G:G,"&lt;="&amp;dataset_shampoo[[#This Row],[Month]])</f>
        <v>34370</v>
      </c>
      <c r="K2709" s="27">
        <f>SUMIFS(I:I,D:D,dataset_shampoo[[#This Row],[Brand]],E:E,dataset_shampoo[[#This Row],[Region]],F:F,dataset_shampoo[[#This Row],[Year]],G:G,"&lt;="&amp;dataset_shampoo[[#This Row],[Month]])</f>
        <v>222305.5</v>
      </c>
      <c r="L2709" s="9">
        <f>dataset_shampoo[[#This Row],[Units YTD]]+SUMIFS(H:H,D:D,dataset_shampoo[[#This Row],[Brand]],E:E,dataset_shampoo[[#This Row],[Region]],F:F,dataset_shampoo[[#This Row],[Year]]-1,G:G,"&gt;"&amp;dataset_shampoo[[#This Row],[Month]])</f>
        <v>34370</v>
      </c>
      <c r="M2709" s="1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s="9">
        <v>1484</v>
      </c>
      <c r="I2710" s="11">
        <v>10374.5</v>
      </c>
      <c r="J2710" s="9">
        <f>SUMIFS(H:H,D:D,dataset_shampoo[[#This Row],[Brand]],E:E,dataset_shampoo[[#This Row],[Region]],F:F,dataset_shampoo[[#This Row],[Year]],G:G,"&lt;="&amp;dataset_shampoo[[#This Row],[Month]])</f>
        <v>35854</v>
      </c>
      <c r="K2710" s="27">
        <f>SUMIFS(I:I,D:D,dataset_shampoo[[#This Row],[Brand]],E:E,dataset_shampoo[[#This Row],[Region]],F:F,dataset_shampoo[[#This Row],[Year]],G:G,"&lt;="&amp;dataset_shampoo[[#This Row],[Month]])</f>
        <v>232680</v>
      </c>
      <c r="L2710" s="9">
        <f>dataset_shampoo[[#This Row],[Units YTD]]+SUMIFS(H:H,D:D,dataset_shampoo[[#This Row],[Brand]],E:E,dataset_shampoo[[#This Row],[Region]],F:F,dataset_shampoo[[#This Row],[Year]]-1,G:G,"&gt;"&amp;dataset_shampoo[[#This Row],[Month]])</f>
        <v>35854</v>
      </c>
      <c r="M2710" s="1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s="9">
        <v>3254</v>
      </c>
      <c r="I2711" s="11">
        <v>19503</v>
      </c>
      <c r="J2711" s="9">
        <f>SUMIFS(H:H,D:D,dataset_shampoo[[#This Row],[Brand]],E:E,dataset_shampoo[[#This Row],[Region]],F:F,dataset_shampoo[[#This Row],[Year]],G:G,"&lt;="&amp;dataset_shampoo[[#This Row],[Month]])</f>
        <v>39108</v>
      </c>
      <c r="K2711" s="27">
        <f>SUMIFS(I:I,D:D,dataset_shampoo[[#This Row],[Brand]],E:E,dataset_shampoo[[#This Row],[Region]],F:F,dataset_shampoo[[#This Row],[Year]],G:G,"&lt;="&amp;dataset_shampoo[[#This Row],[Month]])</f>
        <v>252183</v>
      </c>
      <c r="L2711" s="9">
        <f>dataset_shampoo[[#This Row],[Units YTD]]+SUMIFS(H:H,D:D,dataset_shampoo[[#This Row],[Brand]],E:E,dataset_shampoo[[#This Row],[Region]],F:F,dataset_shampoo[[#This Row],[Year]]-1,G:G,"&gt;"&amp;dataset_shampoo[[#This Row],[Month]])</f>
        <v>39108</v>
      </c>
      <c r="M2711" s="1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s="9">
        <v>3362</v>
      </c>
      <c r="I2712" s="11">
        <v>18500</v>
      </c>
      <c r="J2712" s="9">
        <f>SUMIFS(H:H,D:D,dataset_shampoo[[#This Row],[Brand]],E:E,dataset_shampoo[[#This Row],[Region]],F:F,dataset_shampoo[[#This Row],[Year]],G:G,"&lt;="&amp;dataset_shampoo[[#This Row],[Month]])</f>
        <v>42470</v>
      </c>
      <c r="K2712" s="27">
        <f>SUMIFS(I:I,D:D,dataset_shampoo[[#This Row],[Brand]],E:E,dataset_shampoo[[#This Row],[Region]],F:F,dataset_shampoo[[#This Row],[Year]],G:G,"&lt;="&amp;dataset_shampoo[[#This Row],[Month]])</f>
        <v>270683</v>
      </c>
      <c r="L2712" s="9">
        <f>dataset_shampoo[[#This Row],[Units YTD]]+SUMIFS(H:H,D:D,dataset_shampoo[[#This Row],[Brand]],E:E,dataset_shampoo[[#This Row],[Region]],F:F,dataset_shampoo[[#This Row],[Year]]-1,G:G,"&gt;"&amp;dataset_shampoo[[#This Row],[Month]])</f>
        <v>42470</v>
      </c>
      <c r="M2712" s="1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s="9">
        <v>3512</v>
      </c>
      <c r="I2713" s="11">
        <v>21268</v>
      </c>
      <c r="J2713" s="9">
        <f>SUMIFS(H:H,D:D,dataset_shampoo[[#This Row],[Brand]],E:E,dataset_shampoo[[#This Row],[Region]],F:F,dataset_shampoo[[#This Row],[Year]],G:G,"&lt;="&amp;dataset_shampoo[[#This Row],[Month]])</f>
        <v>3512</v>
      </c>
      <c r="K2713" s="27">
        <f>SUMIFS(I:I,D:D,dataset_shampoo[[#This Row],[Brand]],E:E,dataset_shampoo[[#This Row],[Region]],F:F,dataset_shampoo[[#This Row],[Year]],G:G,"&lt;="&amp;dataset_shampoo[[#This Row],[Month]])</f>
        <v>21268</v>
      </c>
      <c r="L2713" s="9">
        <f>dataset_shampoo[[#This Row],[Units YTD]]+SUMIFS(H:H,D:D,dataset_shampoo[[#This Row],[Brand]],E:E,dataset_shampoo[[#This Row],[Region]],F:F,dataset_shampoo[[#This Row],[Year]]-1,G:G,"&gt;"&amp;dataset_shampoo[[#This Row],[Month]])</f>
        <v>44844</v>
      </c>
      <c r="M2713" s="1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s="9">
        <v>7958</v>
      </c>
      <c r="I2714" s="11">
        <v>55413</v>
      </c>
      <c r="J2714" s="9">
        <f>SUMIFS(H:H,D:D,dataset_shampoo[[#This Row],[Brand]],E:E,dataset_shampoo[[#This Row],[Region]],F:F,dataset_shampoo[[#This Row],[Year]],G:G,"&lt;="&amp;dataset_shampoo[[#This Row],[Month]])</f>
        <v>11470</v>
      </c>
      <c r="K2714" s="27">
        <f>SUMIFS(I:I,D:D,dataset_shampoo[[#This Row],[Brand]],E:E,dataset_shampoo[[#This Row],[Region]],F:F,dataset_shampoo[[#This Row],[Year]],G:G,"&lt;="&amp;dataset_shampoo[[#This Row],[Month]])</f>
        <v>76681</v>
      </c>
      <c r="L2714" s="9">
        <f>dataset_shampoo[[#This Row],[Units YTD]]+SUMIFS(H:H,D:D,dataset_shampoo[[#This Row],[Brand]],E:E,dataset_shampoo[[#This Row],[Region]],F:F,dataset_shampoo[[#This Row],[Year]]-1,G:G,"&gt;"&amp;dataset_shampoo[[#This Row],[Month]])</f>
        <v>49364</v>
      </c>
      <c r="M2714" s="1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s="9">
        <v>3295</v>
      </c>
      <c r="I2715" s="11">
        <v>19854</v>
      </c>
      <c r="J2715" s="9">
        <f>SUMIFS(H:H,D:D,dataset_shampoo[[#This Row],[Brand]],E:E,dataset_shampoo[[#This Row],[Region]],F:F,dataset_shampoo[[#This Row],[Year]],G:G,"&lt;="&amp;dataset_shampoo[[#This Row],[Month]])</f>
        <v>14765</v>
      </c>
      <c r="K2715" s="27">
        <f>SUMIFS(I:I,D:D,dataset_shampoo[[#This Row],[Brand]],E:E,dataset_shampoo[[#This Row],[Region]],F:F,dataset_shampoo[[#This Row],[Year]],G:G,"&lt;="&amp;dataset_shampoo[[#This Row],[Month]])</f>
        <v>96535</v>
      </c>
      <c r="L2715" s="9">
        <f>dataset_shampoo[[#This Row],[Units YTD]]+SUMIFS(H:H,D:D,dataset_shampoo[[#This Row],[Brand]],E:E,dataset_shampoo[[#This Row],[Region]],F:F,dataset_shampoo[[#This Row],[Year]]-1,G:G,"&gt;"&amp;dataset_shampoo[[#This Row],[Month]])</f>
        <v>51587</v>
      </c>
      <c r="M2715" s="1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s="9">
        <v>6730</v>
      </c>
      <c r="I2716" s="11">
        <v>46140</v>
      </c>
      <c r="J2716" s="9">
        <f>SUMIFS(H:H,D:D,dataset_shampoo[[#This Row],[Brand]],E:E,dataset_shampoo[[#This Row],[Region]],F:F,dataset_shampoo[[#This Row],[Year]],G:G,"&lt;="&amp;dataset_shampoo[[#This Row],[Month]])</f>
        <v>21495</v>
      </c>
      <c r="K2716" s="27">
        <f>SUMIFS(I:I,D:D,dataset_shampoo[[#This Row],[Brand]],E:E,dataset_shampoo[[#This Row],[Region]],F:F,dataset_shampoo[[#This Row],[Year]],G:G,"&lt;="&amp;dataset_shampoo[[#This Row],[Month]])</f>
        <v>142675</v>
      </c>
      <c r="L2716" s="9">
        <f>dataset_shampoo[[#This Row],[Units YTD]]+SUMIFS(H:H,D:D,dataset_shampoo[[#This Row],[Brand]],E:E,dataset_shampoo[[#This Row],[Region]],F:F,dataset_shampoo[[#This Row],[Year]]-1,G:G,"&gt;"&amp;dataset_shampoo[[#This Row],[Month]])</f>
        <v>54520</v>
      </c>
      <c r="M2716" s="1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s="9">
        <v>1808</v>
      </c>
      <c r="I2717" s="11">
        <v>11443</v>
      </c>
      <c r="J2717" s="9">
        <f>SUMIFS(H:H,D:D,dataset_shampoo[[#This Row],[Brand]],E:E,dataset_shampoo[[#This Row],[Region]],F:F,dataset_shampoo[[#This Row],[Year]],G:G,"&lt;="&amp;dataset_shampoo[[#This Row],[Month]])</f>
        <v>23303</v>
      </c>
      <c r="K2717" s="27">
        <f>SUMIFS(I:I,D:D,dataset_shampoo[[#This Row],[Brand]],E:E,dataset_shampoo[[#This Row],[Region]],F:F,dataset_shampoo[[#This Row],[Year]],G:G,"&lt;="&amp;dataset_shampoo[[#This Row],[Month]])</f>
        <v>154118</v>
      </c>
      <c r="L2717" s="9">
        <f>dataset_shampoo[[#This Row],[Units YTD]]+SUMIFS(H:H,D:D,dataset_shampoo[[#This Row],[Brand]],E:E,dataset_shampoo[[#This Row],[Region]],F:F,dataset_shampoo[[#This Row],[Year]]-1,G:G,"&gt;"&amp;dataset_shampoo[[#This Row],[Month]])</f>
        <v>49260</v>
      </c>
      <c r="M2717" s="1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s="9">
        <v>3399</v>
      </c>
      <c r="I2718" s="11">
        <v>21458</v>
      </c>
      <c r="J2718" s="9">
        <f>SUMIFS(H:H,D:D,dataset_shampoo[[#This Row],[Brand]],E:E,dataset_shampoo[[#This Row],[Region]],F:F,dataset_shampoo[[#This Row],[Year]],G:G,"&lt;="&amp;dataset_shampoo[[#This Row],[Month]])</f>
        <v>26702</v>
      </c>
      <c r="K2718" s="27">
        <f>SUMIFS(I:I,D:D,dataset_shampoo[[#This Row],[Brand]],E:E,dataset_shampoo[[#This Row],[Region]],F:F,dataset_shampoo[[#This Row],[Year]],G:G,"&lt;="&amp;dataset_shampoo[[#This Row],[Month]])</f>
        <v>175576</v>
      </c>
      <c r="L2718" s="9">
        <f>dataset_shampoo[[#This Row],[Units YTD]]+SUMIFS(H:H,D:D,dataset_shampoo[[#This Row],[Brand]],E:E,dataset_shampoo[[#This Row],[Region]],F:F,dataset_shampoo[[#This Row],[Year]]-1,G:G,"&gt;"&amp;dataset_shampoo[[#This Row],[Month]])</f>
        <v>51190</v>
      </c>
      <c r="M2718" s="1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s="9">
        <v>5182</v>
      </c>
      <c r="I2719" s="11">
        <v>28873</v>
      </c>
      <c r="J2719" s="9">
        <f>SUMIFS(H:H,D:D,dataset_shampoo[[#This Row],[Brand]],E:E,dataset_shampoo[[#This Row],[Region]],F:F,dataset_shampoo[[#This Row],[Year]],G:G,"&lt;="&amp;dataset_shampoo[[#This Row],[Month]])</f>
        <v>31884</v>
      </c>
      <c r="K2719" s="27">
        <f>SUMIFS(I:I,D:D,dataset_shampoo[[#This Row],[Brand]],E:E,dataset_shampoo[[#This Row],[Region]],F:F,dataset_shampoo[[#This Row],[Year]],G:G,"&lt;="&amp;dataset_shampoo[[#This Row],[Month]])</f>
        <v>204449</v>
      </c>
      <c r="L2719" s="9">
        <f>dataset_shampoo[[#This Row],[Units YTD]]+SUMIFS(H:H,D:D,dataset_shampoo[[#This Row],[Brand]],E:E,dataset_shampoo[[#This Row],[Region]],F:F,dataset_shampoo[[#This Row],[Year]]-1,G:G,"&gt;"&amp;dataset_shampoo[[#This Row],[Month]])</f>
        <v>53790</v>
      </c>
      <c r="M2719" s="1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s="9">
        <v>6376</v>
      </c>
      <c r="I2720" s="11">
        <v>43863</v>
      </c>
      <c r="J2720" s="9">
        <f>SUMIFS(H:H,D:D,dataset_shampoo[[#This Row],[Brand]],E:E,dataset_shampoo[[#This Row],[Region]],F:F,dataset_shampoo[[#This Row],[Year]],G:G,"&lt;="&amp;dataset_shampoo[[#This Row],[Month]])</f>
        <v>38260</v>
      </c>
      <c r="K2720" s="27">
        <f>SUMIFS(I:I,D:D,dataset_shampoo[[#This Row],[Brand]],E:E,dataset_shampoo[[#This Row],[Region]],F:F,dataset_shampoo[[#This Row],[Year]],G:G,"&lt;="&amp;dataset_shampoo[[#This Row],[Month]])</f>
        <v>248312</v>
      </c>
      <c r="L2720" s="9">
        <f>dataset_shampoo[[#This Row],[Units YTD]]+SUMIFS(H:H,D:D,dataset_shampoo[[#This Row],[Brand]],E:E,dataset_shampoo[[#This Row],[Region]],F:F,dataset_shampoo[[#This Row],[Year]]-1,G:G,"&gt;"&amp;dataset_shampoo[[#This Row],[Month]])</f>
        <v>55977</v>
      </c>
      <c r="M2720" s="1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s="9">
        <v>1062</v>
      </c>
      <c r="I2721" s="11">
        <v>6625</v>
      </c>
      <c r="J2721" s="9">
        <f>SUMIFS(H:H,D:D,dataset_shampoo[[#This Row],[Brand]],E:E,dataset_shampoo[[#This Row],[Region]],F:F,dataset_shampoo[[#This Row],[Year]],G:G,"&lt;="&amp;dataset_shampoo[[#This Row],[Month]])</f>
        <v>39322</v>
      </c>
      <c r="K2721" s="27">
        <f>SUMIFS(I:I,D:D,dataset_shampoo[[#This Row],[Brand]],E:E,dataset_shampoo[[#This Row],[Region]],F:F,dataset_shampoo[[#This Row],[Year]],G:G,"&lt;="&amp;dataset_shampoo[[#This Row],[Month]])</f>
        <v>254937</v>
      </c>
      <c r="L2721" s="9">
        <f>dataset_shampoo[[#This Row],[Units YTD]]+SUMIFS(H:H,D:D,dataset_shampoo[[#This Row],[Brand]],E:E,dataset_shampoo[[#This Row],[Region]],F:F,dataset_shampoo[[#This Row],[Year]]-1,G:G,"&gt;"&amp;dataset_shampoo[[#This Row],[Month]])</f>
        <v>47422</v>
      </c>
      <c r="M2721" s="1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s="9">
        <v>4897</v>
      </c>
      <c r="I2722" s="11">
        <v>29530</v>
      </c>
      <c r="J2722" s="9">
        <f>SUMIFS(H:H,D:D,dataset_shampoo[[#This Row],[Brand]],E:E,dataset_shampoo[[#This Row],[Region]],F:F,dataset_shampoo[[#This Row],[Year]],G:G,"&lt;="&amp;dataset_shampoo[[#This Row],[Month]])</f>
        <v>44219</v>
      </c>
      <c r="K2722" s="27">
        <f>SUMIFS(I:I,D:D,dataset_shampoo[[#This Row],[Brand]],E:E,dataset_shampoo[[#This Row],[Region]],F:F,dataset_shampoo[[#This Row],[Year]],G:G,"&lt;="&amp;dataset_shampoo[[#This Row],[Month]])</f>
        <v>284467</v>
      </c>
      <c r="L2722" s="9">
        <f>dataset_shampoo[[#This Row],[Units YTD]]+SUMIFS(H:H,D:D,dataset_shampoo[[#This Row],[Brand]],E:E,dataset_shampoo[[#This Row],[Region]],F:F,dataset_shampoo[[#This Row],[Year]]-1,G:G,"&gt;"&amp;dataset_shampoo[[#This Row],[Month]])</f>
        <v>50835</v>
      </c>
      <c r="M2722" s="1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s="9">
        <v>4842</v>
      </c>
      <c r="I2723" s="11">
        <v>26054</v>
      </c>
      <c r="J2723" s="9">
        <f>SUMIFS(H:H,D:D,dataset_shampoo[[#This Row],[Brand]],E:E,dataset_shampoo[[#This Row],[Region]],F:F,dataset_shampoo[[#This Row],[Year]],G:G,"&lt;="&amp;dataset_shampoo[[#This Row],[Month]])</f>
        <v>49061</v>
      </c>
      <c r="K2723" s="27">
        <f>SUMIFS(I:I,D:D,dataset_shampoo[[#This Row],[Brand]],E:E,dataset_shampoo[[#This Row],[Region]],F:F,dataset_shampoo[[#This Row],[Year]],G:G,"&lt;="&amp;dataset_shampoo[[#This Row],[Month]])</f>
        <v>310521</v>
      </c>
      <c r="L2723" s="9">
        <f>dataset_shampoo[[#This Row],[Units YTD]]+SUMIFS(H:H,D:D,dataset_shampoo[[#This Row],[Brand]],E:E,dataset_shampoo[[#This Row],[Region]],F:F,dataset_shampoo[[#This Row],[Year]]-1,G:G,"&gt;"&amp;dataset_shampoo[[#This Row],[Month]])</f>
        <v>52423</v>
      </c>
      <c r="M2723" s="1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s="9">
        <v>6701</v>
      </c>
      <c r="I2724" s="11">
        <v>45755</v>
      </c>
      <c r="J2724" s="9">
        <f>SUMIFS(H:H,D:D,dataset_shampoo[[#This Row],[Brand]],E:E,dataset_shampoo[[#This Row],[Region]],F:F,dataset_shampoo[[#This Row],[Year]],G:G,"&lt;="&amp;dataset_shampoo[[#This Row],[Month]])</f>
        <v>55762</v>
      </c>
      <c r="K2724" s="27">
        <f>SUMIFS(I:I,D:D,dataset_shampoo[[#This Row],[Brand]],E:E,dataset_shampoo[[#This Row],[Region]],F:F,dataset_shampoo[[#This Row],[Year]],G:G,"&lt;="&amp;dataset_shampoo[[#This Row],[Month]])</f>
        <v>356276</v>
      </c>
      <c r="L2724" s="9">
        <f>dataset_shampoo[[#This Row],[Units YTD]]+SUMIFS(H:H,D:D,dataset_shampoo[[#This Row],[Brand]],E:E,dataset_shampoo[[#This Row],[Region]],F:F,dataset_shampoo[[#This Row],[Year]]-1,G:G,"&gt;"&amp;dataset_shampoo[[#This Row],[Month]])</f>
        <v>55762</v>
      </c>
      <c r="M2724" s="1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s="9">
        <v>5180</v>
      </c>
      <c r="I2725" s="11">
        <v>36020</v>
      </c>
      <c r="J2725" s="9">
        <f>SUMIFS(H:H,D:D,dataset_shampoo[[#This Row],[Brand]],E:E,dataset_shampoo[[#This Row],[Region]],F:F,dataset_shampoo[[#This Row],[Year]],G:G,"&lt;="&amp;dataset_shampoo[[#This Row],[Month]])</f>
        <v>5180</v>
      </c>
      <c r="K2725" s="27">
        <f>SUMIFS(I:I,D:D,dataset_shampoo[[#This Row],[Brand]],E:E,dataset_shampoo[[#This Row],[Region]],F:F,dataset_shampoo[[#This Row],[Year]],G:G,"&lt;="&amp;dataset_shampoo[[#This Row],[Month]])</f>
        <v>36020</v>
      </c>
      <c r="L2725" s="9">
        <f>dataset_shampoo[[#This Row],[Units YTD]]+SUMIFS(H:H,D:D,dataset_shampoo[[#This Row],[Brand]],E:E,dataset_shampoo[[#This Row],[Region]],F:F,dataset_shampoo[[#This Row],[Year]]-1,G:G,"&gt;"&amp;dataset_shampoo[[#This Row],[Month]])</f>
        <v>57430</v>
      </c>
      <c r="M2725" s="1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s="9">
        <v>1256</v>
      </c>
      <c r="I2726" s="11">
        <v>8272.5</v>
      </c>
      <c r="J2726" s="9">
        <f>SUMIFS(H:H,D:D,dataset_shampoo[[#This Row],[Brand]],E:E,dataset_shampoo[[#This Row],[Region]],F:F,dataset_shampoo[[#This Row],[Year]],G:G,"&lt;="&amp;dataset_shampoo[[#This Row],[Month]])</f>
        <v>6436</v>
      </c>
      <c r="K2726" s="27">
        <f>SUMIFS(I:I,D:D,dataset_shampoo[[#This Row],[Brand]],E:E,dataset_shampoo[[#This Row],[Region]],F:F,dataset_shampoo[[#This Row],[Year]],G:G,"&lt;="&amp;dataset_shampoo[[#This Row],[Month]])</f>
        <v>44292.5</v>
      </c>
      <c r="L2726" s="9">
        <f>dataset_shampoo[[#This Row],[Units YTD]]+SUMIFS(H:H,D:D,dataset_shampoo[[#This Row],[Brand]],E:E,dataset_shampoo[[#This Row],[Region]],F:F,dataset_shampoo[[#This Row],[Year]]-1,G:G,"&gt;"&amp;dataset_shampoo[[#This Row],[Month]])</f>
        <v>50728</v>
      </c>
      <c r="M2726" s="1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s="9">
        <v>4533</v>
      </c>
      <c r="I2727" s="11">
        <v>24643</v>
      </c>
      <c r="J2727" s="9">
        <f>SUMIFS(H:H,D:D,dataset_shampoo[[#This Row],[Brand]],E:E,dataset_shampoo[[#This Row],[Region]],F:F,dataset_shampoo[[#This Row],[Year]],G:G,"&lt;="&amp;dataset_shampoo[[#This Row],[Month]])</f>
        <v>10969</v>
      </c>
      <c r="K2727" s="27">
        <f>SUMIFS(I:I,D:D,dataset_shampoo[[#This Row],[Brand]],E:E,dataset_shampoo[[#This Row],[Region]],F:F,dataset_shampoo[[#This Row],[Year]],G:G,"&lt;="&amp;dataset_shampoo[[#This Row],[Month]])</f>
        <v>68935.5</v>
      </c>
      <c r="L2727" s="9">
        <f>dataset_shampoo[[#This Row],[Units YTD]]+SUMIFS(H:H,D:D,dataset_shampoo[[#This Row],[Brand]],E:E,dataset_shampoo[[#This Row],[Region]],F:F,dataset_shampoo[[#This Row],[Year]]-1,G:G,"&gt;"&amp;dataset_shampoo[[#This Row],[Month]])</f>
        <v>51966</v>
      </c>
      <c r="M2727" s="1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s="9">
        <v>1410</v>
      </c>
      <c r="I2728" s="11">
        <v>8330</v>
      </c>
      <c r="J2728" s="9">
        <f>SUMIFS(H:H,D:D,dataset_shampoo[[#This Row],[Brand]],E:E,dataset_shampoo[[#This Row],[Region]],F:F,dataset_shampoo[[#This Row],[Year]],G:G,"&lt;="&amp;dataset_shampoo[[#This Row],[Month]])</f>
        <v>12379</v>
      </c>
      <c r="K2728" s="27">
        <f>SUMIFS(I:I,D:D,dataset_shampoo[[#This Row],[Brand]],E:E,dataset_shampoo[[#This Row],[Region]],F:F,dataset_shampoo[[#This Row],[Year]],G:G,"&lt;="&amp;dataset_shampoo[[#This Row],[Month]])</f>
        <v>77265.5</v>
      </c>
      <c r="L2728" s="9">
        <f>dataset_shampoo[[#This Row],[Units YTD]]+SUMIFS(H:H,D:D,dataset_shampoo[[#This Row],[Brand]],E:E,dataset_shampoo[[#This Row],[Region]],F:F,dataset_shampoo[[#This Row],[Year]]-1,G:G,"&gt;"&amp;dataset_shampoo[[#This Row],[Month]])</f>
        <v>46646</v>
      </c>
      <c r="M2728" s="1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s="9">
        <v>2160</v>
      </c>
      <c r="I2729" s="11">
        <v>12820</v>
      </c>
      <c r="J2729" s="9">
        <f>SUMIFS(H:H,D:D,dataset_shampoo[[#This Row],[Brand]],E:E,dataset_shampoo[[#This Row],[Region]],F:F,dataset_shampoo[[#This Row],[Year]],G:G,"&lt;="&amp;dataset_shampoo[[#This Row],[Month]])</f>
        <v>14539</v>
      </c>
      <c r="K2729" s="27">
        <f>SUMIFS(I:I,D:D,dataset_shampoo[[#This Row],[Brand]],E:E,dataset_shampoo[[#This Row],[Region]],F:F,dataset_shampoo[[#This Row],[Year]],G:G,"&lt;="&amp;dataset_shampoo[[#This Row],[Month]])</f>
        <v>90085.5</v>
      </c>
      <c r="L2729" s="9">
        <f>dataset_shampoo[[#This Row],[Units YTD]]+SUMIFS(H:H,D:D,dataset_shampoo[[#This Row],[Brand]],E:E,dataset_shampoo[[#This Row],[Region]],F:F,dataset_shampoo[[#This Row],[Year]]-1,G:G,"&gt;"&amp;dataset_shampoo[[#This Row],[Month]])</f>
        <v>46998</v>
      </c>
      <c r="M2729" s="1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s="9">
        <v>4762</v>
      </c>
      <c r="I2730" s="11">
        <v>25387.5</v>
      </c>
      <c r="J2730" s="9">
        <f>SUMIFS(H:H,D:D,dataset_shampoo[[#This Row],[Brand]],E:E,dataset_shampoo[[#This Row],[Region]],F:F,dataset_shampoo[[#This Row],[Year]],G:G,"&lt;="&amp;dataset_shampoo[[#This Row],[Month]])</f>
        <v>19301</v>
      </c>
      <c r="K2730" s="27">
        <f>SUMIFS(I:I,D:D,dataset_shampoo[[#This Row],[Brand]],E:E,dataset_shampoo[[#This Row],[Region]],F:F,dataset_shampoo[[#This Row],[Year]],G:G,"&lt;="&amp;dataset_shampoo[[#This Row],[Month]])</f>
        <v>115473</v>
      </c>
      <c r="L2730" s="9">
        <f>dataset_shampoo[[#This Row],[Units YTD]]+SUMIFS(H:H,D:D,dataset_shampoo[[#This Row],[Brand]],E:E,dataset_shampoo[[#This Row],[Region]],F:F,dataset_shampoo[[#This Row],[Year]]-1,G:G,"&gt;"&amp;dataset_shampoo[[#This Row],[Month]])</f>
        <v>48361</v>
      </c>
      <c r="M2730" s="1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s="9">
        <v>5870</v>
      </c>
      <c r="I2731" s="11">
        <v>40100</v>
      </c>
      <c r="J2731" s="9">
        <f>SUMIFS(H:H,D:D,dataset_shampoo[[#This Row],[Brand]],E:E,dataset_shampoo[[#This Row],[Region]],F:F,dataset_shampoo[[#This Row],[Year]],G:G,"&lt;="&amp;dataset_shampoo[[#This Row],[Month]])</f>
        <v>25171</v>
      </c>
      <c r="K2731" s="27">
        <f>SUMIFS(I:I,D:D,dataset_shampoo[[#This Row],[Brand]],E:E,dataset_shampoo[[#This Row],[Region]],F:F,dataset_shampoo[[#This Row],[Year]],G:G,"&lt;="&amp;dataset_shampoo[[#This Row],[Month]])</f>
        <v>155573</v>
      </c>
      <c r="L2731" s="9">
        <f>dataset_shampoo[[#This Row],[Units YTD]]+SUMIFS(H:H,D:D,dataset_shampoo[[#This Row],[Brand]],E:E,dataset_shampoo[[#This Row],[Region]],F:F,dataset_shampoo[[#This Row],[Year]]-1,G:G,"&gt;"&amp;dataset_shampoo[[#This Row],[Month]])</f>
        <v>49049</v>
      </c>
      <c r="M2731" s="1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s="9">
        <v>1143</v>
      </c>
      <c r="I2732" s="11">
        <v>7293</v>
      </c>
      <c r="J2732" s="9">
        <f>SUMIFS(H:H,D:D,dataset_shampoo[[#This Row],[Brand]],E:E,dataset_shampoo[[#This Row],[Region]],F:F,dataset_shampoo[[#This Row],[Year]],G:G,"&lt;="&amp;dataset_shampoo[[#This Row],[Month]])</f>
        <v>26314</v>
      </c>
      <c r="K2732" s="27">
        <f>SUMIFS(I:I,D:D,dataset_shampoo[[#This Row],[Brand]],E:E,dataset_shampoo[[#This Row],[Region]],F:F,dataset_shampoo[[#This Row],[Year]],G:G,"&lt;="&amp;dataset_shampoo[[#This Row],[Month]])</f>
        <v>162866</v>
      </c>
      <c r="L2732" s="9">
        <f>dataset_shampoo[[#This Row],[Units YTD]]+SUMIFS(H:H,D:D,dataset_shampoo[[#This Row],[Brand]],E:E,dataset_shampoo[[#This Row],[Region]],F:F,dataset_shampoo[[#This Row],[Year]]-1,G:G,"&gt;"&amp;dataset_shampoo[[#This Row],[Month]])</f>
        <v>43816</v>
      </c>
      <c r="M2732" s="1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s="9">
        <v>2792</v>
      </c>
      <c r="I2733" s="11">
        <v>16931.5</v>
      </c>
      <c r="J2733" s="9">
        <f>SUMIFS(H:H,D:D,dataset_shampoo[[#This Row],[Brand]],E:E,dataset_shampoo[[#This Row],[Region]],F:F,dataset_shampoo[[#This Row],[Year]],G:G,"&lt;="&amp;dataset_shampoo[[#This Row],[Month]])</f>
        <v>29106</v>
      </c>
      <c r="K2733" s="27">
        <f>SUMIFS(I:I,D:D,dataset_shampoo[[#This Row],[Brand]],E:E,dataset_shampoo[[#This Row],[Region]],F:F,dataset_shampoo[[#This Row],[Year]],G:G,"&lt;="&amp;dataset_shampoo[[#This Row],[Month]])</f>
        <v>179797.5</v>
      </c>
      <c r="L2733" s="9">
        <f>dataset_shampoo[[#This Row],[Units YTD]]+SUMIFS(H:H,D:D,dataset_shampoo[[#This Row],[Brand]],E:E,dataset_shampoo[[#This Row],[Region]],F:F,dataset_shampoo[[#This Row],[Year]]-1,G:G,"&gt;"&amp;dataset_shampoo[[#This Row],[Month]])</f>
        <v>45546</v>
      </c>
      <c r="M2733" s="1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s="9">
        <v>4414</v>
      </c>
      <c r="I2734" s="11">
        <v>31173</v>
      </c>
      <c r="J2734" s="9">
        <f>SUMIFS(H:H,D:D,dataset_shampoo[[#This Row],[Brand]],E:E,dataset_shampoo[[#This Row],[Region]],F:F,dataset_shampoo[[#This Row],[Year]],G:G,"&lt;="&amp;dataset_shampoo[[#This Row],[Month]])</f>
        <v>33520</v>
      </c>
      <c r="K2734" s="27">
        <f>SUMIFS(I:I,D:D,dataset_shampoo[[#This Row],[Brand]],E:E,dataset_shampoo[[#This Row],[Region]],F:F,dataset_shampoo[[#This Row],[Year]],G:G,"&lt;="&amp;dataset_shampoo[[#This Row],[Month]])</f>
        <v>210970.5</v>
      </c>
      <c r="L2734" s="9">
        <f>dataset_shampoo[[#This Row],[Units YTD]]+SUMIFS(H:H,D:D,dataset_shampoo[[#This Row],[Brand]],E:E,dataset_shampoo[[#This Row],[Region]],F:F,dataset_shampoo[[#This Row],[Year]]-1,G:G,"&gt;"&amp;dataset_shampoo[[#This Row],[Month]])</f>
        <v>45063</v>
      </c>
      <c r="M2734" s="1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s="9">
        <v>3890</v>
      </c>
      <c r="I2735" s="11">
        <v>26670</v>
      </c>
      <c r="J2735" s="9">
        <f>SUMIFS(H:H,D:D,dataset_shampoo[[#This Row],[Brand]],E:E,dataset_shampoo[[#This Row],[Region]],F:F,dataset_shampoo[[#This Row],[Year]],G:G,"&lt;="&amp;dataset_shampoo[[#This Row],[Month]])</f>
        <v>37410</v>
      </c>
      <c r="K2735" s="27">
        <f>SUMIFS(I:I,D:D,dataset_shampoo[[#This Row],[Brand]],E:E,dataset_shampoo[[#This Row],[Region]],F:F,dataset_shampoo[[#This Row],[Year]],G:G,"&lt;="&amp;dataset_shampoo[[#This Row],[Month]])</f>
        <v>237640.5</v>
      </c>
      <c r="L2735" s="9">
        <f>dataset_shampoo[[#This Row],[Units YTD]]+SUMIFS(H:H,D:D,dataset_shampoo[[#This Row],[Brand]],E:E,dataset_shampoo[[#This Row],[Region]],F:F,dataset_shampoo[[#This Row],[Year]]-1,G:G,"&gt;"&amp;dataset_shampoo[[#This Row],[Month]])</f>
        <v>44111</v>
      </c>
      <c r="M2735" s="1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s="9">
        <v>1678</v>
      </c>
      <c r="I2736" s="11">
        <v>11087</v>
      </c>
      <c r="J2736" s="9">
        <f>SUMIFS(H:H,D:D,dataset_shampoo[[#This Row],[Brand]],E:E,dataset_shampoo[[#This Row],[Region]],F:F,dataset_shampoo[[#This Row],[Year]],G:G,"&lt;="&amp;dataset_shampoo[[#This Row],[Month]])</f>
        <v>39088</v>
      </c>
      <c r="K2736" s="27">
        <f>SUMIFS(I:I,D:D,dataset_shampoo[[#This Row],[Brand]],E:E,dataset_shampoo[[#This Row],[Region]],F:F,dataset_shampoo[[#This Row],[Year]],G:G,"&lt;="&amp;dataset_shampoo[[#This Row],[Month]])</f>
        <v>248727.5</v>
      </c>
      <c r="L2736" s="9">
        <f>dataset_shampoo[[#This Row],[Units YTD]]+SUMIFS(H:H,D:D,dataset_shampoo[[#This Row],[Brand]],E:E,dataset_shampoo[[#This Row],[Region]],F:F,dataset_shampoo[[#This Row],[Year]]-1,G:G,"&gt;"&amp;dataset_shampoo[[#This Row],[Month]])</f>
        <v>39088</v>
      </c>
      <c r="M2736" s="1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s="9">
        <v>4430</v>
      </c>
      <c r="I2737" s="11">
        <v>31189.200000000001</v>
      </c>
      <c r="J2737" s="9">
        <f>SUMIFS(H:H,D:D,dataset_shampoo[[#This Row],[Brand]],E:E,dataset_shampoo[[#This Row],[Region]],F:F,dataset_shampoo[[#This Row],[Year]],G:G,"&lt;="&amp;dataset_shampoo[[#This Row],[Month]])</f>
        <v>4430</v>
      </c>
      <c r="K2737" s="27">
        <f>SUMIFS(I:I,D:D,dataset_shampoo[[#This Row],[Brand]],E:E,dataset_shampoo[[#This Row],[Region]],F:F,dataset_shampoo[[#This Row],[Year]],G:G,"&lt;="&amp;dataset_shampoo[[#This Row],[Month]])</f>
        <v>31189.200000000001</v>
      </c>
      <c r="L2737" s="9">
        <f>dataset_shampoo[[#This Row],[Units YTD]]+SUMIFS(H:H,D:D,dataset_shampoo[[#This Row],[Brand]],E:E,dataset_shampoo[[#This Row],[Region]],F:F,dataset_shampoo[[#This Row],[Year]]-1,G:G,"&gt;"&amp;dataset_shampoo[[#This Row],[Month]])</f>
        <v>38338</v>
      </c>
      <c r="M2737" s="1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s="9">
        <v>3527</v>
      </c>
      <c r="I2738" s="11">
        <v>21822.400000000001</v>
      </c>
      <c r="J2738" s="9">
        <f>SUMIFS(H:H,D:D,dataset_shampoo[[#This Row],[Brand]],E:E,dataset_shampoo[[#This Row],[Region]],F:F,dataset_shampoo[[#This Row],[Year]],G:G,"&lt;="&amp;dataset_shampoo[[#This Row],[Month]])</f>
        <v>7957</v>
      </c>
      <c r="K2738" s="27">
        <f>SUMIFS(I:I,D:D,dataset_shampoo[[#This Row],[Brand]],E:E,dataset_shampoo[[#This Row],[Region]],F:F,dataset_shampoo[[#This Row],[Year]],G:G,"&lt;="&amp;dataset_shampoo[[#This Row],[Month]])</f>
        <v>53011.600000000006</v>
      </c>
      <c r="L2738" s="9">
        <f>dataset_shampoo[[#This Row],[Units YTD]]+SUMIFS(H:H,D:D,dataset_shampoo[[#This Row],[Brand]],E:E,dataset_shampoo[[#This Row],[Region]],F:F,dataset_shampoo[[#This Row],[Year]]-1,G:G,"&gt;"&amp;dataset_shampoo[[#This Row],[Month]])</f>
        <v>40609</v>
      </c>
      <c r="M2738" s="1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s="9">
        <v>4550</v>
      </c>
      <c r="I2739" s="11">
        <v>31020</v>
      </c>
      <c r="J2739" s="9">
        <f>SUMIFS(H:H,D:D,dataset_shampoo[[#This Row],[Brand]],E:E,dataset_shampoo[[#This Row],[Region]],F:F,dataset_shampoo[[#This Row],[Year]],G:G,"&lt;="&amp;dataset_shampoo[[#This Row],[Month]])</f>
        <v>12507</v>
      </c>
      <c r="K2739" s="27">
        <f>SUMIFS(I:I,D:D,dataset_shampoo[[#This Row],[Brand]],E:E,dataset_shampoo[[#This Row],[Region]],F:F,dataset_shampoo[[#This Row],[Year]],G:G,"&lt;="&amp;dataset_shampoo[[#This Row],[Month]])</f>
        <v>84031.6</v>
      </c>
      <c r="L2739" s="9">
        <f>dataset_shampoo[[#This Row],[Units YTD]]+SUMIFS(H:H,D:D,dataset_shampoo[[#This Row],[Brand]],E:E,dataset_shampoo[[#This Row],[Region]],F:F,dataset_shampoo[[#This Row],[Year]]-1,G:G,"&gt;"&amp;dataset_shampoo[[#This Row],[Month]])</f>
        <v>40626</v>
      </c>
      <c r="M2739" s="1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s="9">
        <v>3688</v>
      </c>
      <c r="I2740" s="11">
        <v>19935.7</v>
      </c>
      <c r="J2740" s="9">
        <f>SUMIFS(H:H,D:D,dataset_shampoo[[#This Row],[Brand]],E:E,dataset_shampoo[[#This Row],[Region]],F:F,dataset_shampoo[[#This Row],[Year]],G:G,"&lt;="&amp;dataset_shampoo[[#This Row],[Month]])</f>
        <v>16195</v>
      </c>
      <c r="K2740" s="27">
        <f>SUMIFS(I:I,D:D,dataset_shampoo[[#This Row],[Brand]],E:E,dataset_shampoo[[#This Row],[Region]],F:F,dataset_shampoo[[#This Row],[Year]],G:G,"&lt;="&amp;dataset_shampoo[[#This Row],[Month]])</f>
        <v>103967.3</v>
      </c>
      <c r="L2740" s="9">
        <f>dataset_shampoo[[#This Row],[Units YTD]]+SUMIFS(H:H,D:D,dataset_shampoo[[#This Row],[Brand]],E:E,dataset_shampoo[[#This Row],[Region]],F:F,dataset_shampoo[[#This Row],[Year]]-1,G:G,"&gt;"&amp;dataset_shampoo[[#This Row],[Month]])</f>
        <v>42904</v>
      </c>
      <c r="M2740" s="1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s="9">
        <v>3520</v>
      </c>
      <c r="I2741" s="11">
        <v>19359.2</v>
      </c>
      <c r="J2741" s="9">
        <f>SUMIFS(H:H,D:D,dataset_shampoo[[#This Row],[Brand]],E:E,dataset_shampoo[[#This Row],[Region]],F:F,dataset_shampoo[[#This Row],[Year]],G:G,"&lt;="&amp;dataset_shampoo[[#This Row],[Month]])</f>
        <v>19715</v>
      </c>
      <c r="K2741" s="27">
        <f>SUMIFS(I:I,D:D,dataset_shampoo[[#This Row],[Brand]],E:E,dataset_shampoo[[#This Row],[Region]],F:F,dataset_shampoo[[#This Row],[Year]],G:G,"&lt;="&amp;dataset_shampoo[[#This Row],[Month]])</f>
        <v>123326.5</v>
      </c>
      <c r="L2741" s="9">
        <f>dataset_shampoo[[#This Row],[Units YTD]]+SUMIFS(H:H,D:D,dataset_shampoo[[#This Row],[Brand]],E:E,dataset_shampoo[[#This Row],[Region]],F:F,dataset_shampoo[[#This Row],[Year]]-1,G:G,"&gt;"&amp;dataset_shampoo[[#This Row],[Month]])</f>
        <v>44264</v>
      </c>
      <c r="M2741" s="1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s="9">
        <v>6098</v>
      </c>
      <c r="I2742" s="11">
        <v>42460.1</v>
      </c>
      <c r="J2742" s="9">
        <f>SUMIFS(H:H,D:D,dataset_shampoo[[#This Row],[Brand]],E:E,dataset_shampoo[[#This Row],[Region]],F:F,dataset_shampoo[[#This Row],[Year]],G:G,"&lt;="&amp;dataset_shampoo[[#This Row],[Month]])</f>
        <v>25813</v>
      </c>
      <c r="K2742" s="27">
        <f>SUMIFS(I:I,D:D,dataset_shampoo[[#This Row],[Brand]],E:E,dataset_shampoo[[#This Row],[Region]],F:F,dataset_shampoo[[#This Row],[Year]],G:G,"&lt;="&amp;dataset_shampoo[[#This Row],[Month]])</f>
        <v>165786.6</v>
      </c>
      <c r="L2742" s="9">
        <f>dataset_shampoo[[#This Row],[Units YTD]]+SUMIFS(H:H,D:D,dataset_shampoo[[#This Row],[Brand]],E:E,dataset_shampoo[[#This Row],[Region]],F:F,dataset_shampoo[[#This Row],[Year]]-1,G:G,"&gt;"&amp;dataset_shampoo[[#This Row],[Month]])</f>
        <v>45600</v>
      </c>
      <c r="M2742" s="1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s="9">
        <v>1369</v>
      </c>
      <c r="I2743" s="11">
        <v>9588.2000000000007</v>
      </c>
      <c r="J2743" s="9">
        <f>SUMIFS(H:H,D:D,dataset_shampoo[[#This Row],[Brand]],E:E,dataset_shampoo[[#This Row],[Region]],F:F,dataset_shampoo[[#This Row],[Year]],G:G,"&lt;="&amp;dataset_shampoo[[#This Row],[Month]])</f>
        <v>27182</v>
      </c>
      <c r="K2743" s="27">
        <f>SUMIFS(I:I,D:D,dataset_shampoo[[#This Row],[Brand]],E:E,dataset_shampoo[[#This Row],[Region]],F:F,dataset_shampoo[[#This Row],[Year]],G:G,"&lt;="&amp;dataset_shampoo[[#This Row],[Month]])</f>
        <v>175374.80000000002</v>
      </c>
      <c r="L2743" s="9">
        <f>dataset_shampoo[[#This Row],[Units YTD]]+SUMIFS(H:H,D:D,dataset_shampoo[[#This Row],[Brand]],E:E,dataset_shampoo[[#This Row],[Region]],F:F,dataset_shampoo[[#This Row],[Year]]-1,G:G,"&gt;"&amp;dataset_shampoo[[#This Row],[Month]])</f>
        <v>41099</v>
      </c>
      <c r="M2743" s="1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s="9">
        <v>2570</v>
      </c>
      <c r="I2744" s="11">
        <v>16138.2</v>
      </c>
      <c r="J2744" s="9">
        <f>SUMIFS(H:H,D:D,dataset_shampoo[[#This Row],[Brand]],E:E,dataset_shampoo[[#This Row],[Region]],F:F,dataset_shampoo[[#This Row],[Year]],G:G,"&lt;="&amp;dataset_shampoo[[#This Row],[Month]])</f>
        <v>29752</v>
      </c>
      <c r="K2744" s="27">
        <f>SUMIFS(I:I,D:D,dataset_shampoo[[#This Row],[Brand]],E:E,dataset_shampoo[[#This Row],[Region]],F:F,dataset_shampoo[[#This Row],[Year]],G:G,"&lt;="&amp;dataset_shampoo[[#This Row],[Month]])</f>
        <v>191513.00000000003</v>
      </c>
      <c r="L2744" s="9">
        <f>dataset_shampoo[[#This Row],[Units YTD]]+SUMIFS(H:H,D:D,dataset_shampoo[[#This Row],[Brand]],E:E,dataset_shampoo[[#This Row],[Region]],F:F,dataset_shampoo[[#This Row],[Year]]-1,G:G,"&gt;"&amp;dataset_shampoo[[#This Row],[Month]])</f>
        <v>42526</v>
      </c>
      <c r="M2744" s="1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s="9">
        <v>2967</v>
      </c>
      <c r="I2745" s="11">
        <v>18693.599999999999</v>
      </c>
      <c r="J2745" s="9">
        <f>SUMIFS(H:H,D:D,dataset_shampoo[[#This Row],[Brand]],E:E,dataset_shampoo[[#This Row],[Region]],F:F,dataset_shampoo[[#This Row],[Year]],G:G,"&lt;="&amp;dataset_shampoo[[#This Row],[Month]])</f>
        <v>32719</v>
      </c>
      <c r="K2745" s="27">
        <f>SUMIFS(I:I,D:D,dataset_shampoo[[#This Row],[Brand]],E:E,dataset_shampoo[[#This Row],[Region]],F:F,dataset_shampoo[[#This Row],[Year]],G:G,"&lt;="&amp;dataset_shampoo[[#This Row],[Month]])</f>
        <v>210206.60000000003</v>
      </c>
      <c r="L2745" s="9">
        <f>dataset_shampoo[[#This Row],[Units YTD]]+SUMIFS(H:H,D:D,dataset_shampoo[[#This Row],[Brand]],E:E,dataset_shampoo[[#This Row],[Region]],F:F,dataset_shampoo[[#This Row],[Year]]-1,G:G,"&gt;"&amp;dataset_shampoo[[#This Row],[Month]])</f>
        <v>42701</v>
      </c>
      <c r="M2745" s="1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s="9">
        <v>7020</v>
      </c>
      <c r="I2746" s="11">
        <v>49557</v>
      </c>
      <c r="J2746" s="9">
        <f>SUMIFS(H:H,D:D,dataset_shampoo[[#This Row],[Brand]],E:E,dataset_shampoo[[#This Row],[Region]],F:F,dataset_shampoo[[#This Row],[Year]],G:G,"&lt;="&amp;dataset_shampoo[[#This Row],[Month]])</f>
        <v>39739</v>
      </c>
      <c r="K2746" s="27">
        <f>SUMIFS(I:I,D:D,dataset_shampoo[[#This Row],[Brand]],E:E,dataset_shampoo[[#This Row],[Region]],F:F,dataset_shampoo[[#This Row],[Year]],G:G,"&lt;="&amp;dataset_shampoo[[#This Row],[Month]])</f>
        <v>259763.60000000003</v>
      </c>
      <c r="L2746" s="9">
        <f>dataset_shampoo[[#This Row],[Units YTD]]+SUMIFS(H:H,D:D,dataset_shampoo[[#This Row],[Brand]],E:E,dataset_shampoo[[#This Row],[Region]],F:F,dataset_shampoo[[#This Row],[Year]]-1,G:G,"&gt;"&amp;dataset_shampoo[[#This Row],[Month]])</f>
        <v>45307</v>
      </c>
      <c r="M2746" s="1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s="9">
        <v>1472</v>
      </c>
      <c r="I2747" s="11">
        <v>9139.1</v>
      </c>
      <c r="J2747" s="9">
        <f>SUMIFS(H:H,D:D,dataset_shampoo[[#This Row],[Brand]],E:E,dataset_shampoo[[#This Row],[Region]],F:F,dataset_shampoo[[#This Row],[Year]],G:G,"&lt;="&amp;dataset_shampoo[[#This Row],[Month]])</f>
        <v>41211</v>
      </c>
      <c r="K2747" s="27">
        <f>SUMIFS(I:I,D:D,dataset_shampoo[[#This Row],[Brand]],E:E,dataset_shampoo[[#This Row],[Region]],F:F,dataset_shampoo[[#This Row],[Year]],G:G,"&lt;="&amp;dataset_shampoo[[#This Row],[Month]])</f>
        <v>268902.7</v>
      </c>
      <c r="L2747" s="9">
        <f>dataset_shampoo[[#This Row],[Units YTD]]+SUMIFS(H:H,D:D,dataset_shampoo[[#This Row],[Brand]],E:E,dataset_shampoo[[#This Row],[Region]],F:F,dataset_shampoo[[#This Row],[Year]]-1,G:G,"&gt;"&amp;dataset_shampoo[[#This Row],[Month]])</f>
        <v>42889</v>
      </c>
      <c r="M2747" s="1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s="9">
        <v>3260</v>
      </c>
      <c r="I2748" s="11">
        <v>20527</v>
      </c>
      <c r="J2748" s="9">
        <f>SUMIFS(H:H,D:D,dataset_shampoo[[#This Row],[Brand]],E:E,dataset_shampoo[[#This Row],[Region]],F:F,dataset_shampoo[[#This Row],[Year]],G:G,"&lt;="&amp;dataset_shampoo[[#This Row],[Month]])</f>
        <v>44471</v>
      </c>
      <c r="K2748" s="27">
        <f>SUMIFS(I:I,D:D,dataset_shampoo[[#This Row],[Brand]],E:E,dataset_shampoo[[#This Row],[Region]],F:F,dataset_shampoo[[#This Row],[Year]],G:G,"&lt;="&amp;dataset_shampoo[[#This Row],[Month]])</f>
        <v>289429.7</v>
      </c>
      <c r="L2748" s="9">
        <f>dataset_shampoo[[#This Row],[Units YTD]]+SUMIFS(H:H,D:D,dataset_shampoo[[#This Row],[Brand]],E:E,dataset_shampoo[[#This Row],[Region]],F:F,dataset_shampoo[[#This Row],[Year]]-1,G:G,"&gt;"&amp;dataset_shampoo[[#This Row],[Month]])</f>
        <v>44471</v>
      </c>
      <c r="M2748" s="1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s="9">
        <v>1033</v>
      </c>
      <c r="I2749" s="11">
        <v>6681</v>
      </c>
      <c r="J2749" s="9">
        <f>SUMIFS(H:H,D:D,dataset_shampoo[[#This Row],[Brand]],E:E,dataset_shampoo[[#This Row],[Region]],F:F,dataset_shampoo[[#This Row],[Year]],G:G,"&lt;="&amp;dataset_shampoo[[#This Row],[Month]])</f>
        <v>1033</v>
      </c>
      <c r="K2749" s="27">
        <f>SUMIFS(I:I,D:D,dataset_shampoo[[#This Row],[Brand]],E:E,dataset_shampoo[[#This Row],[Region]],F:F,dataset_shampoo[[#This Row],[Year]],G:G,"&lt;="&amp;dataset_shampoo[[#This Row],[Month]])</f>
        <v>6681</v>
      </c>
      <c r="L2749" s="9">
        <f>dataset_shampoo[[#This Row],[Units YTD]]+SUMIFS(H:H,D:D,dataset_shampoo[[#This Row],[Brand]],E:E,dataset_shampoo[[#This Row],[Region]],F:F,dataset_shampoo[[#This Row],[Year]]-1,G:G,"&gt;"&amp;dataset_shampoo[[#This Row],[Month]])</f>
        <v>41074</v>
      </c>
      <c r="M2749" s="1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s="9">
        <v>4475</v>
      </c>
      <c r="I2750" s="11">
        <v>28008</v>
      </c>
      <c r="J2750" s="9">
        <f>SUMIFS(H:H,D:D,dataset_shampoo[[#This Row],[Brand]],E:E,dataset_shampoo[[#This Row],[Region]],F:F,dataset_shampoo[[#This Row],[Year]],G:G,"&lt;="&amp;dataset_shampoo[[#This Row],[Month]])</f>
        <v>5508</v>
      </c>
      <c r="K2750" s="27">
        <f>SUMIFS(I:I,D:D,dataset_shampoo[[#This Row],[Brand]],E:E,dataset_shampoo[[#This Row],[Region]],F:F,dataset_shampoo[[#This Row],[Year]],G:G,"&lt;="&amp;dataset_shampoo[[#This Row],[Month]])</f>
        <v>34689</v>
      </c>
      <c r="L2750" s="9">
        <f>dataset_shampoo[[#This Row],[Units YTD]]+SUMIFS(H:H,D:D,dataset_shampoo[[#This Row],[Brand]],E:E,dataset_shampoo[[#This Row],[Region]],F:F,dataset_shampoo[[#This Row],[Year]]-1,G:G,"&gt;"&amp;dataset_shampoo[[#This Row],[Month]])</f>
        <v>42022</v>
      </c>
      <c r="M2750" s="1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s="9">
        <v>1832</v>
      </c>
      <c r="I2751" s="11">
        <v>11443</v>
      </c>
      <c r="J2751" s="9">
        <f>SUMIFS(H:H,D:D,dataset_shampoo[[#This Row],[Brand]],E:E,dataset_shampoo[[#This Row],[Region]],F:F,dataset_shampoo[[#This Row],[Year]],G:G,"&lt;="&amp;dataset_shampoo[[#This Row],[Month]])</f>
        <v>7340</v>
      </c>
      <c r="K2751" s="27">
        <f>SUMIFS(I:I,D:D,dataset_shampoo[[#This Row],[Brand]],E:E,dataset_shampoo[[#This Row],[Region]],F:F,dataset_shampoo[[#This Row],[Year]],G:G,"&lt;="&amp;dataset_shampoo[[#This Row],[Month]])</f>
        <v>46132</v>
      </c>
      <c r="L2751" s="9">
        <f>dataset_shampoo[[#This Row],[Units YTD]]+SUMIFS(H:H,D:D,dataset_shampoo[[#This Row],[Brand]],E:E,dataset_shampoo[[#This Row],[Region]],F:F,dataset_shampoo[[#This Row],[Year]]-1,G:G,"&gt;"&amp;dataset_shampoo[[#This Row],[Month]])</f>
        <v>39304</v>
      </c>
      <c r="M2751" s="1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s="9">
        <v>4491</v>
      </c>
      <c r="I2752" s="11">
        <v>28731</v>
      </c>
      <c r="J2752" s="9">
        <f>SUMIFS(H:H,D:D,dataset_shampoo[[#This Row],[Brand]],E:E,dataset_shampoo[[#This Row],[Region]],F:F,dataset_shampoo[[#This Row],[Year]],G:G,"&lt;="&amp;dataset_shampoo[[#This Row],[Month]])</f>
        <v>11831</v>
      </c>
      <c r="K2752" s="27">
        <f>SUMIFS(I:I,D:D,dataset_shampoo[[#This Row],[Brand]],E:E,dataset_shampoo[[#This Row],[Region]],F:F,dataset_shampoo[[#This Row],[Year]],G:G,"&lt;="&amp;dataset_shampoo[[#This Row],[Month]])</f>
        <v>74863</v>
      </c>
      <c r="L2752" s="9">
        <f>dataset_shampoo[[#This Row],[Units YTD]]+SUMIFS(H:H,D:D,dataset_shampoo[[#This Row],[Brand]],E:E,dataset_shampoo[[#This Row],[Region]],F:F,dataset_shampoo[[#This Row],[Year]]-1,G:G,"&gt;"&amp;dataset_shampoo[[#This Row],[Month]])</f>
        <v>40107</v>
      </c>
      <c r="M2752" s="1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s="9">
        <v>10585</v>
      </c>
      <c r="I2753" s="11">
        <v>74456</v>
      </c>
      <c r="J2753" s="9">
        <f>SUMIFS(H:H,D:D,dataset_shampoo[[#This Row],[Brand]],E:E,dataset_shampoo[[#This Row],[Region]],F:F,dataset_shampoo[[#This Row],[Year]],G:G,"&lt;="&amp;dataset_shampoo[[#This Row],[Month]])</f>
        <v>22416</v>
      </c>
      <c r="K2753" s="27">
        <f>SUMIFS(I:I,D:D,dataset_shampoo[[#This Row],[Brand]],E:E,dataset_shampoo[[#This Row],[Region]],F:F,dataset_shampoo[[#This Row],[Year]],G:G,"&lt;="&amp;dataset_shampoo[[#This Row],[Month]])</f>
        <v>149319</v>
      </c>
      <c r="L2753" s="9">
        <f>dataset_shampoo[[#This Row],[Units YTD]]+SUMIFS(H:H,D:D,dataset_shampoo[[#This Row],[Brand]],E:E,dataset_shampoo[[#This Row],[Region]],F:F,dataset_shampoo[[#This Row],[Year]]-1,G:G,"&gt;"&amp;dataset_shampoo[[#This Row],[Month]])</f>
        <v>47172</v>
      </c>
      <c r="M2753" s="1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s="9">
        <v>1959</v>
      </c>
      <c r="I2754" s="11">
        <v>12899</v>
      </c>
      <c r="J2754" s="9">
        <f>SUMIFS(H:H,D:D,dataset_shampoo[[#This Row],[Brand]],E:E,dataset_shampoo[[#This Row],[Region]],F:F,dataset_shampoo[[#This Row],[Year]],G:G,"&lt;="&amp;dataset_shampoo[[#This Row],[Month]])</f>
        <v>24375</v>
      </c>
      <c r="K2754" s="27">
        <f>SUMIFS(I:I,D:D,dataset_shampoo[[#This Row],[Brand]],E:E,dataset_shampoo[[#This Row],[Region]],F:F,dataset_shampoo[[#This Row],[Year]],G:G,"&lt;="&amp;dataset_shampoo[[#This Row],[Month]])</f>
        <v>162218</v>
      </c>
      <c r="L2754" s="9">
        <f>dataset_shampoo[[#This Row],[Units YTD]]+SUMIFS(H:H,D:D,dataset_shampoo[[#This Row],[Brand]],E:E,dataset_shampoo[[#This Row],[Region]],F:F,dataset_shampoo[[#This Row],[Year]]-1,G:G,"&gt;"&amp;dataset_shampoo[[#This Row],[Month]])</f>
        <v>43033</v>
      </c>
      <c r="M2754" s="1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s="9">
        <v>4256</v>
      </c>
      <c r="I2755" s="11">
        <v>28173</v>
      </c>
      <c r="J2755" s="9">
        <f>SUMIFS(H:H,D:D,dataset_shampoo[[#This Row],[Brand]],E:E,dataset_shampoo[[#This Row],[Region]],F:F,dataset_shampoo[[#This Row],[Year]],G:G,"&lt;="&amp;dataset_shampoo[[#This Row],[Month]])</f>
        <v>28631</v>
      </c>
      <c r="K2755" s="27">
        <f>SUMIFS(I:I,D:D,dataset_shampoo[[#This Row],[Brand]],E:E,dataset_shampoo[[#This Row],[Region]],F:F,dataset_shampoo[[#This Row],[Year]],G:G,"&lt;="&amp;dataset_shampoo[[#This Row],[Month]])</f>
        <v>190391</v>
      </c>
      <c r="L2755" s="9">
        <f>dataset_shampoo[[#This Row],[Units YTD]]+SUMIFS(H:H,D:D,dataset_shampoo[[#This Row],[Brand]],E:E,dataset_shampoo[[#This Row],[Region]],F:F,dataset_shampoo[[#This Row],[Year]]-1,G:G,"&gt;"&amp;dataset_shampoo[[#This Row],[Month]])</f>
        <v>45920</v>
      </c>
      <c r="M2755" s="1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s="9">
        <v>4625</v>
      </c>
      <c r="I2756" s="11">
        <v>29008</v>
      </c>
      <c r="J2756" s="9">
        <f>SUMIFS(H:H,D:D,dataset_shampoo[[#This Row],[Brand]],E:E,dataset_shampoo[[#This Row],[Region]],F:F,dataset_shampoo[[#This Row],[Year]],G:G,"&lt;="&amp;dataset_shampoo[[#This Row],[Month]])</f>
        <v>33256</v>
      </c>
      <c r="K2756" s="27">
        <f>SUMIFS(I:I,D:D,dataset_shampoo[[#This Row],[Brand]],E:E,dataset_shampoo[[#This Row],[Region]],F:F,dataset_shampoo[[#This Row],[Year]],G:G,"&lt;="&amp;dataset_shampoo[[#This Row],[Month]])</f>
        <v>219399</v>
      </c>
      <c r="L2756" s="9">
        <f>dataset_shampoo[[#This Row],[Units YTD]]+SUMIFS(H:H,D:D,dataset_shampoo[[#This Row],[Brand]],E:E,dataset_shampoo[[#This Row],[Region]],F:F,dataset_shampoo[[#This Row],[Year]]-1,G:G,"&gt;"&amp;dataset_shampoo[[#This Row],[Month]])</f>
        <v>47975</v>
      </c>
      <c r="M2756" s="1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s="9">
        <v>8530</v>
      </c>
      <c r="I2757" s="11">
        <v>59920</v>
      </c>
      <c r="J2757" s="9">
        <f>SUMIFS(H:H,D:D,dataset_shampoo[[#This Row],[Brand]],E:E,dataset_shampoo[[#This Row],[Region]],F:F,dataset_shampoo[[#This Row],[Year]],G:G,"&lt;="&amp;dataset_shampoo[[#This Row],[Month]])</f>
        <v>41786</v>
      </c>
      <c r="K2757" s="27">
        <f>SUMIFS(I:I,D:D,dataset_shampoo[[#This Row],[Brand]],E:E,dataset_shampoo[[#This Row],[Region]],F:F,dataset_shampoo[[#This Row],[Year]],G:G,"&lt;="&amp;dataset_shampoo[[#This Row],[Month]])</f>
        <v>279319</v>
      </c>
      <c r="L2757" s="9">
        <f>dataset_shampoo[[#This Row],[Units YTD]]+SUMIFS(H:H,D:D,dataset_shampoo[[#This Row],[Brand]],E:E,dataset_shampoo[[#This Row],[Region]],F:F,dataset_shampoo[[#This Row],[Year]]-1,G:G,"&gt;"&amp;dataset_shampoo[[#This Row],[Month]])</f>
        <v>53538</v>
      </c>
      <c r="M2757" s="1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s="9">
        <v>1943</v>
      </c>
      <c r="I2758" s="11">
        <v>12079</v>
      </c>
      <c r="J2758" s="9">
        <f>SUMIFS(H:H,D:D,dataset_shampoo[[#This Row],[Brand]],E:E,dataset_shampoo[[#This Row],[Region]],F:F,dataset_shampoo[[#This Row],[Year]],G:G,"&lt;="&amp;dataset_shampoo[[#This Row],[Month]])</f>
        <v>43729</v>
      </c>
      <c r="K2758" s="27">
        <f>SUMIFS(I:I,D:D,dataset_shampoo[[#This Row],[Brand]],E:E,dataset_shampoo[[#This Row],[Region]],F:F,dataset_shampoo[[#This Row],[Year]],G:G,"&lt;="&amp;dataset_shampoo[[#This Row],[Month]])</f>
        <v>291398</v>
      </c>
      <c r="L2758" s="9">
        <f>dataset_shampoo[[#This Row],[Units YTD]]+SUMIFS(H:H,D:D,dataset_shampoo[[#This Row],[Brand]],E:E,dataset_shampoo[[#This Row],[Region]],F:F,dataset_shampoo[[#This Row],[Year]]-1,G:G,"&gt;"&amp;dataset_shampoo[[#This Row],[Month]])</f>
        <v>48461</v>
      </c>
      <c r="M2758" s="1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s="9">
        <v>5630</v>
      </c>
      <c r="I2759" s="11">
        <v>35633</v>
      </c>
      <c r="J2759" s="9">
        <f>SUMIFS(H:H,D:D,dataset_shampoo[[#This Row],[Brand]],E:E,dataset_shampoo[[#This Row],[Region]],F:F,dataset_shampoo[[#This Row],[Year]],G:G,"&lt;="&amp;dataset_shampoo[[#This Row],[Month]])</f>
        <v>49359</v>
      </c>
      <c r="K2759" s="27">
        <f>SUMIFS(I:I,D:D,dataset_shampoo[[#This Row],[Brand]],E:E,dataset_shampoo[[#This Row],[Region]],F:F,dataset_shampoo[[#This Row],[Year]],G:G,"&lt;="&amp;dataset_shampoo[[#This Row],[Month]])</f>
        <v>327031</v>
      </c>
      <c r="L2759" s="9">
        <f>dataset_shampoo[[#This Row],[Units YTD]]+SUMIFS(H:H,D:D,dataset_shampoo[[#This Row],[Brand]],E:E,dataset_shampoo[[#This Row],[Region]],F:F,dataset_shampoo[[#This Row],[Year]]-1,G:G,"&gt;"&amp;dataset_shampoo[[#This Row],[Month]])</f>
        <v>52619</v>
      </c>
      <c r="M2759" s="1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s="9">
        <v>6510</v>
      </c>
      <c r="I2760" s="11">
        <v>42043</v>
      </c>
      <c r="J2760" s="9">
        <f>SUMIFS(H:H,D:D,dataset_shampoo[[#This Row],[Brand]],E:E,dataset_shampoo[[#This Row],[Region]],F:F,dataset_shampoo[[#This Row],[Year]],G:G,"&lt;="&amp;dataset_shampoo[[#This Row],[Month]])</f>
        <v>55869</v>
      </c>
      <c r="K2760" s="27">
        <f>SUMIFS(I:I,D:D,dataset_shampoo[[#This Row],[Brand]],E:E,dataset_shampoo[[#This Row],[Region]],F:F,dataset_shampoo[[#This Row],[Year]],G:G,"&lt;="&amp;dataset_shampoo[[#This Row],[Month]])</f>
        <v>369074</v>
      </c>
      <c r="L2760" s="9">
        <f>dataset_shampoo[[#This Row],[Units YTD]]+SUMIFS(H:H,D:D,dataset_shampoo[[#This Row],[Brand]],E:E,dataset_shampoo[[#This Row],[Region]],F:F,dataset_shampoo[[#This Row],[Year]]-1,G:G,"&gt;"&amp;dataset_shampoo[[#This Row],[Month]])</f>
        <v>55869</v>
      </c>
      <c r="M2760" s="1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s="9">
        <v>7122</v>
      </c>
      <c r="I2761" s="11">
        <v>46018</v>
      </c>
      <c r="J2761" s="9">
        <f>SUMIFS(H:H,D:D,dataset_shampoo[[#This Row],[Brand]],E:E,dataset_shampoo[[#This Row],[Region]],F:F,dataset_shampoo[[#This Row],[Year]],G:G,"&lt;="&amp;dataset_shampoo[[#This Row],[Month]])</f>
        <v>7122</v>
      </c>
      <c r="K2761" s="27">
        <f>SUMIFS(I:I,D:D,dataset_shampoo[[#This Row],[Brand]],E:E,dataset_shampoo[[#This Row],[Region]],F:F,dataset_shampoo[[#This Row],[Year]],G:G,"&lt;="&amp;dataset_shampoo[[#This Row],[Month]])</f>
        <v>46018</v>
      </c>
      <c r="L2761" s="9">
        <f>dataset_shampoo[[#This Row],[Units YTD]]+SUMIFS(H:H,D:D,dataset_shampoo[[#This Row],[Brand]],E:E,dataset_shampoo[[#This Row],[Region]],F:F,dataset_shampoo[[#This Row],[Year]]-1,G:G,"&gt;"&amp;dataset_shampoo[[#This Row],[Month]])</f>
        <v>61958</v>
      </c>
      <c r="M2761" s="1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s="9">
        <v>10522</v>
      </c>
      <c r="I2762" s="11">
        <v>78914</v>
      </c>
      <c r="J2762" s="9">
        <f>SUMIFS(H:H,D:D,dataset_shampoo[[#This Row],[Brand]],E:E,dataset_shampoo[[#This Row],[Region]],F:F,dataset_shampoo[[#This Row],[Year]],G:G,"&lt;="&amp;dataset_shampoo[[#This Row],[Month]])</f>
        <v>17644</v>
      </c>
      <c r="K2762" s="27">
        <f>SUMIFS(I:I,D:D,dataset_shampoo[[#This Row],[Brand]],E:E,dataset_shampoo[[#This Row],[Region]],F:F,dataset_shampoo[[#This Row],[Year]],G:G,"&lt;="&amp;dataset_shampoo[[#This Row],[Month]])</f>
        <v>124932</v>
      </c>
      <c r="L2762" s="9">
        <f>dataset_shampoo[[#This Row],[Units YTD]]+SUMIFS(H:H,D:D,dataset_shampoo[[#This Row],[Brand]],E:E,dataset_shampoo[[#This Row],[Region]],F:F,dataset_shampoo[[#This Row],[Year]]-1,G:G,"&gt;"&amp;dataset_shampoo[[#This Row],[Month]])</f>
        <v>68005</v>
      </c>
      <c r="M2762" s="1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s="9">
        <v>7034</v>
      </c>
      <c r="I2763" s="11">
        <v>50496</v>
      </c>
      <c r="J2763" s="9">
        <f>SUMIFS(H:H,D:D,dataset_shampoo[[#This Row],[Brand]],E:E,dataset_shampoo[[#This Row],[Region]],F:F,dataset_shampoo[[#This Row],[Year]],G:G,"&lt;="&amp;dataset_shampoo[[#This Row],[Month]])</f>
        <v>24678</v>
      </c>
      <c r="K2763" s="27">
        <f>SUMIFS(I:I,D:D,dataset_shampoo[[#This Row],[Brand]],E:E,dataset_shampoo[[#This Row],[Region]],F:F,dataset_shampoo[[#This Row],[Year]],G:G,"&lt;="&amp;dataset_shampoo[[#This Row],[Month]])</f>
        <v>175428</v>
      </c>
      <c r="L2763" s="9">
        <f>dataset_shampoo[[#This Row],[Units YTD]]+SUMIFS(H:H,D:D,dataset_shampoo[[#This Row],[Brand]],E:E,dataset_shampoo[[#This Row],[Region]],F:F,dataset_shampoo[[#This Row],[Year]]-1,G:G,"&gt;"&amp;dataset_shampoo[[#This Row],[Month]])</f>
        <v>73207</v>
      </c>
      <c r="M2763" s="1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s="9">
        <v>3381</v>
      </c>
      <c r="I2764" s="11">
        <v>23541</v>
      </c>
      <c r="J2764" s="9">
        <f>SUMIFS(H:H,D:D,dataset_shampoo[[#This Row],[Brand]],E:E,dataset_shampoo[[#This Row],[Region]],F:F,dataset_shampoo[[#This Row],[Year]],G:G,"&lt;="&amp;dataset_shampoo[[#This Row],[Month]])</f>
        <v>3381</v>
      </c>
      <c r="K2764" s="27">
        <f>SUMIFS(I:I,D:D,dataset_shampoo[[#This Row],[Brand]],E:E,dataset_shampoo[[#This Row],[Region]],F:F,dataset_shampoo[[#This Row],[Year]],G:G,"&lt;="&amp;dataset_shampoo[[#This Row],[Month]])</f>
        <v>23541</v>
      </c>
      <c r="L2764" s="9">
        <f>dataset_shampoo[[#This Row],[Units YTD]]+SUMIFS(H:H,D:D,dataset_shampoo[[#This Row],[Brand]],E:E,dataset_shampoo[[#This Row],[Region]],F:F,dataset_shampoo[[#This Row],[Year]]-1,G:G,"&gt;"&amp;dataset_shampoo[[#This Row],[Month]])</f>
        <v>3381</v>
      </c>
      <c r="M2764" s="1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s="9">
        <v>1631</v>
      </c>
      <c r="I2765" s="11">
        <v>11305</v>
      </c>
      <c r="J2765" s="9">
        <f>SUMIFS(H:H,D:D,dataset_shampoo[[#This Row],[Brand]],E:E,dataset_shampoo[[#This Row],[Region]],F:F,dataset_shampoo[[#This Row],[Year]],G:G,"&lt;="&amp;dataset_shampoo[[#This Row],[Month]])</f>
        <v>5012</v>
      </c>
      <c r="K2765" s="27">
        <f>SUMIFS(I:I,D:D,dataset_shampoo[[#This Row],[Brand]],E:E,dataset_shampoo[[#This Row],[Region]],F:F,dataset_shampoo[[#This Row],[Year]],G:G,"&lt;="&amp;dataset_shampoo[[#This Row],[Month]])</f>
        <v>34846</v>
      </c>
      <c r="L2765" s="9">
        <f>dataset_shampoo[[#This Row],[Units YTD]]+SUMIFS(H:H,D:D,dataset_shampoo[[#This Row],[Brand]],E:E,dataset_shampoo[[#This Row],[Region]],F:F,dataset_shampoo[[#This Row],[Year]]-1,G:G,"&gt;"&amp;dataset_shampoo[[#This Row],[Month]])</f>
        <v>5012</v>
      </c>
      <c r="M2765" s="1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s="9">
        <v>1351</v>
      </c>
      <c r="I2766" s="11">
        <v>9422</v>
      </c>
      <c r="J2766" s="9">
        <f>SUMIFS(H:H,D:D,dataset_shampoo[[#This Row],[Brand]],E:E,dataset_shampoo[[#This Row],[Region]],F:F,dataset_shampoo[[#This Row],[Year]],G:G,"&lt;="&amp;dataset_shampoo[[#This Row],[Month]])</f>
        <v>6363</v>
      </c>
      <c r="K2766" s="27">
        <f>SUMIFS(I:I,D:D,dataset_shampoo[[#This Row],[Brand]],E:E,dataset_shampoo[[#This Row],[Region]],F:F,dataset_shampoo[[#This Row],[Year]],G:G,"&lt;="&amp;dataset_shampoo[[#This Row],[Month]])</f>
        <v>44268</v>
      </c>
      <c r="L2766" s="9">
        <f>dataset_shampoo[[#This Row],[Units YTD]]+SUMIFS(H:H,D:D,dataset_shampoo[[#This Row],[Brand]],E:E,dataset_shampoo[[#This Row],[Region]],F:F,dataset_shampoo[[#This Row],[Year]]-1,G:G,"&gt;"&amp;dataset_shampoo[[#This Row],[Month]])</f>
        <v>6363</v>
      </c>
      <c r="M2766" s="1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s="9">
        <v>1400</v>
      </c>
      <c r="I2767" s="11">
        <v>9737</v>
      </c>
      <c r="J2767" s="9">
        <f>SUMIFS(H:H,D:D,dataset_shampoo[[#This Row],[Brand]],E:E,dataset_shampoo[[#This Row],[Region]],F:F,dataset_shampoo[[#This Row],[Year]],G:G,"&lt;="&amp;dataset_shampoo[[#This Row],[Month]])</f>
        <v>7763</v>
      </c>
      <c r="K2767" s="27">
        <f>SUMIFS(I:I,D:D,dataset_shampoo[[#This Row],[Brand]],E:E,dataset_shampoo[[#This Row],[Region]],F:F,dataset_shampoo[[#This Row],[Year]],G:G,"&lt;="&amp;dataset_shampoo[[#This Row],[Month]])</f>
        <v>54005</v>
      </c>
      <c r="L2767" s="9">
        <f>dataset_shampoo[[#This Row],[Units YTD]]+SUMIFS(H:H,D:D,dataset_shampoo[[#This Row],[Brand]],E:E,dataset_shampoo[[#This Row],[Region]],F:F,dataset_shampoo[[#This Row],[Year]]-1,G:G,"&gt;"&amp;dataset_shampoo[[#This Row],[Month]])</f>
        <v>7763</v>
      </c>
      <c r="M2767" s="1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s="9">
        <v>2030</v>
      </c>
      <c r="I2768" s="11">
        <v>14126</v>
      </c>
      <c r="J2768" s="9">
        <f>SUMIFS(H:H,D:D,dataset_shampoo[[#This Row],[Brand]],E:E,dataset_shampoo[[#This Row],[Region]],F:F,dataset_shampoo[[#This Row],[Year]],G:G,"&lt;="&amp;dataset_shampoo[[#This Row],[Month]])</f>
        <v>9793</v>
      </c>
      <c r="K2768" s="27">
        <f>SUMIFS(I:I,D:D,dataset_shampoo[[#This Row],[Brand]],E:E,dataset_shampoo[[#This Row],[Region]],F:F,dataset_shampoo[[#This Row],[Year]],G:G,"&lt;="&amp;dataset_shampoo[[#This Row],[Month]])</f>
        <v>68131</v>
      </c>
      <c r="L2768" s="9">
        <f>dataset_shampoo[[#This Row],[Units YTD]]+SUMIFS(H:H,D:D,dataset_shampoo[[#This Row],[Brand]],E:E,dataset_shampoo[[#This Row],[Region]],F:F,dataset_shampoo[[#This Row],[Year]]-1,G:G,"&gt;"&amp;dataset_shampoo[[#This Row],[Month]])</f>
        <v>9793</v>
      </c>
      <c r="M2768" s="1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s="9">
        <v>1316</v>
      </c>
      <c r="I2769" s="11">
        <v>9170</v>
      </c>
      <c r="J2769" s="9">
        <f>SUMIFS(H:H,D:D,dataset_shampoo[[#This Row],[Brand]],E:E,dataset_shampoo[[#This Row],[Region]],F:F,dataset_shampoo[[#This Row],[Year]],G:G,"&lt;="&amp;dataset_shampoo[[#This Row],[Month]])</f>
        <v>11109</v>
      </c>
      <c r="K2769" s="27">
        <f>SUMIFS(I:I,D:D,dataset_shampoo[[#This Row],[Brand]],E:E,dataset_shampoo[[#This Row],[Region]],F:F,dataset_shampoo[[#This Row],[Year]],G:G,"&lt;="&amp;dataset_shampoo[[#This Row],[Month]])</f>
        <v>77301</v>
      </c>
      <c r="L2769" s="9">
        <f>dataset_shampoo[[#This Row],[Units YTD]]+SUMIFS(H:H,D:D,dataset_shampoo[[#This Row],[Brand]],E:E,dataset_shampoo[[#This Row],[Region]],F:F,dataset_shampoo[[#This Row],[Year]]-1,G:G,"&gt;"&amp;dataset_shampoo[[#This Row],[Month]])</f>
        <v>11109</v>
      </c>
      <c r="M2769" s="1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s="9">
        <v>1456</v>
      </c>
      <c r="I2770" s="11">
        <v>10108</v>
      </c>
      <c r="J2770" s="9">
        <f>SUMIFS(H:H,D:D,dataset_shampoo[[#This Row],[Brand]],E:E,dataset_shampoo[[#This Row],[Region]],F:F,dataset_shampoo[[#This Row],[Year]],G:G,"&lt;="&amp;dataset_shampoo[[#This Row],[Month]])</f>
        <v>12565</v>
      </c>
      <c r="K2770" s="27">
        <f>SUMIFS(I:I,D:D,dataset_shampoo[[#This Row],[Brand]],E:E,dataset_shampoo[[#This Row],[Region]],F:F,dataset_shampoo[[#This Row],[Year]],G:G,"&lt;="&amp;dataset_shampoo[[#This Row],[Month]])</f>
        <v>87409</v>
      </c>
      <c r="L2770" s="9">
        <f>dataset_shampoo[[#This Row],[Units YTD]]+SUMIFS(H:H,D:D,dataset_shampoo[[#This Row],[Brand]],E:E,dataset_shampoo[[#This Row],[Region]],F:F,dataset_shampoo[[#This Row],[Year]]-1,G:G,"&gt;"&amp;dataset_shampoo[[#This Row],[Month]])</f>
        <v>12565</v>
      </c>
      <c r="M2770" s="1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s="9">
        <v>1407</v>
      </c>
      <c r="I2771" s="11">
        <v>9772</v>
      </c>
      <c r="J2771" s="9">
        <f>SUMIFS(H:H,D:D,dataset_shampoo[[#This Row],[Brand]],E:E,dataset_shampoo[[#This Row],[Region]],F:F,dataset_shampoo[[#This Row],[Year]],G:G,"&lt;="&amp;dataset_shampoo[[#This Row],[Month]])</f>
        <v>13972</v>
      </c>
      <c r="K2771" s="27">
        <f>SUMIFS(I:I,D:D,dataset_shampoo[[#This Row],[Brand]],E:E,dataset_shampoo[[#This Row],[Region]],F:F,dataset_shampoo[[#This Row],[Year]],G:G,"&lt;="&amp;dataset_shampoo[[#This Row],[Month]])</f>
        <v>97181</v>
      </c>
      <c r="L2771" s="9">
        <f>dataset_shampoo[[#This Row],[Units YTD]]+SUMIFS(H:H,D:D,dataset_shampoo[[#This Row],[Brand]],E:E,dataset_shampoo[[#This Row],[Region]],F:F,dataset_shampoo[[#This Row],[Year]]-1,G:G,"&gt;"&amp;dataset_shampoo[[#This Row],[Month]])</f>
        <v>13972</v>
      </c>
      <c r="M2771" s="1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s="9">
        <v>1169</v>
      </c>
      <c r="I2772" s="11">
        <v>8134</v>
      </c>
      <c r="J2772" s="9">
        <f>SUMIFS(H:H,D:D,dataset_shampoo[[#This Row],[Brand]],E:E,dataset_shampoo[[#This Row],[Region]],F:F,dataset_shampoo[[#This Row],[Year]],G:G,"&lt;="&amp;dataset_shampoo[[#This Row],[Month]])</f>
        <v>15141</v>
      </c>
      <c r="K2772" s="27">
        <f>SUMIFS(I:I,D:D,dataset_shampoo[[#This Row],[Brand]],E:E,dataset_shampoo[[#This Row],[Region]],F:F,dataset_shampoo[[#This Row],[Year]],G:G,"&lt;="&amp;dataset_shampoo[[#This Row],[Month]])</f>
        <v>105315</v>
      </c>
      <c r="L2772" s="9">
        <f>dataset_shampoo[[#This Row],[Units YTD]]+SUMIFS(H:H,D:D,dataset_shampoo[[#This Row],[Brand]],E:E,dataset_shampoo[[#This Row],[Region]],F:F,dataset_shampoo[[#This Row],[Year]]-1,G:G,"&gt;"&amp;dataset_shampoo[[#This Row],[Month]])</f>
        <v>15141</v>
      </c>
      <c r="M2772" s="1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s="9">
        <v>1736</v>
      </c>
      <c r="I2773" s="11">
        <v>12061</v>
      </c>
      <c r="J2773" s="9">
        <f>SUMIFS(H:H,D:D,dataset_shampoo[[#This Row],[Brand]],E:E,dataset_shampoo[[#This Row],[Region]],F:F,dataset_shampoo[[#This Row],[Year]],G:G,"&lt;="&amp;dataset_shampoo[[#This Row],[Month]])</f>
        <v>16877</v>
      </c>
      <c r="K2773" s="27">
        <f>SUMIFS(I:I,D:D,dataset_shampoo[[#This Row],[Brand]],E:E,dataset_shampoo[[#This Row],[Region]],F:F,dataset_shampoo[[#This Row],[Year]],G:G,"&lt;="&amp;dataset_shampoo[[#This Row],[Month]])</f>
        <v>117376</v>
      </c>
      <c r="L2773" s="9">
        <f>dataset_shampoo[[#This Row],[Units YTD]]+SUMIFS(H:H,D:D,dataset_shampoo[[#This Row],[Brand]],E:E,dataset_shampoo[[#This Row],[Region]],F:F,dataset_shampoo[[#This Row],[Year]]-1,G:G,"&gt;"&amp;dataset_shampoo[[#This Row],[Month]])</f>
        <v>16877</v>
      </c>
      <c r="M2773" s="1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s="9">
        <v>2170</v>
      </c>
      <c r="I2774" s="11">
        <v>15071</v>
      </c>
      <c r="J2774" s="9">
        <f>SUMIFS(H:H,D:D,dataset_shampoo[[#This Row],[Brand]],E:E,dataset_shampoo[[#This Row],[Region]],F:F,dataset_shampoo[[#This Row],[Year]],G:G,"&lt;="&amp;dataset_shampoo[[#This Row],[Month]])</f>
        <v>19047</v>
      </c>
      <c r="K2774" s="27">
        <f>SUMIFS(I:I,D:D,dataset_shampoo[[#This Row],[Brand]],E:E,dataset_shampoo[[#This Row],[Region]],F:F,dataset_shampoo[[#This Row],[Year]],G:G,"&lt;="&amp;dataset_shampoo[[#This Row],[Month]])</f>
        <v>132447</v>
      </c>
      <c r="L2774" s="9">
        <f>dataset_shampoo[[#This Row],[Units YTD]]+SUMIFS(H:H,D:D,dataset_shampoo[[#This Row],[Brand]],E:E,dataset_shampoo[[#This Row],[Region]],F:F,dataset_shampoo[[#This Row],[Year]]-1,G:G,"&gt;"&amp;dataset_shampoo[[#This Row],[Month]])</f>
        <v>19047</v>
      </c>
      <c r="M2774" s="1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s="9">
        <v>1456</v>
      </c>
      <c r="I2775" s="11">
        <v>10073</v>
      </c>
      <c r="J2775" s="9">
        <f>SUMIFS(H:H,D:D,dataset_shampoo[[#This Row],[Brand]],E:E,dataset_shampoo[[#This Row],[Region]],F:F,dataset_shampoo[[#This Row],[Year]],G:G,"&lt;="&amp;dataset_shampoo[[#This Row],[Month]])</f>
        <v>20503</v>
      </c>
      <c r="K2775" s="27">
        <f>SUMIFS(I:I,D:D,dataset_shampoo[[#This Row],[Brand]],E:E,dataset_shampoo[[#This Row],[Region]],F:F,dataset_shampoo[[#This Row],[Year]],G:G,"&lt;="&amp;dataset_shampoo[[#This Row],[Month]])</f>
        <v>142520</v>
      </c>
      <c r="L2775" s="9">
        <f>dataset_shampoo[[#This Row],[Units YTD]]+SUMIFS(H:H,D:D,dataset_shampoo[[#This Row],[Brand]],E:E,dataset_shampoo[[#This Row],[Region]],F:F,dataset_shampoo[[#This Row],[Year]]-1,G:G,"&gt;"&amp;dataset_shampoo[[#This Row],[Month]])</f>
        <v>20503</v>
      </c>
      <c r="M2775" s="1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s="9">
        <v>1260</v>
      </c>
      <c r="I2776" s="11">
        <v>8729</v>
      </c>
      <c r="J2776" s="9">
        <f>SUMIFS(H:H,D:D,dataset_shampoo[[#This Row],[Brand]],E:E,dataset_shampoo[[#This Row],[Region]],F:F,dataset_shampoo[[#This Row],[Year]],G:G,"&lt;="&amp;dataset_shampoo[[#This Row],[Month]])</f>
        <v>1260</v>
      </c>
      <c r="K2776" s="27">
        <f>SUMIFS(I:I,D:D,dataset_shampoo[[#This Row],[Brand]],E:E,dataset_shampoo[[#This Row],[Region]],F:F,dataset_shampoo[[#This Row],[Year]],G:G,"&lt;="&amp;dataset_shampoo[[#This Row],[Month]])</f>
        <v>8729</v>
      </c>
      <c r="L2776" s="9">
        <f>dataset_shampoo[[#This Row],[Units YTD]]+SUMIFS(H:H,D:D,dataset_shampoo[[#This Row],[Brand]],E:E,dataset_shampoo[[#This Row],[Region]],F:F,dataset_shampoo[[#This Row],[Year]]-1,G:G,"&gt;"&amp;dataset_shampoo[[#This Row],[Month]])</f>
        <v>18382</v>
      </c>
      <c r="M2776" s="1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s="9">
        <v>1736</v>
      </c>
      <c r="I2777" s="11">
        <v>12061</v>
      </c>
      <c r="J2777" s="9">
        <f>SUMIFS(H:H,D:D,dataset_shampoo[[#This Row],[Brand]],E:E,dataset_shampoo[[#This Row],[Region]],F:F,dataset_shampoo[[#This Row],[Year]],G:G,"&lt;="&amp;dataset_shampoo[[#This Row],[Month]])</f>
        <v>2996</v>
      </c>
      <c r="K2777" s="27">
        <f>SUMIFS(I:I,D:D,dataset_shampoo[[#This Row],[Brand]],E:E,dataset_shampoo[[#This Row],[Region]],F:F,dataset_shampoo[[#This Row],[Year]],G:G,"&lt;="&amp;dataset_shampoo[[#This Row],[Month]])</f>
        <v>20790</v>
      </c>
      <c r="L2777" s="9">
        <f>dataset_shampoo[[#This Row],[Units YTD]]+SUMIFS(H:H,D:D,dataset_shampoo[[#This Row],[Brand]],E:E,dataset_shampoo[[#This Row],[Region]],F:F,dataset_shampoo[[#This Row],[Year]]-1,G:G,"&gt;"&amp;dataset_shampoo[[#This Row],[Month]])</f>
        <v>18487</v>
      </c>
      <c r="M2777" s="1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s="9">
        <v>1316</v>
      </c>
      <c r="I2778" s="11">
        <v>9128</v>
      </c>
      <c r="J2778" s="9">
        <f>SUMIFS(H:H,D:D,dataset_shampoo[[#This Row],[Brand]],E:E,dataset_shampoo[[#This Row],[Region]],F:F,dataset_shampoo[[#This Row],[Year]],G:G,"&lt;="&amp;dataset_shampoo[[#This Row],[Month]])</f>
        <v>4312</v>
      </c>
      <c r="K2778" s="27">
        <f>SUMIFS(I:I,D:D,dataset_shampoo[[#This Row],[Brand]],E:E,dataset_shampoo[[#This Row],[Region]],F:F,dataset_shampoo[[#This Row],[Year]],G:G,"&lt;="&amp;dataset_shampoo[[#This Row],[Month]])</f>
        <v>29918</v>
      </c>
      <c r="L2778" s="9">
        <f>dataset_shampoo[[#This Row],[Units YTD]]+SUMIFS(H:H,D:D,dataset_shampoo[[#This Row],[Brand]],E:E,dataset_shampoo[[#This Row],[Region]],F:F,dataset_shampoo[[#This Row],[Year]]-1,G:G,"&gt;"&amp;dataset_shampoo[[#This Row],[Month]])</f>
        <v>18452</v>
      </c>
      <c r="M2778" s="1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s="9">
        <v>1988</v>
      </c>
      <c r="I2779" s="11">
        <v>13825</v>
      </c>
      <c r="J2779" s="9">
        <f>SUMIFS(H:H,D:D,dataset_shampoo[[#This Row],[Brand]],E:E,dataset_shampoo[[#This Row],[Region]],F:F,dataset_shampoo[[#This Row],[Year]],G:G,"&lt;="&amp;dataset_shampoo[[#This Row],[Month]])</f>
        <v>6300</v>
      </c>
      <c r="K2779" s="27">
        <f>SUMIFS(I:I,D:D,dataset_shampoo[[#This Row],[Brand]],E:E,dataset_shampoo[[#This Row],[Region]],F:F,dataset_shampoo[[#This Row],[Year]],G:G,"&lt;="&amp;dataset_shampoo[[#This Row],[Month]])</f>
        <v>43743</v>
      </c>
      <c r="L2779" s="9">
        <f>dataset_shampoo[[#This Row],[Units YTD]]+SUMIFS(H:H,D:D,dataset_shampoo[[#This Row],[Brand]],E:E,dataset_shampoo[[#This Row],[Region]],F:F,dataset_shampoo[[#This Row],[Year]]-1,G:G,"&gt;"&amp;dataset_shampoo[[#This Row],[Month]])</f>
        <v>19040</v>
      </c>
      <c r="M2779" s="1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s="9">
        <v>1456</v>
      </c>
      <c r="I2780" s="11">
        <v>10094</v>
      </c>
      <c r="J2780" s="9">
        <f>SUMIFS(H:H,D:D,dataset_shampoo[[#This Row],[Brand]],E:E,dataset_shampoo[[#This Row],[Region]],F:F,dataset_shampoo[[#This Row],[Year]],G:G,"&lt;="&amp;dataset_shampoo[[#This Row],[Month]])</f>
        <v>7756</v>
      </c>
      <c r="K2780" s="27">
        <f>SUMIFS(I:I,D:D,dataset_shampoo[[#This Row],[Brand]],E:E,dataset_shampoo[[#This Row],[Region]],F:F,dataset_shampoo[[#This Row],[Year]],G:G,"&lt;="&amp;dataset_shampoo[[#This Row],[Month]])</f>
        <v>53837</v>
      </c>
      <c r="L2780" s="9">
        <f>dataset_shampoo[[#This Row],[Units YTD]]+SUMIFS(H:H,D:D,dataset_shampoo[[#This Row],[Brand]],E:E,dataset_shampoo[[#This Row],[Region]],F:F,dataset_shampoo[[#This Row],[Year]]-1,G:G,"&gt;"&amp;dataset_shampoo[[#This Row],[Month]])</f>
        <v>18466</v>
      </c>
      <c r="M2780" s="1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s="9">
        <v>1386</v>
      </c>
      <c r="I2781" s="11">
        <v>9611</v>
      </c>
      <c r="J2781" s="9">
        <f>SUMIFS(H:H,D:D,dataset_shampoo[[#This Row],[Brand]],E:E,dataset_shampoo[[#This Row],[Region]],F:F,dataset_shampoo[[#This Row],[Year]],G:G,"&lt;="&amp;dataset_shampoo[[#This Row],[Month]])</f>
        <v>9142</v>
      </c>
      <c r="K2781" s="27">
        <f>SUMIFS(I:I,D:D,dataset_shampoo[[#This Row],[Brand]],E:E,dataset_shampoo[[#This Row],[Region]],F:F,dataset_shampoo[[#This Row],[Year]],G:G,"&lt;="&amp;dataset_shampoo[[#This Row],[Month]])</f>
        <v>63448</v>
      </c>
      <c r="L2781" s="9">
        <f>dataset_shampoo[[#This Row],[Units YTD]]+SUMIFS(H:H,D:D,dataset_shampoo[[#This Row],[Brand]],E:E,dataset_shampoo[[#This Row],[Region]],F:F,dataset_shampoo[[#This Row],[Year]]-1,G:G,"&gt;"&amp;dataset_shampoo[[#This Row],[Month]])</f>
        <v>18536</v>
      </c>
      <c r="M2781" s="1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s="9">
        <v>994</v>
      </c>
      <c r="I2782" s="11">
        <v>6895</v>
      </c>
      <c r="J2782" s="9">
        <f>SUMIFS(H:H,D:D,dataset_shampoo[[#This Row],[Brand]],E:E,dataset_shampoo[[#This Row],[Region]],F:F,dataset_shampoo[[#This Row],[Year]],G:G,"&lt;="&amp;dataset_shampoo[[#This Row],[Month]])</f>
        <v>10136</v>
      </c>
      <c r="K2782" s="27">
        <f>SUMIFS(I:I,D:D,dataset_shampoo[[#This Row],[Brand]],E:E,dataset_shampoo[[#This Row],[Region]],F:F,dataset_shampoo[[#This Row],[Year]],G:G,"&lt;="&amp;dataset_shampoo[[#This Row],[Month]])</f>
        <v>70343</v>
      </c>
      <c r="L2782" s="9">
        <f>dataset_shampoo[[#This Row],[Units YTD]]+SUMIFS(H:H,D:D,dataset_shampoo[[#This Row],[Brand]],E:E,dataset_shampoo[[#This Row],[Region]],F:F,dataset_shampoo[[#This Row],[Year]]-1,G:G,"&gt;"&amp;dataset_shampoo[[#This Row],[Month]])</f>
        <v>18074</v>
      </c>
      <c r="M2782" s="1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s="9">
        <v>1764</v>
      </c>
      <c r="I2783" s="11">
        <v>12264</v>
      </c>
      <c r="J2783" s="9">
        <f>SUMIFS(H:H,D:D,dataset_shampoo[[#This Row],[Brand]],E:E,dataset_shampoo[[#This Row],[Region]],F:F,dataset_shampoo[[#This Row],[Year]],G:G,"&lt;="&amp;dataset_shampoo[[#This Row],[Month]])</f>
        <v>11900</v>
      </c>
      <c r="K2783" s="27">
        <f>SUMIFS(I:I,D:D,dataset_shampoo[[#This Row],[Brand]],E:E,dataset_shampoo[[#This Row],[Region]],F:F,dataset_shampoo[[#This Row],[Year]],G:G,"&lt;="&amp;dataset_shampoo[[#This Row],[Month]])</f>
        <v>82607</v>
      </c>
      <c r="L2783" s="9">
        <f>dataset_shampoo[[#This Row],[Units YTD]]+SUMIFS(H:H,D:D,dataset_shampoo[[#This Row],[Brand]],E:E,dataset_shampoo[[#This Row],[Region]],F:F,dataset_shampoo[[#This Row],[Year]]-1,G:G,"&gt;"&amp;dataset_shampoo[[#This Row],[Month]])</f>
        <v>18431</v>
      </c>
      <c r="M2783" s="1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s="9">
        <v>1603</v>
      </c>
      <c r="I2784" s="11">
        <v>11158</v>
      </c>
      <c r="J2784" s="9">
        <f>SUMIFS(H:H,D:D,dataset_shampoo[[#This Row],[Brand]],E:E,dataset_shampoo[[#This Row],[Region]],F:F,dataset_shampoo[[#This Row],[Year]],G:G,"&lt;="&amp;dataset_shampoo[[#This Row],[Month]])</f>
        <v>13503</v>
      </c>
      <c r="K2784" s="27">
        <f>SUMIFS(I:I,D:D,dataset_shampoo[[#This Row],[Brand]],E:E,dataset_shampoo[[#This Row],[Region]],F:F,dataset_shampoo[[#This Row],[Year]],G:G,"&lt;="&amp;dataset_shampoo[[#This Row],[Month]])</f>
        <v>93765</v>
      </c>
      <c r="L2784" s="9">
        <f>dataset_shampoo[[#This Row],[Units YTD]]+SUMIFS(H:H,D:D,dataset_shampoo[[#This Row],[Brand]],E:E,dataset_shampoo[[#This Row],[Region]],F:F,dataset_shampoo[[#This Row],[Year]]-1,G:G,"&gt;"&amp;dataset_shampoo[[#This Row],[Month]])</f>
        <v>18865</v>
      </c>
      <c r="M2784" s="1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s="9">
        <v>1211</v>
      </c>
      <c r="I2785" s="11">
        <v>8456</v>
      </c>
      <c r="J2785" s="9">
        <f>SUMIFS(H:H,D:D,dataset_shampoo[[#This Row],[Brand]],E:E,dataset_shampoo[[#This Row],[Region]],F:F,dataset_shampoo[[#This Row],[Year]],G:G,"&lt;="&amp;dataset_shampoo[[#This Row],[Month]])</f>
        <v>14714</v>
      </c>
      <c r="K2785" s="27">
        <f>SUMIFS(I:I,D:D,dataset_shampoo[[#This Row],[Brand]],E:E,dataset_shampoo[[#This Row],[Region]],F:F,dataset_shampoo[[#This Row],[Year]],G:G,"&lt;="&amp;dataset_shampoo[[#This Row],[Month]])</f>
        <v>102221</v>
      </c>
      <c r="L2785" s="9">
        <f>dataset_shampoo[[#This Row],[Units YTD]]+SUMIFS(H:H,D:D,dataset_shampoo[[#This Row],[Brand]],E:E,dataset_shampoo[[#This Row],[Region]],F:F,dataset_shampoo[[#This Row],[Year]]-1,G:G,"&gt;"&amp;dataset_shampoo[[#This Row],[Month]])</f>
        <v>18340</v>
      </c>
      <c r="M2785" s="1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s="9">
        <v>1246</v>
      </c>
      <c r="I2786" s="11">
        <v>8687</v>
      </c>
      <c r="J2786" s="9">
        <f>SUMIFS(H:H,D:D,dataset_shampoo[[#This Row],[Brand]],E:E,dataset_shampoo[[#This Row],[Region]],F:F,dataset_shampoo[[#This Row],[Year]],G:G,"&lt;="&amp;dataset_shampoo[[#This Row],[Month]])</f>
        <v>15960</v>
      </c>
      <c r="K2786" s="27">
        <f>SUMIFS(I:I,D:D,dataset_shampoo[[#This Row],[Brand]],E:E,dataset_shampoo[[#This Row],[Region]],F:F,dataset_shampoo[[#This Row],[Year]],G:G,"&lt;="&amp;dataset_shampoo[[#This Row],[Month]])</f>
        <v>110908</v>
      </c>
      <c r="L2786" s="9">
        <f>dataset_shampoo[[#This Row],[Units YTD]]+SUMIFS(H:H,D:D,dataset_shampoo[[#This Row],[Brand]],E:E,dataset_shampoo[[#This Row],[Region]],F:F,dataset_shampoo[[#This Row],[Year]]-1,G:G,"&gt;"&amp;dataset_shampoo[[#This Row],[Month]])</f>
        <v>17416</v>
      </c>
      <c r="M2786" s="1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s="9">
        <v>1141</v>
      </c>
      <c r="I2787" s="11">
        <v>7924</v>
      </c>
      <c r="J2787" s="9">
        <f>SUMIFS(H:H,D:D,dataset_shampoo[[#This Row],[Brand]],E:E,dataset_shampoo[[#This Row],[Region]],F:F,dataset_shampoo[[#This Row],[Year]],G:G,"&lt;="&amp;dataset_shampoo[[#This Row],[Month]])</f>
        <v>17101</v>
      </c>
      <c r="K2787" s="27">
        <f>SUMIFS(I:I,D:D,dataset_shampoo[[#This Row],[Brand]],E:E,dataset_shampoo[[#This Row],[Region]],F:F,dataset_shampoo[[#This Row],[Year]],G:G,"&lt;="&amp;dataset_shampoo[[#This Row],[Month]])</f>
        <v>118832</v>
      </c>
      <c r="L2787" s="9">
        <f>dataset_shampoo[[#This Row],[Units YTD]]+SUMIFS(H:H,D:D,dataset_shampoo[[#This Row],[Brand]],E:E,dataset_shampoo[[#This Row],[Region]],F:F,dataset_shampoo[[#This Row],[Year]]-1,G:G,"&gt;"&amp;dataset_shampoo[[#This Row],[Month]])</f>
        <v>17101</v>
      </c>
      <c r="M2787" s="1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s="9">
        <v>1512</v>
      </c>
      <c r="I2788" s="11">
        <v>10535</v>
      </c>
      <c r="J2788" s="9">
        <f>SUMIFS(H:H,D:D,dataset_shampoo[[#This Row],[Brand]],E:E,dataset_shampoo[[#This Row],[Region]],F:F,dataset_shampoo[[#This Row],[Year]],G:G,"&lt;="&amp;dataset_shampoo[[#This Row],[Month]])</f>
        <v>1512</v>
      </c>
      <c r="K2788" s="27">
        <f>SUMIFS(I:I,D:D,dataset_shampoo[[#This Row],[Brand]],E:E,dataset_shampoo[[#This Row],[Region]],F:F,dataset_shampoo[[#This Row],[Year]],G:G,"&lt;="&amp;dataset_shampoo[[#This Row],[Month]])</f>
        <v>10535</v>
      </c>
      <c r="L2788" s="9">
        <f>dataset_shampoo[[#This Row],[Units YTD]]+SUMIFS(H:H,D:D,dataset_shampoo[[#This Row],[Brand]],E:E,dataset_shampoo[[#This Row],[Region]],F:F,dataset_shampoo[[#This Row],[Year]]-1,G:G,"&gt;"&amp;dataset_shampoo[[#This Row],[Month]])</f>
        <v>17353</v>
      </c>
      <c r="M2788" s="1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s="9">
        <v>1330</v>
      </c>
      <c r="I2789" s="11">
        <v>9191</v>
      </c>
      <c r="J2789" s="9">
        <f>SUMIFS(H:H,D:D,dataset_shampoo[[#This Row],[Brand]],E:E,dataset_shampoo[[#This Row],[Region]],F:F,dataset_shampoo[[#This Row],[Year]],G:G,"&lt;="&amp;dataset_shampoo[[#This Row],[Month]])</f>
        <v>2842</v>
      </c>
      <c r="K2789" s="27">
        <f>SUMIFS(I:I,D:D,dataset_shampoo[[#This Row],[Brand]],E:E,dataset_shampoo[[#This Row],[Region]],F:F,dataset_shampoo[[#This Row],[Year]],G:G,"&lt;="&amp;dataset_shampoo[[#This Row],[Month]])</f>
        <v>19726</v>
      </c>
      <c r="L2789" s="9">
        <f>dataset_shampoo[[#This Row],[Units YTD]]+SUMIFS(H:H,D:D,dataset_shampoo[[#This Row],[Brand]],E:E,dataset_shampoo[[#This Row],[Region]],F:F,dataset_shampoo[[#This Row],[Year]]-1,G:G,"&gt;"&amp;dataset_shampoo[[#This Row],[Month]])</f>
        <v>16947</v>
      </c>
      <c r="M2789" s="1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s="9">
        <v>1764</v>
      </c>
      <c r="I2790" s="11">
        <v>12264</v>
      </c>
      <c r="J2790" s="9">
        <f>SUMIFS(H:H,D:D,dataset_shampoo[[#This Row],[Brand]],E:E,dataset_shampoo[[#This Row],[Region]],F:F,dataset_shampoo[[#This Row],[Year]],G:G,"&lt;="&amp;dataset_shampoo[[#This Row],[Month]])</f>
        <v>4606</v>
      </c>
      <c r="K2790" s="27">
        <f>SUMIFS(I:I,D:D,dataset_shampoo[[#This Row],[Brand]],E:E,dataset_shampoo[[#This Row],[Region]],F:F,dataset_shampoo[[#This Row],[Year]],G:G,"&lt;="&amp;dataset_shampoo[[#This Row],[Month]])</f>
        <v>31990</v>
      </c>
      <c r="L2790" s="9">
        <f>dataset_shampoo[[#This Row],[Units YTD]]+SUMIFS(H:H,D:D,dataset_shampoo[[#This Row],[Brand]],E:E,dataset_shampoo[[#This Row],[Region]],F:F,dataset_shampoo[[#This Row],[Year]]-1,G:G,"&gt;"&amp;dataset_shampoo[[#This Row],[Month]])</f>
        <v>17395</v>
      </c>
      <c r="M2790" s="1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s="9">
        <v>1015</v>
      </c>
      <c r="I2791" s="11">
        <v>7091</v>
      </c>
      <c r="J2791" s="9">
        <f>SUMIFS(H:H,D:D,dataset_shampoo[[#This Row],[Brand]],E:E,dataset_shampoo[[#This Row],[Region]],F:F,dataset_shampoo[[#This Row],[Year]],G:G,"&lt;="&amp;dataset_shampoo[[#This Row],[Month]])</f>
        <v>5621</v>
      </c>
      <c r="K2791" s="27">
        <f>SUMIFS(I:I,D:D,dataset_shampoo[[#This Row],[Brand]],E:E,dataset_shampoo[[#This Row],[Region]],F:F,dataset_shampoo[[#This Row],[Year]],G:G,"&lt;="&amp;dataset_shampoo[[#This Row],[Month]])</f>
        <v>39081</v>
      </c>
      <c r="L2791" s="9">
        <f>dataset_shampoo[[#This Row],[Units YTD]]+SUMIFS(H:H,D:D,dataset_shampoo[[#This Row],[Brand]],E:E,dataset_shampoo[[#This Row],[Region]],F:F,dataset_shampoo[[#This Row],[Year]]-1,G:G,"&gt;"&amp;dataset_shampoo[[#This Row],[Month]])</f>
        <v>16422</v>
      </c>
      <c r="M2791" s="1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s="9">
        <v>1386</v>
      </c>
      <c r="I2792" s="11">
        <v>9653</v>
      </c>
      <c r="J2792" s="9">
        <f>SUMIFS(H:H,D:D,dataset_shampoo[[#This Row],[Brand]],E:E,dataset_shampoo[[#This Row],[Region]],F:F,dataset_shampoo[[#This Row],[Year]],G:G,"&lt;="&amp;dataset_shampoo[[#This Row],[Month]])</f>
        <v>7007</v>
      </c>
      <c r="K2792" s="27">
        <f>SUMIFS(I:I,D:D,dataset_shampoo[[#This Row],[Brand]],E:E,dataset_shampoo[[#This Row],[Region]],F:F,dataset_shampoo[[#This Row],[Year]],G:G,"&lt;="&amp;dataset_shampoo[[#This Row],[Month]])</f>
        <v>48734</v>
      </c>
      <c r="L2792" s="9">
        <f>dataset_shampoo[[#This Row],[Units YTD]]+SUMIFS(H:H,D:D,dataset_shampoo[[#This Row],[Brand]],E:E,dataset_shampoo[[#This Row],[Region]],F:F,dataset_shampoo[[#This Row],[Year]]-1,G:G,"&gt;"&amp;dataset_shampoo[[#This Row],[Month]])</f>
        <v>16352</v>
      </c>
      <c r="M2792" s="1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s="9">
        <v>1302</v>
      </c>
      <c r="I2793" s="11">
        <v>9044</v>
      </c>
      <c r="J2793" s="9">
        <f>SUMIFS(H:H,D:D,dataset_shampoo[[#This Row],[Brand]],E:E,dataset_shampoo[[#This Row],[Region]],F:F,dataset_shampoo[[#This Row],[Year]],G:G,"&lt;="&amp;dataset_shampoo[[#This Row],[Month]])</f>
        <v>8309</v>
      </c>
      <c r="K2793" s="27">
        <f>SUMIFS(I:I,D:D,dataset_shampoo[[#This Row],[Brand]],E:E,dataset_shampoo[[#This Row],[Region]],F:F,dataset_shampoo[[#This Row],[Year]],G:G,"&lt;="&amp;dataset_shampoo[[#This Row],[Month]])</f>
        <v>57778</v>
      </c>
      <c r="L2793" s="9">
        <f>dataset_shampoo[[#This Row],[Units YTD]]+SUMIFS(H:H,D:D,dataset_shampoo[[#This Row],[Brand]],E:E,dataset_shampoo[[#This Row],[Region]],F:F,dataset_shampoo[[#This Row],[Year]]-1,G:G,"&gt;"&amp;dataset_shampoo[[#This Row],[Month]])</f>
        <v>16268</v>
      </c>
      <c r="M2793" s="1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s="9">
        <v>1155</v>
      </c>
      <c r="I2794" s="11">
        <v>8029</v>
      </c>
      <c r="J2794" s="9">
        <f>SUMIFS(H:H,D:D,dataset_shampoo[[#This Row],[Brand]],E:E,dataset_shampoo[[#This Row],[Region]],F:F,dataset_shampoo[[#This Row],[Year]],G:G,"&lt;="&amp;dataset_shampoo[[#This Row],[Month]])</f>
        <v>9464</v>
      </c>
      <c r="K2794" s="27">
        <f>SUMIFS(I:I,D:D,dataset_shampoo[[#This Row],[Brand]],E:E,dataset_shampoo[[#This Row],[Region]],F:F,dataset_shampoo[[#This Row],[Year]],G:G,"&lt;="&amp;dataset_shampoo[[#This Row],[Month]])</f>
        <v>65807</v>
      </c>
      <c r="L2794" s="9">
        <f>dataset_shampoo[[#This Row],[Units YTD]]+SUMIFS(H:H,D:D,dataset_shampoo[[#This Row],[Brand]],E:E,dataset_shampoo[[#This Row],[Region]],F:F,dataset_shampoo[[#This Row],[Year]]-1,G:G,"&gt;"&amp;dataset_shampoo[[#This Row],[Month]])</f>
        <v>16429</v>
      </c>
      <c r="M2794" s="1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s="9">
        <v>1407</v>
      </c>
      <c r="I2795" s="11">
        <v>9828</v>
      </c>
      <c r="J2795" s="9">
        <f>SUMIFS(H:H,D:D,dataset_shampoo[[#This Row],[Brand]],E:E,dataset_shampoo[[#This Row],[Region]],F:F,dataset_shampoo[[#This Row],[Year]],G:G,"&lt;="&amp;dataset_shampoo[[#This Row],[Month]])</f>
        <v>10871</v>
      </c>
      <c r="K2795" s="27">
        <f>SUMIFS(I:I,D:D,dataset_shampoo[[#This Row],[Brand]],E:E,dataset_shampoo[[#This Row],[Region]],F:F,dataset_shampoo[[#This Row],[Year]],G:G,"&lt;="&amp;dataset_shampoo[[#This Row],[Month]])</f>
        <v>75635</v>
      </c>
      <c r="L2795" s="9">
        <f>dataset_shampoo[[#This Row],[Units YTD]]+SUMIFS(H:H,D:D,dataset_shampoo[[#This Row],[Brand]],E:E,dataset_shampoo[[#This Row],[Region]],F:F,dataset_shampoo[[#This Row],[Year]]-1,G:G,"&gt;"&amp;dataset_shampoo[[#This Row],[Month]])</f>
        <v>16072</v>
      </c>
      <c r="M2795" s="1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s="9">
        <v>1407</v>
      </c>
      <c r="I2796" s="11">
        <v>9828</v>
      </c>
      <c r="J2796" s="9">
        <f>SUMIFS(H:H,D:D,dataset_shampoo[[#This Row],[Brand]],E:E,dataset_shampoo[[#This Row],[Region]],F:F,dataset_shampoo[[#This Row],[Year]],G:G,"&lt;="&amp;dataset_shampoo[[#This Row],[Month]])</f>
        <v>12278</v>
      </c>
      <c r="K2796" s="27">
        <f>SUMIFS(I:I,D:D,dataset_shampoo[[#This Row],[Brand]],E:E,dataset_shampoo[[#This Row],[Region]],F:F,dataset_shampoo[[#This Row],[Year]],G:G,"&lt;="&amp;dataset_shampoo[[#This Row],[Month]])</f>
        <v>85463</v>
      </c>
      <c r="L2796" s="9">
        <f>dataset_shampoo[[#This Row],[Units YTD]]+SUMIFS(H:H,D:D,dataset_shampoo[[#This Row],[Brand]],E:E,dataset_shampoo[[#This Row],[Region]],F:F,dataset_shampoo[[#This Row],[Year]]-1,G:G,"&gt;"&amp;dataset_shampoo[[#This Row],[Month]])</f>
        <v>15876</v>
      </c>
      <c r="M2796" s="1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s="9">
        <v>1302</v>
      </c>
      <c r="I2797" s="11">
        <v>9093</v>
      </c>
      <c r="J2797" s="9">
        <f>SUMIFS(H:H,D:D,dataset_shampoo[[#This Row],[Brand]],E:E,dataset_shampoo[[#This Row],[Region]],F:F,dataset_shampoo[[#This Row],[Year]],G:G,"&lt;="&amp;dataset_shampoo[[#This Row],[Month]])</f>
        <v>13580</v>
      </c>
      <c r="K2797" s="27">
        <f>SUMIFS(I:I,D:D,dataset_shampoo[[#This Row],[Brand]],E:E,dataset_shampoo[[#This Row],[Region]],F:F,dataset_shampoo[[#This Row],[Year]],G:G,"&lt;="&amp;dataset_shampoo[[#This Row],[Month]])</f>
        <v>94556</v>
      </c>
      <c r="L2797" s="9">
        <f>dataset_shampoo[[#This Row],[Units YTD]]+SUMIFS(H:H,D:D,dataset_shampoo[[#This Row],[Brand]],E:E,dataset_shampoo[[#This Row],[Region]],F:F,dataset_shampoo[[#This Row],[Year]]-1,G:G,"&gt;"&amp;dataset_shampoo[[#This Row],[Month]])</f>
        <v>15967</v>
      </c>
      <c r="M2797" s="1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s="9">
        <v>1225</v>
      </c>
      <c r="I2798" s="11">
        <v>8547</v>
      </c>
      <c r="J2798" s="9">
        <f>SUMIFS(H:H,D:D,dataset_shampoo[[#This Row],[Brand]],E:E,dataset_shampoo[[#This Row],[Region]],F:F,dataset_shampoo[[#This Row],[Year]],G:G,"&lt;="&amp;dataset_shampoo[[#This Row],[Month]])</f>
        <v>14805</v>
      </c>
      <c r="K2798" s="27">
        <f>SUMIFS(I:I,D:D,dataset_shampoo[[#This Row],[Brand]],E:E,dataset_shampoo[[#This Row],[Region]],F:F,dataset_shampoo[[#This Row],[Year]],G:G,"&lt;="&amp;dataset_shampoo[[#This Row],[Month]])</f>
        <v>103103</v>
      </c>
      <c r="L2798" s="9">
        <f>dataset_shampoo[[#This Row],[Units YTD]]+SUMIFS(H:H,D:D,dataset_shampoo[[#This Row],[Brand]],E:E,dataset_shampoo[[#This Row],[Region]],F:F,dataset_shampoo[[#This Row],[Year]]-1,G:G,"&gt;"&amp;dataset_shampoo[[#This Row],[Month]])</f>
        <v>15946</v>
      </c>
      <c r="M2798" s="1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s="9">
        <v>2044</v>
      </c>
      <c r="I2799" s="11">
        <v>14182</v>
      </c>
      <c r="J2799" s="9">
        <f>SUMIFS(H:H,D:D,dataset_shampoo[[#This Row],[Brand]],E:E,dataset_shampoo[[#This Row],[Region]],F:F,dataset_shampoo[[#This Row],[Year]],G:G,"&lt;="&amp;dataset_shampoo[[#This Row],[Month]])</f>
        <v>16849</v>
      </c>
      <c r="K2799" s="27">
        <f>SUMIFS(I:I,D:D,dataset_shampoo[[#This Row],[Brand]],E:E,dataset_shampoo[[#This Row],[Region]],F:F,dataset_shampoo[[#This Row],[Year]],G:G,"&lt;="&amp;dataset_shampoo[[#This Row],[Month]])</f>
        <v>117285</v>
      </c>
      <c r="L2799" s="9">
        <f>dataset_shampoo[[#This Row],[Units YTD]]+SUMIFS(H:H,D:D,dataset_shampoo[[#This Row],[Brand]],E:E,dataset_shampoo[[#This Row],[Region]],F:F,dataset_shampoo[[#This Row],[Year]]-1,G:G,"&gt;"&amp;dataset_shampoo[[#This Row],[Month]])</f>
        <v>16849</v>
      </c>
      <c r="M2799" s="1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s="9">
        <v>1274</v>
      </c>
      <c r="I2800" s="11">
        <v>8813</v>
      </c>
      <c r="J2800" s="9">
        <f>SUMIFS(H:H,D:D,dataset_shampoo[[#This Row],[Brand]],E:E,dataset_shampoo[[#This Row],[Region]],F:F,dataset_shampoo[[#This Row],[Year]],G:G,"&lt;="&amp;dataset_shampoo[[#This Row],[Month]])</f>
        <v>1274</v>
      </c>
      <c r="K2800" s="27">
        <f>SUMIFS(I:I,D:D,dataset_shampoo[[#This Row],[Brand]],E:E,dataset_shampoo[[#This Row],[Region]],F:F,dataset_shampoo[[#This Row],[Year]],G:G,"&lt;="&amp;dataset_shampoo[[#This Row],[Month]])</f>
        <v>8813</v>
      </c>
      <c r="L2800" s="9">
        <f>dataset_shampoo[[#This Row],[Units YTD]]+SUMIFS(H:H,D:D,dataset_shampoo[[#This Row],[Brand]],E:E,dataset_shampoo[[#This Row],[Region]],F:F,dataset_shampoo[[#This Row],[Year]]-1,G:G,"&gt;"&amp;dataset_shampoo[[#This Row],[Month]])</f>
        <v>16611</v>
      </c>
      <c r="M2800" s="1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s="9">
        <v>1701</v>
      </c>
      <c r="I2801" s="11">
        <v>11816</v>
      </c>
      <c r="J2801" s="9">
        <f>SUMIFS(H:H,D:D,dataset_shampoo[[#This Row],[Brand]],E:E,dataset_shampoo[[#This Row],[Region]],F:F,dataset_shampoo[[#This Row],[Year]],G:G,"&lt;="&amp;dataset_shampoo[[#This Row],[Month]])</f>
        <v>2975</v>
      </c>
      <c r="K2801" s="27">
        <f>SUMIFS(I:I,D:D,dataset_shampoo[[#This Row],[Brand]],E:E,dataset_shampoo[[#This Row],[Region]],F:F,dataset_shampoo[[#This Row],[Year]],G:G,"&lt;="&amp;dataset_shampoo[[#This Row],[Month]])</f>
        <v>20629</v>
      </c>
      <c r="L2801" s="9">
        <f>dataset_shampoo[[#This Row],[Units YTD]]+SUMIFS(H:H,D:D,dataset_shampoo[[#This Row],[Brand]],E:E,dataset_shampoo[[#This Row],[Region]],F:F,dataset_shampoo[[#This Row],[Year]]-1,G:G,"&gt;"&amp;dataset_shampoo[[#This Row],[Month]])</f>
        <v>16982</v>
      </c>
      <c r="M2801" s="1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s="9">
        <v>1491</v>
      </c>
      <c r="I2802" s="11">
        <v>10325</v>
      </c>
      <c r="J2802" s="9">
        <f>SUMIFS(H:H,D:D,dataset_shampoo[[#This Row],[Brand]],E:E,dataset_shampoo[[#This Row],[Region]],F:F,dataset_shampoo[[#This Row],[Year]],G:G,"&lt;="&amp;dataset_shampoo[[#This Row],[Month]])</f>
        <v>4466</v>
      </c>
      <c r="K2802" s="27">
        <f>SUMIFS(I:I,D:D,dataset_shampoo[[#This Row],[Brand]],E:E,dataset_shampoo[[#This Row],[Region]],F:F,dataset_shampoo[[#This Row],[Year]],G:G,"&lt;="&amp;dataset_shampoo[[#This Row],[Month]])</f>
        <v>30954</v>
      </c>
      <c r="L2802" s="9">
        <f>dataset_shampoo[[#This Row],[Units YTD]]+SUMIFS(H:H,D:D,dataset_shampoo[[#This Row],[Brand]],E:E,dataset_shampoo[[#This Row],[Region]],F:F,dataset_shampoo[[#This Row],[Year]]-1,G:G,"&gt;"&amp;dataset_shampoo[[#This Row],[Month]])</f>
        <v>16709</v>
      </c>
      <c r="M2802" s="1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s="9">
        <v>1939</v>
      </c>
      <c r="I2803" s="11">
        <v>13468</v>
      </c>
      <c r="J2803" s="9">
        <f>SUMIFS(H:H,D:D,dataset_shampoo[[#This Row],[Brand]],E:E,dataset_shampoo[[#This Row],[Region]],F:F,dataset_shampoo[[#This Row],[Year]],G:G,"&lt;="&amp;dataset_shampoo[[#This Row],[Month]])</f>
        <v>6405</v>
      </c>
      <c r="K2803" s="27">
        <f>SUMIFS(I:I,D:D,dataset_shampoo[[#This Row],[Brand]],E:E,dataset_shampoo[[#This Row],[Region]],F:F,dataset_shampoo[[#This Row],[Year]],G:G,"&lt;="&amp;dataset_shampoo[[#This Row],[Month]])</f>
        <v>44422</v>
      </c>
      <c r="L2803" s="9">
        <f>dataset_shampoo[[#This Row],[Units YTD]]+SUMIFS(H:H,D:D,dataset_shampoo[[#This Row],[Brand]],E:E,dataset_shampoo[[#This Row],[Region]],F:F,dataset_shampoo[[#This Row],[Year]]-1,G:G,"&gt;"&amp;dataset_shampoo[[#This Row],[Month]])</f>
        <v>17633</v>
      </c>
      <c r="M2803" s="1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s="9">
        <v>1442</v>
      </c>
      <c r="I2804" s="11">
        <v>10073</v>
      </c>
      <c r="J2804" s="9">
        <f>SUMIFS(H:H,D:D,dataset_shampoo[[#This Row],[Brand]],E:E,dataset_shampoo[[#This Row],[Region]],F:F,dataset_shampoo[[#This Row],[Year]],G:G,"&lt;="&amp;dataset_shampoo[[#This Row],[Month]])</f>
        <v>7847</v>
      </c>
      <c r="K2804" s="27">
        <f>SUMIFS(I:I,D:D,dataset_shampoo[[#This Row],[Brand]],E:E,dataset_shampoo[[#This Row],[Region]],F:F,dataset_shampoo[[#This Row],[Year]],G:G,"&lt;="&amp;dataset_shampoo[[#This Row],[Month]])</f>
        <v>54495</v>
      </c>
      <c r="L2804" s="9">
        <f>dataset_shampoo[[#This Row],[Units YTD]]+SUMIFS(H:H,D:D,dataset_shampoo[[#This Row],[Brand]],E:E,dataset_shampoo[[#This Row],[Region]],F:F,dataset_shampoo[[#This Row],[Year]]-1,G:G,"&gt;"&amp;dataset_shampoo[[#This Row],[Month]])</f>
        <v>17689</v>
      </c>
      <c r="M2804" s="1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s="9">
        <v>1512</v>
      </c>
      <c r="I2805" s="11">
        <v>10542</v>
      </c>
      <c r="J2805" s="9">
        <f>SUMIFS(H:H,D:D,dataset_shampoo[[#This Row],[Brand]],E:E,dataset_shampoo[[#This Row],[Region]],F:F,dataset_shampoo[[#This Row],[Year]],G:G,"&lt;="&amp;dataset_shampoo[[#This Row],[Month]])</f>
        <v>9359</v>
      </c>
      <c r="K2805" s="27">
        <f>SUMIFS(I:I,D:D,dataset_shampoo[[#This Row],[Brand]],E:E,dataset_shampoo[[#This Row],[Region]],F:F,dataset_shampoo[[#This Row],[Year]],G:G,"&lt;="&amp;dataset_shampoo[[#This Row],[Month]])</f>
        <v>65037</v>
      </c>
      <c r="L2805" s="9">
        <f>dataset_shampoo[[#This Row],[Units YTD]]+SUMIFS(H:H,D:D,dataset_shampoo[[#This Row],[Brand]],E:E,dataset_shampoo[[#This Row],[Region]],F:F,dataset_shampoo[[#This Row],[Year]]-1,G:G,"&gt;"&amp;dataset_shampoo[[#This Row],[Month]])</f>
        <v>17899</v>
      </c>
      <c r="M2805" s="1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s="9">
        <v>1603</v>
      </c>
      <c r="I2806" s="11">
        <v>11158</v>
      </c>
      <c r="J2806" s="9">
        <f>SUMIFS(H:H,D:D,dataset_shampoo[[#This Row],[Brand]],E:E,dataset_shampoo[[#This Row],[Region]],F:F,dataset_shampoo[[#This Row],[Year]],G:G,"&lt;="&amp;dataset_shampoo[[#This Row],[Month]])</f>
        <v>10962</v>
      </c>
      <c r="K2806" s="27">
        <f>SUMIFS(I:I,D:D,dataset_shampoo[[#This Row],[Brand]],E:E,dataset_shampoo[[#This Row],[Region]],F:F,dataset_shampoo[[#This Row],[Year]],G:G,"&lt;="&amp;dataset_shampoo[[#This Row],[Month]])</f>
        <v>76195</v>
      </c>
      <c r="L2806" s="9">
        <f>dataset_shampoo[[#This Row],[Units YTD]]+SUMIFS(H:H,D:D,dataset_shampoo[[#This Row],[Brand]],E:E,dataset_shampoo[[#This Row],[Region]],F:F,dataset_shampoo[[#This Row],[Year]]-1,G:G,"&gt;"&amp;dataset_shampoo[[#This Row],[Month]])</f>
        <v>18347</v>
      </c>
      <c r="M2806" s="1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s="9">
        <v>1246</v>
      </c>
      <c r="I2807" s="11">
        <v>8694</v>
      </c>
      <c r="J2807" s="9">
        <f>SUMIFS(H:H,D:D,dataset_shampoo[[#This Row],[Brand]],E:E,dataset_shampoo[[#This Row],[Region]],F:F,dataset_shampoo[[#This Row],[Year]],G:G,"&lt;="&amp;dataset_shampoo[[#This Row],[Month]])</f>
        <v>12208</v>
      </c>
      <c r="K2807" s="27">
        <f>SUMIFS(I:I,D:D,dataset_shampoo[[#This Row],[Brand]],E:E,dataset_shampoo[[#This Row],[Region]],F:F,dataset_shampoo[[#This Row],[Year]],G:G,"&lt;="&amp;dataset_shampoo[[#This Row],[Month]])</f>
        <v>84889</v>
      </c>
      <c r="L2807" s="9">
        <f>dataset_shampoo[[#This Row],[Units YTD]]+SUMIFS(H:H,D:D,dataset_shampoo[[#This Row],[Brand]],E:E,dataset_shampoo[[#This Row],[Region]],F:F,dataset_shampoo[[#This Row],[Year]]-1,G:G,"&gt;"&amp;dataset_shampoo[[#This Row],[Month]])</f>
        <v>18186</v>
      </c>
      <c r="M2807" s="1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s="9">
        <v>2205</v>
      </c>
      <c r="I2808" s="11">
        <v>15351</v>
      </c>
      <c r="J2808" s="9">
        <f>SUMIFS(H:H,D:D,dataset_shampoo[[#This Row],[Brand]],E:E,dataset_shampoo[[#This Row],[Region]],F:F,dataset_shampoo[[#This Row],[Year]],G:G,"&lt;="&amp;dataset_shampoo[[#This Row],[Month]])</f>
        <v>14413</v>
      </c>
      <c r="K2808" s="27">
        <f>SUMIFS(I:I,D:D,dataset_shampoo[[#This Row],[Brand]],E:E,dataset_shampoo[[#This Row],[Region]],F:F,dataset_shampoo[[#This Row],[Year]],G:G,"&lt;="&amp;dataset_shampoo[[#This Row],[Month]])</f>
        <v>100240</v>
      </c>
      <c r="L2808" s="9">
        <f>dataset_shampoo[[#This Row],[Units YTD]]+SUMIFS(H:H,D:D,dataset_shampoo[[#This Row],[Brand]],E:E,dataset_shampoo[[#This Row],[Region]],F:F,dataset_shampoo[[#This Row],[Year]]-1,G:G,"&gt;"&amp;dataset_shampoo[[#This Row],[Month]])</f>
        <v>18984</v>
      </c>
      <c r="M2808" s="1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s="9">
        <v>1799</v>
      </c>
      <c r="I2809" s="11">
        <v>12558</v>
      </c>
      <c r="J2809" s="9">
        <f>SUMIFS(H:H,D:D,dataset_shampoo[[#This Row],[Brand]],E:E,dataset_shampoo[[#This Row],[Region]],F:F,dataset_shampoo[[#This Row],[Year]],G:G,"&lt;="&amp;dataset_shampoo[[#This Row],[Month]])</f>
        <v>16212</v>
      </c>
      <c r="K2809" s="27">
        <f>SUMIFS(I:I,D:D,dataset_shampoo[[#This Row],[Brand]],E:E,dataset_shampoo[[#This Row],[Region]],F:F,dataset_shampoo[[#This Row],[Year]],G:G,"&lt;="&amp;dataset_shampoo[[#This Row],[Month]])</f>
        <v>112798</v>
      </c>
      <c r="L2809" s="9">
        <f>dataset_shampoo[[#This Row],[Units YTD]]+SUMIFS(H:H,D:D,dataset_shampoo[[#This Row],[Brand]],E:E,dataset_shampoo[[#This Row],[Region]],F:F,dataset_shampoo[[#This Row],[Year]]-1,G:G,"&gt;"&amp;dataset_shampoo[[#This Row],[Month]])</f>
        <v>19481</v>
      </c>
      <c r="M2809" s="1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s="9">
        <v>1225</v>
      </c>
      <c r="I2810" s="11">
        <v>8498</v>
      </c>
      <c r="J2810" s="9">
        <f>SUMIFS(H:H,D:D,dataset_shampoo[[#This Row],[Brand]],E:E,dataset_shampoo[[#This Row],[Region]],F:F,dataset_shampoo[[#This Row],[Year]],G:G,"&lt;="&amp;dataset_shampoo[[#This Row],[Month]])</f>
        <v>17437</v>
      </c>
      <c r="K2810" s="27">
        <f>SUMIFS(I:I,D:D,dataset_shampoo[[#This Row],[Brand]],E:E,dataset_shampoo[[#This Row],[Region]],F:F,dataset_shampoo[[#This Row],[Year]],G:G,"&lt;="&amp;dataset_shampoo[[#This Row],[Month]])</f>
        <v>121296</v>
      </c>
      <c r="L2810" s="9">
        <f>dataset_shampoo[[#This Row],[Units YTD]]+SUMIFS(H:H,D:D,dataset_shampoo[[#This Row],[Brand]],E:E,dataset_shampoo[[#This Row],[Region]],F:F,dataset_shampoo[[#This Row],[Year]]-1,G:G,"&gt;"&amp;dataset_shampoo[[#This Row],[Month]])</f>
        <v>19481</v>
      </c>
      <c r="M2810" s="1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s="9">
        <v>1652</v>
      </c>
      <c r="I2811" s="11">
        <v>11501</v>
      </c>
      <c r="J2811" s="9">
        <f>SUMIFS(H:H,D:D,dataset_shampoo[[#This Row],[Brand]],E:E,dataset_shampoo[[#This Row],[Region]],F:F,dataset_shampoo[[#This Row],[Year]],G:G,"&lt;="&amp;dataset_shampoo[[#This Row],[Month]])</f>
        <v>19089</v>
      </c>
      <c r="K2811" s="27">
        <f>SUMIFS(I:I,D:D,dataset_shampoo[[#This Row],[Brand]],E:E,dataset_shampoo[[#This Row],[Region]],F:F,dataset_shampoo[[#This Row],[Year]],G:G,"&lt;="&amp;dataset_shampoo[[#This Row],[Month]])</f>
        <v>132797</v>
      </c>
      <c r="L2811" s="9">
        <f>dataset_shampoo[[#This Row],[Units YTD]]+SUMIFS(H:H,D:D,dataset_shampoo[[#This Row],[Brand]],E:E,dataset_shampoo[[#This Row],[Region]],F:F,dataset_shampoo[[#This Row],[Year]]-1,G:G,"&gt;"&amp;dataset_shampoo[[#This Row],[Month]])</f>
        <v>19089</v>
      </c>
      <c r="M2811" s="1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s="9">
        <v>1477</v>
      </c>
      <c r="I2812" s="11">
        <v>10269</v>
      </c>
      <c r="J2812" s="9">
        <f>SUMIFS(H:H,D:D,dataset_shampoo[[#This Row],[Brand]],E:E,dataset_shampoo[[#This Row],[Region]],F:F,dataset_shampoo[[#This Row],[Year]],G:G,"&lt;="&amp;dataset_shampoo[[#This Row],[Month]])</f>
        <v>1477</v>
      </c>
      <c r="K2812" s="27">
        <f>SUMIFS(I:I,D:D,dataset_shampoo[[#This Row],[Brand]],E:E,dataset_shampoo[[#This Row],[Region]],F:F,dataset_shampoo[[#This Row],[Year]],G:G,"&lt;="&amp;dataset_shampoo[[#This Row],[Month]])</f>
        <v>10269</v>
      </c>
      <c r="L2812" s="9">
        <f>dataset_shampoo[[#This Row],[Units YTD]]+SUMIFS(H:H,D:D,dataset_shampoo[[#This Row],[Brand]],E:E,dataset_shampoo[[#This Row],[Region]],F:F,dataset_shampoo[[#This Row],[Year]]-1,G:G,"&gt;"&amp;dataset_shampoo[[#This Row],[Month]])</f>
        <v>19292</v>
      </c>
      <c r="M2812" s="1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s="9">
        <v>1281</v>
      </c>
      <c r="I2813" s="11">
        <v>8897</v>
      </c>
      <c r="J2813" s="9">
        <f>SUMIFS(H:H,D:D,dataset_shampoo[[#This Row],[Brand]],E:E,dataset_shampoo[[#This Row],[Region]],F:F,dataset_shampoo[[#This Row],[Year]],G:G,"&lt;="&amp;dataset_shampoo[[#This Row],[Month]])</f>
        <v>2758</v>
      </c>
      <c r="K2813" s="27">
        <f>SUMIFS(I:I,D:D,dataset_shampoo[[#This Row],[Brand]],E:E,dataset_shampoo[[#This Row],[Region]],F:F,dataset_shampoo[[#This Row],[Year]],G:G,"&lt;="&amp;dataset_shampoo[[#This Row],[Month]])</f>
        <v>19166</v>
      </c>
      <c r="L2813" s="9">
        <f>dataset_shampoo[[#This Row],[Units YTD]]+SUMIFS(H:H,D:D,dataset_shampoo[[#This Row],[Brand]],E:E,dataset_shampoo[[#This Row],[Region]],F:F,dataset_shampoo[[#This Row],[Year]]-1,G:G,"&gt;"&amp;dataset_shampoo[[#This Row],[Month]])</f>
        <v>18872</v>
      </c>
      <c r="M2813" s="1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s="9">
        <v>1246</v>
      </c>
      <c r="I2814" s="11">
        <v>8666</v>
      </c>
      <c r="J2814" s="9">
        <f>SUMIFS(H:H,D:D,dataset_shampoo[[#This Row],[Brand]],E:E,dataset_shampoo[[#This Row],[Region]],F:F,dataset_shampoo[[#This Row],[Year]],G:G,"&lt;="&amp;dataset_shampoo[[#This Row],[Month]])</f>
        <v>4004</v>
      </c>
      <c r="K2814" s="27">
        <f>SUMIFS(I:I,D:D,dataset_shampoo[[#This Row],[Brand]],E:E,dataset_shampoo[[#This Row],[Region]],F:F,dataset_shampoo[[#This Row],[Year]],G:G,"&lt;="&amp;dataset_shampoo[[#This Row],[Month]])</f>
        <v>27832</v>
      </c>
      <c r="L2814" s="9">
        <f>dataset_shampoo[[#This Row],[Units YTD]]+SUMIFS(H:H,D:D,dataset_shampoo[[#This Row],[Brand]],E:E,dataset_shampoo[[#This Row],[Region]],F:F,dataset_shampoo[[#This Row],[Year]]-1,G:G,"&gt;"&amp;dataset_shampoo[[#This Row],[Month]])</f>
        <v>18627</v>
      </c>
      <c r="M2814" s="1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s="9">
        <v>875</v>
      </c>
      <c r="I2815" s="11">
        <v>6097</v>
      </c>
      <c r="J2815" s="9">
        <f>SUMIFS(H:H,D:D,dataset_shampoo[[#This Row],[Brand]],E:E,dataset_shampoo[[#This Row],[Region]],F:F,dataset_shampoo[[#This Row],[Year]],G:G,"&lt;="&amp;dataset_shampoo[[#This Row],[Month]])</f>
        <v>4879</v>
      </c>
      <c r="K2815" s="27">
        <f>SUMIFS(I:I,D:D,dataset_shampoo[[#This Row],[Brand]],E:E,dataset_shampoo[[#This Row],[Region]],F:F,dataset_shampoo[[#This Row],[Year]],G:G,"&lt;="&amp;dataset_shampoo[[#This Row],[Month]])</f>
        <v>33929</v>
      </c>
      <c r="L2815" s="9">
        <f>dataset_shampoo[[#This Row],[Units YTD]]+SUMIFS(H:H,D:D,dataset_shampoo[[#This Row],[Brand]],E:E,dataset_shampoo[[#This Row],[Region]],F:F,dataset_shampoo[[#This Row],[Year]]-1,G:G,"&gt;"&amp;dataset_shampoo[[#This Row],[Month]])</f>
        <v>17563</v>
      </c>
      <c r="M2815" s="1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s="9">
        <v>1204</v>
      </c>
      <c r="I2816" s="11">
        <v>8337</v>
      </c>
      <c r="J2816" s="9">
        <f>SUMIFS(H:H,D:D,dataset_shampoo[[#This Row],[Brand]],E:E,dataset_shampoo[[#This Row],[Region]],F:F,dataset_shampoo[[#This Row],[Year]],G:G,"&lt;="&amp;dataset_shampoo[[#This Row],[Month]])</f>
        <v>6083</v>
      </c>
      <c r="K2816" s="27">
        <f>SUMIFS(I:I,D:D,dataset_shampoo[[#This Row],[Brand]],E:E,dataset_shampoo[[#This Row],[Region]],F:F,dataset_shampoo[[#This Row],[Year]],G:G,"&lt;="&amp;dataset_shampoo[[#This Row],[Month]])</f>
        <v>42266</v>
      </c>
      <c r="L2816" s="9">
        <f>dataset_shampoo[[#This Row],[Units YTD]]+SUMIFS(H:H,D:D,dataset_shampoo[[#This Row],[Brand]],E:E,dataset_shampoo[[#This Row],[Region]],F:F,dataset_shampoo[[#This Row],[Year]]-1,G:G,"&gt;"&amp;dataset_shampoo[[#This Row],[Month]])</f>
        <v>17325</v>
      </c>
      <c r="M2816" s="1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s="9">
        <v>2023</v>
      </c>
      <c r="I2817" s="11">
        <v>14007</v>
      </c>
      <c r="J2817" s="9">
        <f>SUMIFS(H:H,D:D,dataset_shampoo[[#This Row],[Brand]],E:E,dataset_shampoo[[#This Row],[Region]],F:F,dataset_shampoo[[#This Row],[Year]],G:G,"&lt;="&amp;dataset_shampoo[[#This Row],[Month]])</f>
        <v>8106</v>
      </c>
      <c r="K2817" s="27">
        <f>SUMIFS(I:I,D:D,dataset_shampoo[[#This Row],[Brand]],E:E,dataset_shampoo[[#This Row],[Region]],F:F,dataset_shampoo[[#This Row],[Year]],G:G,"&lt;="&amp;dataset_shampoo[[#This Row],[Month]])</f>
        <v>56273</v>
      </c>
      <c r="L2817" s="9">
        <f>dataset_shampoo[[#This Row],[Units YTD]]+SUMIFS(H:H,D:D,dataset_shampoo[[#This Row],[Brand]],E:E,dataset_shampoo[[#This Row],[Region]],F:F,dataset_shampoo[[#This Row],[Year]]-1,G:G,"&gt;"&amp;dataset_shampoo[[#This Row],[Month]])</f>
        <v>17836</v>
      </c>
      <c r="M2817" s="1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s="9">
        <v>1673</v>
      </c>
      <c r="I2818" s="11">
        <v>11641</v>
      </c>
      <c r="J2818" s="9">
        <f>SUMIFS(H:H,D:D,dataset_shampoo[[#This Row],[Brand]],E:E,dataset_shampoo[[#This Row],[Region]],F:F,dataset_shampoo[[#This Row],[Year]],G:G,"&lt;="&amp;dataset_shampoo[[#This Row],[Month]])</f>
        <v>9779</v>
      </c>
      <c r="K2818" s="27">
        <f>SUMIFS(I:I,D:D,dataset_shampoo[[#This Row],[Brand]],E:E,dataset_shampoo[[#This Row],[Region]],F:F,dataset_shampoo[[#This Row],[Year]],G:G,"&lt;="&amp;dataset_shampoo[[#This Row],[Month]])</f>
        <v>67914</v>
      </c>
      <c r="L2818" s="9">
        <f>dataset_shampoo[[#This Row],[Units YTD]]+SUMIFS(H:H,D:D,dataset_shampoo[[#This Row],[Brand]],E:E,dataset_shampoo[[#This Row],[Region]],F:F,dataset_shampoo[[#This Row],[Year]]-1,G:G,"&gt;"&amp;dataset_shampoo[[#This Row],[Month]])</f>
        <v>17906</v>
      </c>
      <c r="M2818" s="1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s="9">
        <v>1316</v>
      </c>
      <c r="I2819" s="11">
        <v>9135</v>
      </c>
      <c r="J2819" s="9">
        <f>SUMIFS(H:H,D:D,dataset_shampoo[[#This Row],[Brand]],E:E,dataset_shampoo[[#This Row],[Region]],F:F,dataset_shampoo[[#This Row],[Year]],G:G,"&lt;="&amp;dataset_shampoo[[#This Row],[Month]])</f>
        <v>11095</v>
      </c>
      <c r="K2819" s="27">
        <f>SUMIFS(I:I,D:D,dataset_shampoo[[#This Row],[Brand]],E:E,dataset_shampoo[[#This Row],[Region]],F:F,dataset_shampoo[[#This Row],[Year]],G:G,"&lt;="&amp;dataset_shampoo[[#This Row],[Month]])</f>
        <v>77049</v>
      </c>
      <c r="L2819" s="9">
        <f>dataset_shampoo[[#This Row],[Units YTD]]+SUMIFS(H:H,D:D,dataset_shampoo[[#This Row],[Brand]],E:E,dataset_shampoo[[#This Row],[Region]],F:F,dataset_shampoo[[#This Row],[Year]]-1,G:G,"&gt;"&amp;dataset_shampoo[[#This Row],[Month]])</f>
        <v>17976</v>
      </c>
      <c r="M2819" s="1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s="9">
        <v>1631</v>
      </c>
      <c r="I2820" s="11">
        <v>11410</v>
      </c>
      <c r="J2820" s="9">
        <f>SUMIFS(H:H,D:D,dataset_shampoo[[#This Row],[Brand]],E:E,dataset_shampoo[[#This Row],[Region]],F:F,dataset_shampoo[[#This Row],[Year]],G:G,"&lt;="&amp;dataset_shampoo[[#This Row],[Month]])</f>
        <v>12726</v>
      </c>
      <c r="K2820" s="27">
        <f>SUMIFS(I:I,D:D,dataset_shampoo[[#This Row],[Brand]],E:E,dataset_shampoo[[#This Row],[Region]],F:F,dataset_shampoo[[#This Row],[Year]],G:G,"&lt;="&amp;dataset_shampoo[[#This Row],[Month]])</f>
        <v>88459</v>
      </c>
      <c r="L2820" s="9">
        <f>dataset_shampoo[[#This Row],[Units YTD]]+SUMIFS(H:H,D:D,dataset_shampoo[[#This Row],[Brand]],E:E,dataset_shampoo[[#This Row],[Region]],F:F,dataset_shampoo[[#This Row],[Year]]-1,G:G,"&gt;"&amp;dataset_shampoo[[#This Row],[Month]])</f>
        <v>17402</v>
      </c>
      <c r="M2820" s="1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s="9">
        <v>973</v>
      </c>
      <c r="I2821" s="11">
        <v>7091</v>
      </c>
      <c r="J2821" s="9">
        <f>SUMIFS(H:H,D:D,dataset_shampoo[[#This Row],[Brand]],E:E,dataset_shampoo[[#This Row],[Region]],F:F,dataset_shampoo[[#This Row],[Year]],G:G,"&lt;="&amp;dataset_shampoo[[#This Row],[Month]])</f>
        <v>13699</v>
      </c>
      <c r="K2821" s="27">
        <f>SUMIFS(I:I,D:D,dataset_shampoo[[#This Row],[Brand]],E:E,dataset_shampoo[[#This Row],[Region]],F:F,dataset_shampoo[[#This Row],[Year]],G:G,"&lt;="&amp;dataset_shampoo[[#This Row],[Month]])</f>
        <v>95550</v>
      </c>
      <c r="L2821" s="9">
        <f>dataset_shampoo[[#This Row],[Units YTD]]+SUMIFS(H:H,D:D,dataset_shampoo[[#This Row],[Brand]],E:E,dataset_shampoo[[#This Row],[Region]],F:F,dataset_shampoo[[#This Row],[Year]]-1,G:G,"&gt;"&amp;dataset_shampoo[[#This Row],[Month]])</f>
        <v>16576</v>
      </c>
      <c r="M2821" s="1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s="9">
        <v>1470</v>
      </c>
      <c r="I2822" s="11">
        <v>10710</v>
      </c>
      <c r="J2822" s="9">
        <f>SUMIFS(H:H,D:D,dataset_shampoo[[#This Row],[Brand]],E:E,dataset_shampoo[[#This Row],[Region]],F:F,dataset_shampoo[[#This Row],[Year]],G:G,"&lt;="&amp;dataset_shampoo[[#This Row],[Month]])</f>
        <v>15169</v>
      </c>
      <c r="K2822" s="27">
        <f>SUMIFS(I:I,D:D,dataset_shampoo[[#This Row],[Brand]],E:E,dataset_shampoo[[#This Row],[Region]],F:F,dataset_shampoo[[#This Row],[Year]],G:G,"&lt;="&amp;dataset_shampoo[[#This Row],[Month]])</f>
        <v>106260</v>
      </c>
      <c r="L2822" s="9">
        <f>dataset_shampoo[[#This Row],[Units YTD]]+SUMIFS(H:H,D:D,dataset_shampoo[[#This Row],[Brand]],E:E,dataset_shampoo[[#This Row],[Region]],F:F,dataset_shampoo[[#This Row],[Year]]-1,G:G,"&gt;"&amp;dataset_shampoo[[#This Row],[Month]])</f>
        <v>16821</v>
      </c>
      <c r="M2822" s="1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s="9">
        <v>1491</v>
      </c>
      <c r="I2823" s="11">
        <v>10822</v>
      </c>
      <c r="J2823" s="9">
        <f>SUMIFS(H:H,D:D,dataset_shampoo[[#This Row],[Brand]],E:E,dataset_shampoo[[#This Row],[Region]],F:F,dataset_shampoo[[#This Row],[Year]],G:G,"&lt;="&amp;dataset_shampoo[[#This Row],[Month]])</f>
        <v>16660</v>
      </c>
      <c r="K2823" s="27">
        <f>SUMIFS(I:I,D:D,dataset_shampoo[[#This Row],[Brand]],E:E,dataset_shampoo[[#This Row],[Region]],F:F,dataset_shampoo[[#This Row],[Year]],G:G,"&lt;="&amp;dataset_shampoo[[#This Row],[Month]])</f>
        <v>117082</v>
      </c>
      <c r="L2823" s="9">
        <f>dataset_shampoo[[#This Row],[Units YTD]]+SUMIFS(H:H,D:D,dataset_shampoo[[#This Row],[Brand]],E:E,dataset_shampoo[[#This Row],[Region]],F:F,dataset_shampoo[[#This Row],[Year]]-1,G:G,"&gt;"&amp;dataset_shampoo[[#This Row],[Month]])</f>
        <v>16660</v>
      </c>
      <c r="M2823" s="1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s="9">
        <v>1526</v>
      </c>
      <c r="I2824" s="11">
        <v>11088</v>
      </c>
      <c r="J2824" s="9">
        <f>SUMIFS(H:H,D:D,dataset_shampoo[[#This Row],[Brand]],E:E,dataset_shampoo[[#This Row],[Region]],F:F,dataset_shampoo[[#This Row],[Year]],G:G,"&lt;="&amp;dataset_shampoo[[#This Row],[Month]])</f>
        <v>1526</v>
      </c>
      <c r="K2824" s="27">
        <f>SUMIFS(I:I,D:D,dataset_shampoo[[#This Row],[Brand]],E:E,dataset_shampoo[[#This Row],[Region]],F:F,dataset_shampoo[[#This Row],[Year]],G:G,"&lt;="&amp;dataset_shampoo[[#This Row],[Month]])</f>
        <v>11088</v>
      </c>
      <c r="L2824" s="9">
        <f>dataset_shampoo[[#This Row],[Units YTD]]+SUMIFS(H:H,D:D,dataset_shampoo[[#This Row],[Brand]],E:E,dataset_shampoo[[#This Row],[Region]],F:F,dataset_shampoo[[#This Row],[Year]]-1,G:G,"&gt;"&amp;dataset_shampoo[[#This Row],[Month]])</f>
        <v>16709</v>
      </c>
      <c r="M2824" s="1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s="9">
        <v>1442</v>
      </c>
      <c r="I2825" s="11">
        <v>10521</v>
      </c>
      <c r="J2825" s="9">
        <f>SUMIFS(H:H,D:D,dataset_shampoo[[#This Row],[Brand]],E:E,dataset_shampoo[[#This Row],[Region]],F:F,dataset_shampoo[[#This Row],[Year]],G:G,"&lt;="&amp;dataset_shampoo[[#This Row],[Month]])</f>
        <v>2968</v>
      </c>
      <c r="K2825" s="27">
        <f>SUMIFS(I:I,D:D,dataset_shampoo[[#This Row],[Brand]],E:E,dataset_shampoo[[#This Row],[Region]],F:F,dataset_shampoo[[#This Row],[Year]],G:G,"&lt;="&amp;dataset_shampoo[[#This Row],[Month]])</f>
        <v>21609</v>
      </c>
      <c r="L2825" s="9">
        <f>dataset_shampoo[[#This Row],[Units YTD]]+SUMIFS(H:H,D:D,dataset_shampoo[[#This Row],[Brand]],E:E,dataset_shampoo[[#This Row],[Region]],F:F,dataset_shampoo[[#This Row],[Year]]-1,G:G,"&gt;"&amp;dataset_shampoo[[#This Row],[Month]])</f>
        <v>16870</v>
      </c>
      <c r="M2825" s="1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s="9">
        <v>1281</v>
      </c>
      <c r="I2826" s="11">
        <v>9345</v>
      </c>
      <c r="J2826" s="9">
        <f>SUMIFS(H:H,D:D,dataset_shampoo[[#This Row],[Brand]],E:E,dataset_shampoo[[#This Row],[Region]],F:F,dataset_shampoo[[#This Row],[Year]],G:G,"&lt;="&amp;dataset_shampoo[[#This Row],[Month]])</f>
        <v>4249</v>
      </c>
      <c r="K2826" s="27">
        <f>SUMIFS(I:I,D:D,dataset_shampoo[[#This Row],[Brand]],E:E,dataset_shampoo[[#This Row],[Region]],F:F,dataset_shampoo[[#This Row],[Year]],G:G,"&lt;="&amp;dataset_shampoo[[#This Row],[Month]])</f>
        <v>30954</v>
      </c>
      <c r="L2826" s="9">
        <f>dataset_shampoo[[#This Row],[Units YTD]]+SUMIFS(H:H,D:D,dataset_shampoo[[#This Row],[Brand]],E:E,dataset_shampoo[[#This Row],[Region]],F:F,dataset_shampoo[[#This Row],[Year]]-1,G:G,"&gt;"&amp;dataset_shampoo[[#This Row],[Month]])</f>
        <v>16905</v>
      </c>
      <c r="M2826" s="1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s="9">
        <v>623</v>
      </c>
      <c r="I2827" s="11">
        <v>4375</v>
      </c>
      <c r="J2827" s="9">
        <f>SUMIFS(H:H,D:D,dataset_shampoo[[#This Row],[Brand]],E:E,dataset_shampoo[[#This Row],[Region]],F:F,dataset_shampoo[[#This Row],[Year]],G:G,"&lt;="&amp;dataset_shampoo[[#This Row],[Month]])</f>
        <v>623</v>
      </c>
      <c r="K2827" s="27">
        <f>SUMIFS(I:I,D:D,dataset_shampoo[[#This Row],[Brand]],E:E,dataset_shampoo[[#This Row],[Region]],F:F,dataset_shampoo[[#This Row],[Year]],G:G,"&lt;="&amp;dataset_shampoo[[#This Row],[Month]])</f>
        <v>4375</v>
      </c>
      <c r="L2827" s="9">
        <f>dataset_shampoo[[#This Row],[Units YTD]]+SUMIFS(H:H,D:D,dataset_shampoo[[#This Row],[Brand]],E:E,dataset_shampoo[[#This Row],[Region]],F:F,dataset_shampoo[[#This Row],[Year]]-1,G:G,"&gt;"&amp;dataset_shampoo[[#This Row],[Month]])</f>
        <v>623</v>
      </c>
      <c r="M2827" s="1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s="9">
        <v>441</v>
      </c>
      <c r="I2828" s="11">
        <v>3087</v>
      </c>
      <c r="J2828" s="9">
        <f>SUMIFS(H:H,D:D,dataset_shampoo[[#This Row],[Brand]],E:E,dataset_shampoo[[#This Row],[Region]],F:F,dataset_shampoo[[#This Row],[Year]],G:G,"&lt;="&amp;dataset_shampoo[[#This Row],[Month]])</f>
        <v>1064</v>
      </c>
      <c r="K2828" s="27">
        <f>SUMIFS(I:I,D:D,dataset_shampoo[[#This Row],[Brand]],E:E,dataset_shampoo[[#This Row],[Region]],F:F,dataset_shampoo[[#This Row],[Year]],G:G,"&lt;="&amp;dataset_shampoo[[#This Row],[Month]])</f>
        <v>7462</v>
      </c>
      <c r="L2828" s="9">
        <f>dataset_shampoo[[#This Row],[Units YTD]]+SUMIFS(H:H,D:D,dataset_shampoo[[#This Row],[Brand]],E:E,dataset_shampoo[[#This Row],[Region]],F:F,dataset_shampoo[[#This Row],[Year]]-1,G:G,"&gt;"&amp;dataset_shampoo[[#This Row],[Month]])</f>
        <v>1064</v>
      </c>
      <c r="M2828" s="1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s="9">
        <v>378</v>
      </c>
      <c r="I2829" s="11">
        <v>2667</v>
      </c>
      <c r="J2829" s="9">
        <f>SUMIFS(H:H,D:D,dataset_shampoo[[#This Row],[Brand]],E:E,dataset_shampoo[[#This Row],[Region]],F:F,dataset_shampoo[[#This Row],[Year]],G:G,"&lt;="&amp;dataset_shampoo[[#This Row],[Month]])</f>
        <v>1442</v>
      </c>
      <c r="K2829" s="27">
        <f>SUMIFS(I:I,D:D,dataset_shampoo[[#This Row],[Brand]],E:E,dataset_shampoo[[#This Row],[Region]],F:F,dataset_shampoo[[#This Row],[Year]],G:G,"&lt;="&amp;dataset_shampoo[[#This Row],[Month]])</f>
        <v>10129</v>
      </c>
      <c r="L2829" s="9">
        <f>dataset_shampoo[[#This Row],[Units YTD]]+SUMIFS(H:H,D:D,dataset_shampoo[[#This Row],[Brand]],E:E,dataset_shampoo[[#This Row],[Region]],F:F,dataset_shampoo[[#This Row],[Year]]-1,G:G,"&gt;"&amp;dataset_shampoo[[#This Row],[Month]])</f>
        <v>1442</v>
      </c>
      <c r="M2829" s="1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s="9">
        <v>427</v>
      </c>
      <c r="I2830" s="11">
        <v>2982</v>
      </c>
      <c r="J2830" s="9">
        <f>SUMIFS(H:H,D:D,dataset_shampoo[[#This Row],[Brand]],E:E,dataset_shampoo[[#This Row],[Region]],F:F,dataset_shampoo[[#This Row],[Year]],G:G,"&lt;="&amp;dataset_shampoo[[#This Row],[Month]])</f>
        <v>1869</v>
      </c>
      <c r="K2830" s="27">
        <f>SUMIFS(I:I,D:D,dataset_shampoo[[#This Row],[Brand]],E:E,dataset_shampoo[[#This Row],[Region]],F:F,dataset_shampoo[[#This Row],[Year]],G:G,"&lt;="&amp;dataset_shampoo[[#This Row],[Month]])</f>
        <v>13111</v>
      </c>
      <c r="L2830" s="9">
        <f>dataset_shampoo[[#This Row],[Units YTD]]+SUMIFS(H:H,D:D,dataset_shampoo[[#This Row],[Brand]],E:E,dataset_shampoo[[#This Row],[Region]],F:F,dataset_shampoo[[#This Row],[Year]]-1,G:G,"&gt;"&amp;dataset_shampoo[[#This Row],[Month]])</f>
        <v>1869</v>
      </c>
      <c r="M2830" s="1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s="9">
        <v>1435</v>
      </c>
      <c r="I2831" s="11">
        <v>9989</v>
      </c>
      <c r="J2831" s="9">
        <f>SUMIFS(H:H,D:D,dataset_shampoo[[#This Row],[Brand]],E:E,dataset_shampoo[[#This Row],[Region]],F:F,dataset_shampoo[[#This Row],[Year]],G:G,"&lt;="&amp;dataset_shampoo[[#This Row],[Month]])</f>
        <v>3304</v>
      </c>
      <c r="K2831" s="27">
        <f>SUMIFS(I:I,D:D,dataset_shampoo[[#This Row],[Brand]],E:E,dataset_shampoo[[#This Row],[Region]],F:F,dataset_shampoo[[#This Row],[Year]],G:G,"&lt;="&amp;dataset_shampoo[[#This Row],[Month]])</f>
        <v>23100</v>
      </c>
      <c r="L2831" s="9">
        <f>dataset_shampoo[[#This Row],[Units YTD]]+SUMIFS(H:H,D:D,dataset_shampoo[[#This Row],[Brand]],E:E,dataset_shampoo[[#This Row],[Region]],F:F,dataset_shampoo[[#This Row],[Year]]-1,G:G,"&gt;"&amp;dataset_shampoo[[#This Row],[Month]])</f>
        <v>3304</v>
      </c>
      <c r="M2831" s="1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s="9">
        <v>707</v>
      </c>
      <c r="I2832" s="11">
        <v>4886</v>
      </c>
      <c r="J2832" s="9">
        <f>SUMIFS(H:H,D:D,dataset_shampoo[[#This Row],[Brand]],E:E,dataset_shampoo[[#This Row],[Region]],F:F,dataset_shampoo[[#This Row],[Year]],G:G,"&lt;="&amp;dataset_shampoo[[#This Row],[Month]])</f>
        <v>4011</v>
      </c>
      <c r="K2832" s="27">
        <f>SUMIFS(I:I,D:D,dataset_shampoo[[#This Row],[Brand]],E:E,dataset_shampoo[[#This Row],[Region]],F:F,dataset_shampoo[[#This Row],[Year]],G:G,"&lt;="&amp;dataset_shampoo[[#This Row],[Month]])</f>
        <v>27986</v>
      </c>
      <c r="L2832" s="9">
        <f>dataset_shampoo[[#This Row],[Units YTD]]+SUMIFS(H:H,D:D,dataset_shampoo[[#This Row],[Brand]],E:E,dataset_shampoo[[#This Row],[Region]],F:F,dataset_shampoo[[#This Row],[Year]]-1,G:G,"&gt;"&amp;dataset_shampoo[[#This Row],[Month]])</f>
        <v>4011</v>
      </c>
      <c r="M2832" s="1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s="9">
        <v>462</v>
      </c>
      <c r="I2833" s="11">
        <v>3213</v>
      </c>
      <c r="J2833" s="9">
        <f>SUMIFS(H:H,D:D,dataset_shampoo[[#This Row],[Brand]],E:E,dataset_shampoo[[#This Row],[Region]],F:F,dataset_shampoo[[#This Row],[Year]],G:G,"&lt;="&amp;dataset_shampoo[[#This Row],[Month]])</f>
        <v>4473</v>
      </c>
      <c r="K2833" s="27">
        <f>SUMIFS(I:I,D:D,dataset_shampoo[[#This Row],[Brand]],E:E,dataset_shampoo[[#This Row],[Region]],F:F,dataset_shampoo[[#This Row],[Year]],G:G,"&lt;="&amp;dataset_shampoo[[#This Row],[Month]])</f>
        <v>31199</v>
      </c>
      <c r="L2833" s="9">
        <f>dataset_shampoo[[#This Row],[Units YTD]]+SUMIFS(H:H,D:D,dataset_shampoo[[#This Row],[Brand]],E:E,dataset_shampoo[[#This Row],[Region]],F:F,dataset_shampoo[[#This Row],[Year]]-1,G:G,"&gt;"&amp;dataset_shampoo[[#This Row],[Month]])</f>
        <v>4473</v>
      </c>
      <c r="M2833" s="1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s="9">
        <v>322</v>
      </c>
      <c r="I2834" s="11">
        <v>2261</v>
      </c>
      <c r="J2834" s="9">
        <f>SUMIFS(H:H,D:D,dataset_shampoo[[#This Row],[Brand]],E:E,dataset_shampoo[[#This Row],[Region]],F:F,dataset_shampoo[[#This Row],[Year]],G:G,"&lt;="&amp;dataset_shampoo[[#This Row],[Month]])</f>
        <v>4795</v>
      </c>
      <c r="K2834" s="27">
        <f>SUMIFS(I:I,D:D,dataset_shampoo[[#This Row],[Brand]],E:E,dataset_shampoo[[#This Row],[Region]],F:F,dataset_shampoo[[#This Row],[Year]],G:G,"&lt;="&amp;dataset_shampoo[[#This Row],[Month]])</f>
        <v>33460</v>
      </c>
      <c r="L2834" s="9">
        <f>dataset_shampoo[[#This Row],[Units YTD]]+SUMIFS(H:H,D:D,dataset_shampoo[[#This Row],[Brand]],E:E,dataset_shampoo[[#This Row],[Region]],F:F,dataset_shampoo[[#This Row],[Year]]-1,G:G,"&gt;"&amp;dataset_shampoo[[#This Row],[Month]])</f>
        <v>4795</v>
      </c>
      <c r="M2834" s="1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s="9">
        <v>833</v>
      </c>
      <c r="I2835" s="11">
        <v>5740</v>
      </c>
      <c r="J2835" s="9">
        <f>SUMIFS(H:H,D:D,dataset_shampoo[[#This Row],[Brand]],E:E,dataset_shampoo[[#This Row],[Region]],F:F,dataset_shampoo[[#This Row],[Year]],G:G,"&lt;="&amp;dataset_shampoo[[#This Row],[Month]])</f>
        <v>5628</v>
      </c>
      <c r="K2835" s="27">
        <f>SUMIFS(I:I,D:D,dataset_shampoo[[#This Row],[Brand]],E:E,dataset_shampoo[[#This Row],[Region]],F:F,dataset_shampoo[[#This Row],[Year]],G:G,"&lt;="&amp;dataset_shampoo[[#This Row],[Month]])</f>
        <v>39200</v>
      </c>
      <c r="L2835" s="9">
        <f>dataset_shampoo[[#This Row],[Units YTD]]+SUMIFS(H:H,D:D,dataset_shampoo[[#This Row],[Brand]],E:E,dataset_shampoo[[#This Row],[Region]],F:F,dataset_shampoo[[#This Row],[Year]]-1,G:G,"&gt;"&amp;dataset_shampoo[[#This Row],[Month]])</f>
        <v>5628</v>
      </c>
      <c r="M2835" s="1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s="9">
        <v>413</v>
      </c>
      <c r="I2836" s="11">
        <v>2919</v>
      </c>
      <c r="J2836" s="9">
        <f>SUMIFS(H:H,D:D,dataset_shampoo[[#This Row],[Brand]],E:E,dataset_shampoo[[#This Row],[Region]],F:F,dataset_shampoo[[#This Row],[Year]],G:G,"&lt;="&amp;dataset_shampoo[[#This Row],[Month]])</f>
        <v>6041</v>
      </c>
      <c r="K2836" s="27">
        <f>SUMIFS(I:I,D:D,dataset_shampoo[[#This Row],[Brand]],E:E,dataset_shampoo[[#This Row],[Region]],F:F,dataset_shampoo[[#This Row],[Year]],G:G,"&lt;="&amp;dataset_shampoo[[#This Row],[Month]])</f>
        <v>42119</v>
      </c>
      <c r="L2836" s="9">
        <f>dataset_shampoo[[#This Row],[Units YTD]]+SUMIFS(H:H,D:D,dataset_shampoo[[#This Row],[Brand]],E:E,dataset_shampoo[[#This Row],[Region]],F:F,dataset_shampoo[[#This Row],[Year]]-1,G:G,"&gt;"&amp;dataset_shampoo[[#This Row],[Month]])</f>
        <v>6041</v>
      </c>
      <c r="M2836" s="1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s="9">
        <v>567</v>
      </c>
      <c r="I2837" s="11">
        <v>3962</v>
      </c>
      <c r="J2837" s="9">
        <f>SUMIFS(H:H,D:D,dataset_shampoo[[#This Row],[Brand]],E:E,dataset_shampoo[[#This Row],[Region]],F:F,dataset_shampoo[[#This Row],[Year]],G:G,"&lt;="&amp;dataset_shampoo[[#This Row],[Month]])</f>
        <v>6608</v>
      </c>
      <c r="K2837" s="27">
        <f>SUMIFS(I:I,D:D,dataset_shampoo[[#This Row],[Brand]],E:E,dataset_shampoo[[#This Row],[Region]],F:F,dataset_shampoo[[#This Row],[Year]],G:G,"&lt;="&amp;dataset_shampoo[[#This Row],[Month]])</f>
        <v>46081</v>
      </c>
      <c r="L2837" s="9">
        <f>dataset_shampoo[[#This Row],[Units YTD]]+SUMIFS(H:H,D:D,dataset_shampoo[[#This Row],[Brand]],E:E,dataset_shampoo[[#This Row],[Region]],F:F,dataset_shampoo[[#This Row],[Year]]-1,G:G,"&gt;"&amp;dataset_shampoo[[#This Row],[Month]])</f>
        <v>6608</v>
      </c>
      <c r="M2837" s="1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s="9">
        <v>266</v>
      </c>
      <c r="I2838" s="11">
        <v>1834</v>
      </c>
      <c r="J2838" s="9">
        <f>SUMIFS(H:H,D:D,dataset_shampoo[[#This Row],[Brand]],E:E,dataset_shampoo[[#This Row],[Region]],F:F,dataset_shampoo[[#This Row],[Year]],G:G,"&lt;="&amp;dataset_shampoo[[#This Row],[Month]])</f>
        <v>6874</v>
      </c>
      <c r="K2838" s="27">
        <f>SUMIFS(I:I,D:D,dataset_shampoo[[#This Row],[Brand]],E:E,dataset_shampoo[[#This Row],[Region]],F:F,dataset_shampoo[[#This Row],[Year]],G:G,"&lt;="&amp;dataset_shampoo[[#This Row],[Month]])</f>
        <v>47915</v>
      </c>
      <c r="L2838" s="9">
        <f>dataset_shampoo[[#This Row],[Units YTD]]+SUMIFS(H:H,D:D,dataset_shampoo[[#This Row],[Brand]],E:E,dataset_shampoo[[#This Row],[Region]],F:F,dataset_shampoo[[#This Row],[Year]]-1,G:G,"&gt;"&amp;dataset_shampoo[[#This Row],[Month]])</f>
        <v>6874</v>
      </c>
      <c r="M2838" s="1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s="9">
        <v>623</v>
      </c>
      <c r="I2839" s="11">
        <v>4354</v>
      </c>
      <c r="J2839" s="9">
        <f>SUMIFS(H:H,D:D,dataset_shampoo[[#This Row],[Brand]],E:E,dataset_shampoo[[#This Row],[Region]],F:F,dataset_shampoo[[#This Row],[Year]],G:G,"&lt;="&amp;dataset_shampoo[[#This Row],[Month]])</f>
        <v>623</v>
      </c>
      <c r="K2839" s="27">
        <f>SUMIFS(I:I,D:D,dataset_shampoo[[#This Row],[Brand]],E:E,dataset_shampoo[[#This Row],[Region]],F:F,dataset_shampoo[[#This Row],[Year]],G:G,"&lt;="&amp;dataset_shampoo[[#This Row],[Month]])</f>
        <v>4354</v>
      </c>
      <c r="L2839" s="9">
        <f>dataset_shampoo[[#This Row],[Units YTD]]+SUMIFS(H:H,D:D,dataset_shampoo[[#This Row],[Brand]],E:E,dataset_shampoo[[#This Row],[Region]],F:F,dataset_shampoo[[#This Row],[Year]]-1,G:G,"&gt;"&amp;dataset_shampoo[[#This Row],[Month]])</f>
        <v>6874</v>
      </c>
      <c r="M2839" s="1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s="9">
        <v>301</v>
      </c>
      <c r="I2840" s="11">
        <v>2079</v>
      </c>
      <c r="J2840" s="9">
        <f>SUMIFS(H:H,D:D,dataset_shampoo[[#This Row],[Brand]],E:E,dataset_shampoo[[#This Row],[Region]],F:F,dataset_shampoo[[#This Row],[Year]],G:G,"&lt;="&amp;dataset_shampoo[[#This Row],[Month]])</f>
        <v>924</v>
      </c>
      <c r="K2840" s="27">
        <f>SUMIFS(I:I,D:D,dataset_shampoo[[#This Row],[Brand]],E:E,dataset_shampoo[[#This Row],[Region]],F:F,dataset_shampoo[[#This Row],[Year]],G:G,"&lt;="&amp;dataset_shampoo[[#This Row],[Month]])</f>
        <v>6433</v>
      </c>
      <c r="L2840" s="9">
        <f>dataset_shampoo[[#This Row],[Units YTD]]+SUMIFS(H:H,D:D,dataset_shampoo[[#This Row],[Brand]],E:E,dataset_shampoo[[#This Row],[Region]],F:F,dataset_shampoo[[#This Row],[Year]]-1,G:G,"&gt;"&amp;dataset_shampoo[[#This Row],[Month]])</f>
        <v>6734</v>
      </c>
      <c r="M2840" s="1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s="9">
        <v>392</v>
      </c>
      <c r="I2841" s="11">
        <v>2737</v>
      </c>
      <c r="J2841" s="9">
        <f>SUMIFS(H:H,D:D,dataset_shampoo[[#This Row],[Brand]],E:E,dataset_shampoo[[#This Row],[Region]],F:F,dataset_shampoo[[#This Row],[Year]],G:G,"&lt;="&amp;dataset_shampoo[[#This Row],[Month]])</f>
        <v>1316</v>
      </c>
      <c r="K2841" s="27">
        <f>SUMIFS(I:I,D:D,dataset_shampoo[[#This Row],[Brand]],E:E,dataset_shampoo[[#This Row],[Region]],F:F,dataset_shampoo[[#This Row],[Year]],G:G,"&lt;="&amp;dataset_shampoo[[#This Row],[Month]])</f>
        <v>9170</v>
      </c>
      <c r="L2841" s="9">
        <f>dataset_shampoo[[#This Row],[Units YTD]]+SUMIFS(H:H,D:D,dataset_shampoo[[#This Row],[Brand]],E:E,dataset_shampoo[[#This Row],[Region]],F:F,dataset_shampoo[[#This Row],[Year]]-1,G:G,"&gt;"&amp;dataset_shampoo[[#This Row],[Month]])</f>
        <v>6748</v>
      </c>
      <c r="M2841" s="1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s="9">
        <v>609</v>
      </c>
      <c r="I2842" s="11">
        <v>4228</v>
      </c>
      <c r="J2842" s="9">
        <f>SUMIFS(H:H,D:D,dataset_shampoo[[#This Row],[Brand]],E:E,dataset_shampoo[[#This Row],[Region]],F:F,dataset_shampoo[[#This Row],[Year]],G:G,"&lt;="&amp;dataset_shampoo[[#This Row],[Month]])</f>
        <v>1925</v>
      </c>
      <c r="K2842" s="27">
        <f>SUMIFS(I:I,D:D,dataset_shampoo[[#This Row],[Brand]],E:E,dataset_shampoo[[#This Row],[Region]],F:F,dataset_shampoo[[#This Row],[Year]],G:G,"&lt;="&amp;dataset_shampoo[[#This Row],[Month]])</f>
        <v>13398</v>
      </c>
      <c r="L2842" s="9">
        <f>dataset_shampoo[[#This Row],[Units YTD]]+SUMIFS(H:H,D:D,dataset_shampoo[[#This Row],[Brand]],E:E,dataset_shampoo[[#This Row],[Region]],F:F,dataset_shampoo[[#This Row],[Year]]-1,G:G,"&gt;"&amp;dataset_shampoo[[#This Row],[Month]])</f>
        <v>6930</v>
      </c>
      <c r="M2842" s="1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s="9">
        <v>301</v>
      </c>
      <c r="I2843" s="11">
        <v>2128</v>
      </c>
      <c r="J2843" s="9">
        <f>SUMIFS(H:H,D:D,dataset_shampoo[[#This Row],[Brand]],E:E,dataset_shampoo[[#This Row],[Region]],F:F,dataset_shampoo[[#This Row],[Year]],G:G,"&lt;="&amp;dataset_shampoo[[#This Row],[Month]])</f>
        <v>2226</v>
      </c>
      <c r="K2843" s="27">
        <f>SUMIFS(I:I,D:D,dataset_shampoo[[#This Row],[Brand]],E:E,dataset_shampoo[[#This Row],[Region]],F:F,dataset_shampoo[[#This Row],[Year]],G:G,"&lt;="&amp;dataset_shampoo[[#This Row],[Month]])</f>
        <v>15526</v>
      </c>
      <c r="L2843" s="9">
        <f>dataset_shampoo[[#This Row],[Units YTD]]+SUMIFS(H:H,D:D,dataset_shampoo[[#This Row],[Brand]],E:E,dataset_shampoo[[#This Row],[Region]],F:F,dataset_shampoo[[#This Row],[Year]]-1,G:G,"&gt;"&amp;dataset_shampoo[[#This Row],[Month]])</f>
        <v>5796</v>
      </c>
      <c r="M2843" s="1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s="9">
        <v>553</v>
      </c>
      <c r="I2844" s="11">
        <v>3815</v>
      </c>
      <c r="J2844" s="9">
        <f>SUMIFS(H:H,D:D,dataset_shampoo[[#This Row],[Brand]],E:E,dataset_shampoo[[#This Row],[Region]],F:F,dataset_shampoo[[#This Row],[Year]],G:G,"&lt;="&amp;dataset_shampoo[[#This Row],[Month]])</f>
        <v>2779</v>
      </c>
      <c r="K2844" s="27">
        <f>SUMIFS(I:I,D:D,dataset_shampoo[[#This Row],[Brand]],E:E,dataset_shampoo[[#This Row],[Region]],F:F,dataset_shampoo[[#This Row],[Year]],G:G,"&lt;="&amp;dataset_shampoo[[#This Row],[Month]])</f>
        <v>19341</v>
      </c>
      <c r="L2844" s="9">
        <f>dataset_shampoo[[#This Row],[Units YTD]]+SUMIFS(H:H,D:D,dataset_shampoo[[#This Row],[Brand]],E:E,dataset_shampoo[[#This Row],[Region]],F:F,dataset_shampoo[[#This Row],[Year]]-1,G:G,"&gt;"&amp;dataset_shampoo[[#This Row],[Month]])</f>
        <v>5642</v>
      </c>
      <c r="M2844" s="1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s="9">
        <v>532</v>
      </c>
      <c r="I2845" s="11">
        <v>3661</v>
      </c>
      <c r="J2845" s="9">
        <f>SUMIFS(H:H,D:D,dataset_shampoo[[#This Row],[Brand]],E:E,dataset_shampoo[[#This Row],[Region]],F:F,dataset_shampoo[[#This Row],[Year]],G:G,"&lt;="&amp;dataset_shampoo[[#This Row],[Month]])</f>
        <v>3311</v>
      </c>
      <c r="K2845" s="27">
        <f>SUMIFS(I:I,D:D,dataset_shampoo[[#This Row],[Brand]],E:E,dataset_shampoo[[#This Row],[Region]],F:F,dataset_shampoo[[#This Row],[Year]],G:G,"&lt;="&amp;dataset_shampoo[[#This Row],[Month]])</f>
        <v>23002</v>
      </c>
      <c r="L2845" s="9">
        <f>dataset_shampoo[[#This Row],[Units YTD]]+SUMIFS(H:H,D:D,dataset_shampoo[[#This Row],[Brand]],E:E,dataset_shampoo[[#This Row],[Region]],F:F,dataset_shampoo[[#This Row],[Year]]-1,G:G,"&gt;"&amp;dataset_shampoo[[#This Row],[Month]])</f>
        <v>5712</v>
      </c>
      <c r="M2845" s="1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s="9">
        <v>357</v>
      </c>
      <c r="I2846" s="11">
        <v>2457</v>
      </c>
      <c r="J2846" s="9">
        <f>SUMIFS(H:H,D:D,dataset_shampoo[[#This Row],[Brand]],E:E,dataset_shampoo[[#This Row],[Region]],F:F,dataset_shampoo[[#This Row],[Year]],G:G,"&lt;="&amp;dataset_shampoo[[#This Row],[Month]])</f>
        <v>3668</v>
      </c>
      <c r="K2846" s="27">
        <f>SUMIFS(I:I,D:D,dataset_shampoo[[#This Row],[Brand]],E:E,dataset_shampoo[[#This Row],[Region]],F:F,dataset_shampoo[[#This Row],[Year]],G:G,"&lt;="&amp;dataset_shampoo[[#This Row],[Month]])</f>
        <v>25459</v>
      </c>
      <c r="L2846" s="9">
        <f>dataset_shampoo[[#This Row],[Units YTD]]+SUMIFS(H:H,D:D,dataset_shampoo[[#This Row],[Brand]],E:E,dataset_shampoo[[#This Row],[Region]],F:F,dataset_shampoo[[#This Row],[Year]]-1,G:G,"&gt;"&amp;dataset_shampoo[[#This Row],[Month]])</f>
        <v>5747</v>
      </c>
      <c r="M2846" s="1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s="9">
        <v>462</v>
      </c>
      <c r="I2847" s="11">
        <v>3248</v>
      </c>
      <c r="J2847" s="9">
        <f>SUMIFS(H:H,D:D,dataset_shampoo[[#This Row],[Brand]],E:E,dataset_shampoo[[#This Row],[Region]],F:F,dataset_shampoo[[#This Row],[Year]],G:G,"&lt;="&amp;dataset_shampoo[[#This Row],[Month]])</f>
        <v>4130</v>
      </c>
      <c r="K2847" s="27">
        <f>SUMIFS(I:I,D:D,dataset_shampoo[[#This Row],[Brand]],E:E,dataset_shampoo[[#This Row],[Region]],F:F,dataset_shampoo[[#This Row],[Year]],G:G,"&lt;="&amp;dataset_shampoo[[#This Row],[Month]])</f>
        <v>28707</v>
      </c>
      <c r="L2847" s="9">
        <f>dataset_shampoo[[#This Row],[Units YTD]]+SUMIFS(H:H,D:D,dataset_shampoo[[#This Row],[Brand]],E:E,dataset_shampoo[[#This Row],[Region]],F:F,dataset_shampoo[[#This Row],[Year]]-1,G:G,"&gt;"&amp;dataset_shampoo[[#This Row],[Month]])</f>
        <v>5376</v>
      </c>
      <c r="M2847" s="1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s="9">
        <v>441</v>
      </c>
      <c r="I2848" s="11">
        <v>3059</v>
      </c>
      <c r="J2848" s="9">
        <f>SUMIFS(H:H,D:D,dataset_shampoo[[#This Row],[Brand]],E:E,dataset_shampoo[[#This Row],[Region]],F:F,dataset_shampoo[[#This Row],[Year]],G:G,"&lt;="&amp;dataset_shampoo[[#This Row],[Month]])</f>
        <v>4571</v>
      </c>
      <c r="K2848" s="27">
        <f>SUMIFS(I:I,D:D,dataset_shampoo[[#This Row],[Brand]],E:E,dataset_shampoo[[#This Row],[Region]],F:F,dataset_shampoo[[#This Row],[Year]],G:G,"&lt;="&amp;dataset_shampoo[[#This Row],[Month]])</f>
        <v>31766</v>
      </c>
      <c r="L2848" s="9">
        <f>dataset_shampoo[[#This Row],[Units YTD]]+SUMIFS(H:H,D:D,dataset_shampoo[[#This Row],[Brand]],E:E,dataset_shampoo[[#This Row],[Region]],F:F,dataset_shampoo[[#This Row],[Year]]-1,G:G,"&gt;"&amp;dataset_shampoo[[#This Row],[Month]])</f>
        <v>5404</v>
      </c>
      <c r="M2848" s="1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s="9">
        <v>350</v>
      </c>
      <c r="I2849" s="11">
        <v>2380</v>
      </c>
      <c r="J2849" s="9">
        <f>SUMIFS(H:H,D:D,dataset_shampoo[[#This Row],[Brand]],E:E,dataset_shampoo[[#This Row],[Region]],F:F,dataset_shampoo[[#This Row],[Year]],G:G,"&lt;="&amp;dataset_shampoo[[#This Row],[Month]])</f>
        <v>4921</v>
      </c>
      <c r="K2849" s="27">
        <f>SUMIFS(I:I,D:D,dataset_shampoo[[#This Row],[Brand]],E:E,dataset_shampoo[[#This Row],[Region]],F:F,dataset_shampoo[[#This Row],[Year]],G:G,"&lt;="&amp;dataset_shampoo[[#This Row],[Month]])</f>
        <v>34146</v>
      </c>
      <c r="L2849" s="9">
        <f>dataset_shampoo[[#This Row],[Units YTD]]+SUMIFS(H:H,D:D,dataset_shampoo[[#This Row],[Brand]],E:E,dataset_shampoo[[#This Row],[Region]],F:F,dataset_shampoo[[#This Row],[Year]]-1,G:G,"&gt;"&amp;dataset_shampoo[[#This Row],[Month]])</f>
        <v>5187</v>
      </c>
      <c r="M2849" s="1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s="9">
        <v>441</v>
      </c>
      <c r="I2850" s="11">
        <v>3052</v>
      </c>
      <c r="J2850" s="9">
        <f>SUMIFS(H:H,D:D,dataset_shampoo[[#This Row],[Brand]],E:E,dataset_shampoo[[#This Row],[Region]],F:F,dataset_shampoo[[#This Row],[Year]],G:G,"&lt;="&amp;dataset_shampoo[[#This Row],[Month]])</f>
        <v>5362</v>
      </c>
      <c r="K2850" s="27">
        <f>SUMIFS(I:I,D:D,dataset_shampoo[[#This Row],[Brand]],E:E,dataset_shampoo[[#This Row],[Region]],F:F,dataset_shampoo[[#This Row],[Year]],G:G,"&lt;="&amp;dataset_shampoo[[#This Row],[Month]])</f>
        <v>37198</v>
      </c>
      <c r="L2850" s="9">
        <f>dataset_shampoo[[#This Row],[Units YTD]]+SUMIFS(H:H,D:D,dataset_shampoo[[#This Row],[Brand]],E:E,dataset_shampoo[[#This Row],[Region]],F:F,dataset_shampoo[[#This Row],[Year]]-1,G:G,"&gt;"&amp;dataset_shampoo[[#This Row],[Month]])</f>
        <v>5362</v>
      </c>
      <c r="M2850" s="1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s="9">
        <v>441</v>
      </c>
      <c r="I2851" s="11">
        <v>3052</v>
      </c>
      <c r="J2851" s="9">
        <f>SUMIFS(H:H,D:D,dataset_shampoo[[#This Row],[Brand]],E:E,dataset_shampoo[[#This Row],[Region]],F:F,dataset_shampoo[[#This Row],[Year]],G:G,"&lt;="&amp;dataset_shampoo[[#This Row],[Month]])</f>
        <v>441</v>
      </c>
      <c r="K2851" s="27">
        <f>SUMIFS(I:I,D:D,dataset_shampoo[[#This Row],[Brand]],E:E,dataset_shampoo[[#This Row],[Region]],F:F,dataset_shampoo[[#This Row],[Year]],G:G,"&lt;="&amp;dataset_shampoo[[#This Row],[Month]])</f>
        <v>3052</v>
      </c>
      <c r="L2851" s="9">
        <f>dataset_shampoo[[#This Row],[Units YTD]]+SUMIFS(H:H,D:D,dataset_shampoo[[#This Row],[Brand]],E:E,dataset_shampoo[[#This Row],[Region]],F:F,dataset_shampoo[[#This Row],[Year]]-1,G:G,"&gt;"&amp;dataset_shampoo[[#This Row],[Month]])</f>
        <v>5180</v>
      </c>
      <c r="M2851" s="1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s="9">
        <v>245</v>
      </c>
      <c r="I2852" s="11">
        <v>1722</v>
      </c>
      <c r="J2852" s="9">
        <f>SUMIFS(H:H,D:D,dataset_shampoo[[#This Row],[Brand]],E:E,dataset_shampoo[[#This Row],[Region]],F:F,dataset_shampoo[[#This Row],[Year]],G:G,"&lt;="&amp;dataset_shampoo[[#This Row],[Month]])</f>
        <v>686</v>
      </c>
      <c r="K2852" s="27">
        <f>SUMIFS(I:I,D:D,dataset_shampoo[[#This Row],[Brand]],E:E,dataset_shampoo[[#This Row],[Region]],F:F,dataset_shampoo[[#This Row],[Year]],G:G,"&lt;="&amp;dataset_shampoo[[#This Row],[Month]])</f>
        <v>4774</v>
      </c>
      <c r="L2852" s="9">
        <f>dataset_shampoo[[#This Row],[Units YTD]]+SUMIFS(H:H,D:D,dataset_shampoo[[#This Row],[Brand]],E:E,dataset_shampoo[[#This Row],[Region]],F:F,dataset_shampoo[[#This Row],[Year]]-1,G:G,"&gt;"&amp;dataset_shampoo[[#This Row],[Month]])</f>
        <v>5124</v>
      </c>
      <c r="M2852" s="1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s="9">
        <v>315</v>
      </c>
      <c r="I2853" s="11">
        <v>2128</v>
      </c>
      <c r="J2853" s="9">
        <f>SUMIFS(H:H,D:D,dataset_shampoo[[#This Row],[Brand]],E:E,dataset_shampoo[[#This Row],[Region]],F:F,dataset_shampoo[[#This Row],[Year]],G:G,"&lt;="&amp;dataset_shampoo[[#This Row],[Month]])</f>
        <v>1001</v>
      </c>
      <c r="K2853" s="27">
        <f>SUMIFS(I:I,D:D,dataset_shampoo[[#This Row],[Brand]],E:E,dataset_shampoo[[#This Row],[Region]],F:F,dataset_shampoo[[#This Row],[Year]],G:G,"&lt;="&amp;dataset_shampoo[[#This Row],[Month]])</f>
        <v>6902</v>
      </c>
      <c r="L2853" s="9">
        <f>dataset_shampoo[[#This Row],[Units YTD]]+SUMIFS(H:H,D:D,dataset_shampoo[[#This Row],[Brand]],E:E,dataset_shampoo[[#This Row],[Region]],F:F,dataset_shampoo[[#This Row],[Year]]-1,G:G,"&gt;"&amp;dataset_shampoo[[#This Row],[Month]])</f>
        <v>5047</v>
      </c>
      <c r="M2853" s="1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s="9">
        <v>252</v>
      </c>
      <c r="I2854" s="11">
        <v>1764</v>
      </c>
      <c r="J2854" s="9">
        <f>SUMIFS(H:H,D:D,dataset_shampoo[[#This Row],[Brand]],E:E,dataset_shampoo[[#This Row],[Region]],F:F,dataset_shampoo[[#This Row],[Year]],G:G,"&lt;="&amp;dataset_shampoo[[#This Row],[Month]])</f>
        <v>1253</v>
      </c>
      <c r="K2854" s="27">
        <f>SUMIFS(I:I,D:D,dataset_shampoo[[#This Row],[Brand]],E:E,dataset_shampoo[[#This Row],[Region]],F:F,dataset_shampoo[[#This Row],[Year]],G:G,"&lt;="&amp;dataset_shampoo[[#This Row],[Month]])</f>
        <v>8666</v>
      </c>
      <c r="L2854" s="9">
        <f>dataset_shampoo[[#This Row],[Units YTD]]+SUMIFS(H:H,D:D,dataset_shampoo[[#This Row],[Brand]],E:E,dataset_shampoo[[#This Row],[Region]],F:F,dataset_shampoo[[#This Row],[Year]]-1,G:G,"&gt;"&amp;dataset_shampoo[[#This Row],[Month]])</f>
        <v>4690</v>
      </c>
      <c r="M2854" s="1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s="9">
        <v>252</v>
      </c>
      <c r="I2855" s="11">
        <v>1743</v>
      </c>
      <c r="J2855" s="9">
        <f>SUMIFS(H:H,D:D,dataset_shampoo[[#This Row],[Brand]],E:E,dataset_shampoo[[#This Row],[Region]],F:F,dataset_shampoo[[#This Row],[Year]],G:G,"&lt;="&amp;dataset_shampoo[[#This Row],[Month]])</f>
        <v>1505</v>
      </c>
      <c r="K2855" s="27">
        <f>SUMIFS(I:I,D:D,dataset_shampoo[[#This Row],[Brand]],E:E,dataset_shampoo[[#This Row],[Region]],F:F,dataset_shampoo[[#This Row],[Year]],G:G,"&lt;="&amp;dataset_shampoo[[#This Row],[Month]])</f>
        <v>10409</v>
      </c>
      <c r="L2855" s="9">
        <f>dataset_shampoo[[#This Row],[Units YTD]]+SUMIFS(H:H,D:D,dataset_shampoo[[#This Row],[Brand]],E:E,dataset_shampoo[[#This Row],[Region]],F:F,dataset_shampoo[[#This Row],[Year]]-1,G:G,"&gt;"&amp;dataset_shampoo[[#This Row],[Month]])</f>
        <v>4641</v>
      </c>
      <c r="M2855" s="1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s="9">
        <v>427</v>
      </c>
      <c r="I2856" s="11">
        <v>3003</v>
      </c>
      <c r="J2856" s="9">
        <f>SUMIFS(H:H,D:D,dataset_shampoo[[#This Row],[Brand]],E:E,dataset_shampoo[[#This Row],[Region]],F:F,dataset_shampoo[[#This Row],[Year]],G:G,"&lt;="&amp;dataset_shampoo[[#This Row],[Month]])</f>
        <v>1932</v>
      </c>
      <c r="K2856" s="27">
        <f>SUMIFS(I:I,D:D,dataset_shampoo[[#This Row],[Brand]],E:E,dataset_shampoo[[#This Row],[Region]],F:F,dataset_shampoo[[#This Row],[Year]],G:G,"&lt;="&amp;dataset_shampoo[[#This Row],[Month]])</f>
        <v>13412</v>
      </c>
      <c r="L2856" s="9">
        <f>dataset_shampoo[[#This Row],[Units YTD]]+SUMIFS(H:H,D:D,dataset_shampoo[[#This Row],[Brand]],E:E,dataset_shampoo[[#This Row],[Region]],F:F,dataset_shampoo[[#This Row],[Year]]-1,G:G,"&gt;"&amp;dataset_shampoo[[#This Row],[Month]])</f>
        <v>4515</v>
      </c>
      <c r="M2856" s="1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s="9">
        <v>210</v>
      </c>
      <c r="I2857" s="11">
        <v>1421</v>
      </c>
      <c r="J2857" s="9">
        <f>SUMIFS(H:H,D:D,dataset_shampoo[[#This Row],[Brand]],E:E,dataset_shampoo[[#This Row],[Region]],F:F,dataset_shampoo[[#This Row],[Year]],G:G,"&lt;="&amp;dataset_shampoo[[#This Row],[Month]])</f>
        <v>2142</v>
      </c>
      <c r="K2857" s="27">
        <f>SUMIFS(I:I,D:D,dataset_shampoo[[#This Row],[Brand]],E:E,dataset_shampoo[[#This Row],[Region]],F:F,dataset_shampoo[[#This Row],[Year]],G:G,"&lt;="&amp;dataset_shampoo[[#This Row],[Month]])</f>
        <v>14833</v>
      </c>
      <c r="L2857" s="9">
        <f>dataset_shampoo[[#This Row],[Units YTD]]+SUMIFS(H:H,D:D,dataset_shampoo[[#This Row],[Brand]],E:E,dataset_shampoo[[#This Row],[Region]],F:F,dataset_shampoo[[#This Row],[Year]]-1,G:G,"&gt;"&amp;dataset_shampoo[[#This Row],[Month]])</f>
        <v>4193</v>
      </c>
      <c r="M2857" s="1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s="9">
        <v>357</v>
      </c>
      <c r="I2858" s="11">
        <v>2471</v>
      </c>
      <c r="J2858" s="9">
        <f>SUMIFS(H:H,D:D,dataset_shampoo[[#This Row],[Brand]],E:E,dataset_shampoo[[#This Row],[Region]],F:F,dataset_shampoo[[#This Row],[Year]],G:G,"&lt;="&amp;dataset_shampoo[[#This Row],[Month]])</f>
        <v>2499</v>
      </c>
      <c r="K2858" s="27">
        <f>SUMIFS(I:I,D:D,dataset_shampoo[[#This Row],[Brand]],E:E,dataset_shampoo[[#This Row],[Region]],F:F,dataset_shampoo[[#This Row],[Year]],G:G,"&lt;="&amp;dataset_shampoo[[#This Row],[Month]])</f>
        <v>17304</v>
      </c>
      <c r="L2858" s="9">
        <f>dataset_shampoo[[#This Row],[Units YTD]]+SUMIFS(H:H,D:D,dataset_shampoo[[#This Row],[Brand]],E:E,dataset_shampoo[[#This Row],[Region]],F:F,dataset_shampoo[[#This Row],[Year]]-1,G:G,"&gt;"&amp;dataset_shampoo[[#This Row],[Month]])</f>
        <v>4193</v>
      </c>
      <c r="M2858" s="1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s="9">
        <v>406</v>
      </c>
      <c r="I2859" s="11">
        <v>2842</v>
      </c>
      <c r="J2859" s="9">
        <f>SUMIFS(H:H,D:D,dataset_shampoo[[#This Row],[Brand]],E:E,dataset_shampoo[[#This Row],[Region]],F:F,dataset_shampoo[[#This Row],[Year]],G:G,"&lt;="&amp;dataset_shampoo[[#This Row],[Month]])</f>
        <v>2905</v>
      </c>
      <c r="K2859" s="27">
        <f>SUMIFS(I:I,D:D,dataset_shampoo[[#This Row],[Brand]],E:E,dataset_shampoo[[#This Row],[Region]],F:F,dataset_shampoo[[#This Row],[Year]],G:G,"&lt;="&amp;dataset_shampoo[[#This Row],[Month]])</f>
        <v>20146</v>
      </c>
      <c r="L2859" s="9">
        <f>dataset_shampoo[[#This Row],[Units YTD]]+SUMIFS(H:H,D:D,dataset_shampoo[[#This Row],[Brand]],E:E,dataset_shampoo[[#This Row],[Region]],F:F,dataset_shampoo[[#This Row],[Year]]-1,G:G,"&gt;"&amp;dataset_shampoo[[#This Row],[Month]])</f>
        <v>4137</v>
      </c>
      <c r="M2859" s="1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s="9">
        <v>448</v>
      </c>
      <c r="I2860" s="11">
        <v>3143</v>
      </c>
      <c r="J2860" s="9">
        <f>SUMIFS(H:H,D:D,dataset_shampoo[[#This Row],[Brand]],E:E,dataset_shampoo[[#This Row],[Region]],F:F,dataset_shampoo[[#This Row],[Year]],G:G,"&lt;="&amp;dataset_shampoo[[#This Row],[Month]])</f>
        <v>3353</v>
      </c>
      <c r="K2860" s="27">
        <f>SUMIFS(I:I,D:D,dataset_shampoo[[#This Row],[Brand]],E:E,dataset_shampoo[[#This Row],[Region]],F:F,dataset_shampoo[[#This Row],[Year]],G:G,"&lt;="&amp;dataset_shampoo[[#This Row],[Month]])</f>
        <v>23289</v>
      </c>
      <c r="L2860" s="9">
        <f>dataset_shampoo[[#This Row],[Units YTD]]+SUMIFS(H:H,D:D,dataset_shampoo[[#This Row],[Brand]],E:E,dataset_shampoo[[#This Row],[Region]],F:F,dataset_shampoo[[#This Row],[Year]]-1,G:G,"&gt;"&amp;dataset_shampoo[[#This Row],[Month]])</f>
        <v>4144</v>
      </c>
      <c r="M2860" s="1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s="9">
        <v>357</v>
      </c>
      <c r="I2861" s="11">
        <v>2485</v>
      </c>
      <c r="J2861" s="9">
        <f>SUMIFS(H:H,D:D,dataset_shampoo[[#This Row],[Brand]],E:E,dataset_shampoo[[#This Row],[Region]],F:F,dataset_shampoo[[#This Row],[Year]],G:G,"&lt;="&amp;dataset_shampoo[[#This Row],[Month]])</f>
        <v>3710</v>
      </c>
      <c r="K2861" s="27">
        <f>SUMIFS(I:I,D:D,dataset_shampoo[[#This Row],[Brand]],E:E,dataset_shampoo[[#This Row],[Region]],F:F,dataset_shampoo[[#This Row],[Year]],G:G,"&lt;="&amp;dataset_shampoo[[#This Row],[Month]])</f>
        <v>25774</v>
      </c>
      <c r="L2861" s="9">
        <f>dataset_shampoo[[#This Row],[Units YTD]]+SUMIFS(H:H,D:D,dataset_shampoo[[#This Row],[Brand]],E:E,dataset_shampoo[[#This Row],[Region]],F:F,dataset_shampoo[[#This Row],[Year]]-1,G:G,"&gt;"&amp;dataset_shampoo[[#This Row],[Month]])</f>
        <v>4151</v>
      </c>
      <c r="M2861" s="1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s="9">
        <v>126</v>
      </c>
      <c r="I2862" s="11">
        <v>854</v>
      </c>
      <c r="J2862" s="9">
        <f>SUMIFS(H:H,D:D,dataset_shampoo[[#This Row],[Brand]],E:E,dataset_shampoo[[#This Row],[Region]],F:F,dataset_shampoo[[#This Row],[Year]],G:G,"&lt;="&amp;dataset_shampoo[[#This Row],[Month]])</f>
        <v>3836</v>
      </c>
      <c r="K2862" s="27">
        <f>SUMIFS(I:I,D:D,dataset_shampoo[[#This Row],[Brand]],E:E,dataset_shampoo[[#This Row],[Region]],F:F,dataset_shampoo[[#This Row],[Year]],G:G,"&lt;="&amp;dataset_shampoo[[#This Row],[Month]])</f>
        <v>26628</v>
      </c>
      <c r="L2862" s="9">
        <f>dataset_shampoo[[#This Row],[Units YTD]]+SUMIFS(H:H,D:D,dataset_shampoo[[#This Row],[Brand]],E:E,dataset_shampoo[[#This Row],[Region]],F:F,dataset_shampoo[[#This Row],[Year]]-1,G:G,"&gt;"&amp;dataset_shampoo[[#This Row],[Month]])</f>
        <v>3836</v>
      </c>
      <c r="M2862" s="1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s="9">
        <v>483</v>
      </c>
      <c r="I2863" s="11">
        <v>3409</v>
      </c>
      <c r="J2863" s="9">
        <f>SUMIFS(H:H,D:D,dataset_shampoo[[#This Row],[Brand]],E:E,dataset_shampoo[[#This Row],[Region]],F:F,dataset_shampoo[[#This Row],[Year]],G:G,"&lt;="&amp;dataset_shampoo[[#This Row],[Month]])</f>
        <v>483</v>
      </c>
      <c r="K2863" s="27">
        <f>SUMIFS(I:I,D:D,dataset_shampoo[[#This Row],[Brand]],E:E,dataset_shampoo[[#This Row],[Region]],F:F,dataset_shampoo[[#This Row],[Year]],G:G,"&lt;="&amp;dataset_shampoo[[#This Row],[Month]])</f>
        <v>3409</v>
      </c>
      <c r="L2863" s="9">
        <f>dataset_shampoo[[#This Row],[Units YTD]]+SUMIFS(H:H,D:D,dataset_shampoo[[#This Row],[Brand]],E:E,dataset_shampoo[[#This Row],[Region]],F:F,dataset_shampoo[[#This Row],[Year]]-1,G:G,"&gt;"&amp;dataset_shampoo[[#This Row],[Month]])</f>
        <v>3878</v>
      </c>
      <c r="M2863" s="1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s="9">
        <v>70</v>
      </c>
      <c r="I2864" s="11">
        <v>448</v>
      </c>
      <c r="J2864" s="9">
        <f>SUMIFS(H:H,D:D,dataset_shampoo[[#This Row],[Brand]],E:E,dataset_shampoo[[#This Row],[Region]],F:F,dataset_shampoo[[#This Row],[Year]],G:G,"&lt;="&amp;dataset_shampoo[[#This Row],[Month]])</f>
        <v>553</v>
      </c>
      <c r="K2864" s="27">
        <f>SUMIFS(I:I,D:D,dataset_shampoo[[#This Row],[Brand]],E:E,dataset_shampoo[[#This Row],[Region]],F:F,dataset_shampoo[[#This Row],[Year]],G:G,"&lt;="&amp;dataset_shampoo[[#This Row],[Month]])</f>
        <v>3857</v>
      </c>
      <c r="L2864" s="9">
        <f>dataset_shampoo[[#This Row],[Units YTD]]+SUMIFS(H:H,D:D,dataset_shampoo[[#This Row],[Brand]],E:E,dataset_shampoo[[#This Row],[Region]],F:F,dataset_shampoo[[#This Row],[Year]]-1,G:G,"&gt;"&amp;dataset_shampoo[[#This Row],[Month]])</f>
        <v>3703</v>
      </c>
      <c r="M2864" s="1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s="9">
        <v>175</v>
      </c>
      <c r="I2865" s="11">
        <v>1239</v>
      </c>
      <c r="J2865" s="9">
        <f>SUMIFS(H:H,D:D,dataset_shampoo[[#This Row],[Brand]],E:E,dataset_shampoo[[#This Row],[Region]],F:F,dataset_shampoo[[#This Row],[Year]],G:G,"&lt;="&amp;dataset_shampoo[[#This Row],[Month]])</f>
        <v>728</v>
      </c>
      <c r="K2865" s="27">
        <f>SUMIFS(I:I,D:D,dataset_shampoo[[#This Row],[Brand]],E:E,dataset_shampoo[[#This Row],[Region]],F:F,dataset_shampoo[[#This Row],[Year]],G:G,"&lt;="&amp;dataset_shampoo[[#This Row],[Month]])</f>
        <v>5096</v>
      </c>
      <c r="L2865" s="9">
        <f>dataset_shampoo[[#This Row],[Units YTD]]+SUMIFS(H:H,D:D,dataset_shampoo[[#This Row],[Brand]],E:E,dataset_shampoo[[#This Row],[Region]],F:F,dataset_shampoo[[#This Row],[Year]]-1,G:G,"&gt;"&amp;dataset_shampoo[[#This Row],[Month]])</f>
        <v>3563</v>
      </c>
      <c r="M2865" s="1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s="9">
        <v>462</v>
      </c>
      <c r="I2866" s="11">
        <v>3199</v>
      </c>
      <c r="J2866" s="9">
        <f>SUMIFS(H:H,D:D,dataset_shampoo[[#This Row],[Brand]],E:E,dataset_shampoo[[#This Row],[Region]],F:F,dataset_shampoo[[#This Row],[Year]],G:G,"&lt;="&amp;dataset_shampoo[[#This Row],[Month]])</f>
        <v>1190</v>
      </c>
      <c r="K2866" s="27">
        <f>SUMIFS(I:I,D:D,dataset_shampoo[[#This Row],[Brand]],E:E,dataset_shampoo[[#This Row],[Region]],F:F,dataset_shampoo[[#This Row],[Year]],G:G,"&lt;="&amp;dataset_shampoo[[#This Row],[Month]])</f>
        <v>8295</v>
      </c>
      <c r="L2866" s="9">
        <f>dataset_shampoo[[#This Row],[Units YTD]]+SUMIFS(H:H,D:D,dataset_shampoo[[#This Row],[Brand]],E:E,dataset_shampoo[[#This Row],[Region]],F:F,dataset_shampoo[[#This Row],[Year]]-1,G:G,"&gt;"&amp;dataset_shampoo[[#This Row],[Month]])</f>
        <v>3773</v>
      </c>
      <c r="M2866" s="1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s="9">
        <v>217</v>
      </c>
      <c r="I2867" s="11">
        <v>1561</v>
      </c>
      <c r="J2867" s="9">
        <f>SUMIFS(H:H,D:D,dataset_shampoo[[#This Row],[Brand]],E:E,dataset_shampoo[[#This Row],[Region]],F:F,dataset_shampoo[[#This Row],[Year]],G:G,"&lt;="&amp;dataset_shampoo[[#This Row],[Month]])</f>
        <v>1407</v>
      </c>
      <c r="K2867" s="27">
        <f>SUMIFS(I:I,D:D,dataset_shampoo[[#This Row],[Brand]],E:E,dataset_shampoo[[#This Row],[Region]],F:F,dataset_shampoo[[#This Row],[Year]],G:G,"&lt;="&amp;dataset_shampoo[[#This Row],[Month]])</f>
        <v>9856</v>
      </c>
      <c r="L2867" s="9">
        <f>dataset_shampoo[[#This Row],[Units YTD]]+SUMIFS(H:H,D:D,dataset_shampoo[[#This Row],[Brand]],E:E,dataset_shampoo[[#This Row],[Region]],F:F,dataset_shampoo[[#This Row],[Year]]-1,G:G,"&gt;"&amp;dataset_shampoo[[#This Row],[Month]])</f>
        <v>3738</v>
      </c>
      <c r="M2867" s="1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s="9">
        <v>105</v>
      </c>
      <c r="I2868" s="11">
        <v>693</v>
      </c>
      <c r="J2868" s="9">
        <f>SUMIFS(H:H,D:D,dataset_shampoo[[#This Row],[Brand]],E:E,dataset_shampoo[[#This Row],[Region]],F:F,dataset_shampoo[[#This Row],[Year]],G:G,"&lt;="&amp;dataset_shampoo[[#This Row],[Month]])</f>
        <v>1512</v>
      </c>
      <c r="K2868" s="27">
        <f>SUMIFS(I:I,D:D,dataset_shampoo[[#This Row],[Brand]],E:E,dataset_shampoo[[#This Row],[Region]],F:F,dataset_shampoo[[#This Row],[Year]],G:G,"&lt;="&amp;dataset_shampoo[[#This Row],[Month]])</f>
        <v>10549</v>
      </c>
      <c r="L2868" s="9">
        <f>dataset_shampoo[[#This Row],[Units YTD]]+SUMIFS(H:H,D:D,dataset_shampoo[[#This Row],[Brand]],E:E,dataset_shampoo[[#This Row],[Region]],F:F,dataset_shampoo[[#This Row],[Year]]-1,G:G,"&gt;"&amp;dataset_shampoo[[#This Row],[Month]])</f>
        <v>3416</v>
      </c>
      <c r="M2868" s="1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s="9">
        <v>581</v>
      </c>
      <c r="I2869" s="11">
        <v>4053</v>
      </c>
      <c r="J2869" s="9">
        <f>SUMIFS(H:H,D:D,dataset_shampoo[[#This Row],[Brand]],E:E,dataset_shampoo[[#This Row],[Region]],F:F,dataset_shampoo[[#This Row],[Year]],G:G,"&lt;="&amp;dataset_shampoo[[#This Row],[Month]])</f>
        <v>2093</v>
      </c>
      <c r="K2869" s="27">
        <f>SUMIFS(I:I,D:D,dataset_shampoo[[#This Row],[Brand]],E:E,dataset_shampoo[[#This Row],[Region]],F:F,dataset_shampoo[[#This Row],[Year]],G:G,"&lt;="&amp;dataset_shampoo[[#This Row],[Month]])</f>
        <v>14602</v>
      </c>
      <c r="L2869" s="9">
        <f>dataset_shampoo[[#This Row],[Units YTD]]+SUMIFS(H:H,D:D,dataset_shampoo[[#This Row],[Brand]],E:E,dataset_shampoo[[#This Row],[Region]],F:F,dataset_shampoo[[#This Row],[Year]]-1,G:G,"&gt;"&amp;dataset_shampoo[[#This Row],[Month]])</f>
        <v>3787</v>
      </c>
      <c r="M2869" s="1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s="9">
        <v>147</v>
      </c>
      <c r="I2870" s="11">
        <v>1029</v>
      </c>
      <c r="J2870" s="9">
        <f>SUMIFS(H:H,D:D,dataset_shampoo[[#This Row],[Brand]],E:E,dataset_shampoo[[#This Row],[Region]],F:F,dataset_shampoo[[#This Row],[Year]],G:G,"&lt;="&amp;dataset_shampoo[[#This Row],[Month]])</f>
        <v>2240</v>
      </c>
      <c r="K2870" s="27">
        <f>SUMIFS(I:I,D:D,dataset_shampoo[[#This Row],[Brand]],E:E,dataset_shampoo[[#This Row],[Region]],F:F,dataset_shampoo[[#This Row],[Year]],G:G,"&lt;="&amp;dataset_shampoo[[#This Row],[Month]])</f>
        <v>15631</v>
      </c>
      <c r="L2870" s="9">
        <f>dataset_shampoo[[#This Row],[Units YTD]]+SUMIFS(H:H,D:D,dataset_shampoo[[#This Row],[Brand]],E:E,dataset_shampoo[[#This Row],[Region]],F:F,dataset_shampoo[[#This Row],[Year]]-1,G:G,"&gt;"&amp;dataset_shampoo[[#This Row],[Month]])</f>
        <v>3577</v>
      </c>
      <c r="M2870" s="1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s="9">
        <v>140</v>
      </c>
      <c r="I2871" s="11">
        <v>973</v>
      </c>
      <c r="J2871" s="9">
        <f>SUMIFS(H:H,D:D,dataset_shampoo[[#This Row],[Brand]],E:E,dataset_shampoo[[#This Row],[Region]],F:F,dataset_shampoo[[#This Row],[Year]],G:G,"&lt;="&amp;dataset_shampoo[[#This Row],[Month]])</f>
        <v>2380</v>
      </c>
      <c r="K2871" s="27">
        <f>SUMIFS(I:I,D:D,dataset_shampoo[[#This Row],[Brand]],E:E,dataset_shampoo[[#This Row],[Region]],F:F,dataset_shampoo[[#This Row],[Year]],G:G,"&lt;="&amp;dataset_shampoo[[#This Row],[Month]])</f>
        <v>16604</v>
      </c>
      <c r="L2871" s="9">
        <f>dataset_shampoo[[#This Row],[Units YTD]]+SUMIFS(H:H,D:D,dataset_shampoo[[#This Row],[Brand]],E:E,dataset_shampoo[[#This Row],[Region]],F:F,dataset_shampoo[[#This Row],[Year]]-1,G:G,"&gt;"&amp;dataset_shampoo[[#This Row],[Month]])</f>
        <v>3311</v>
      </c>
      <c r="M2871" s="1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s="9">
        <v>210</v>
      </c>
      <c r="I2872" s="11">
        <v>1477</v>
      </c>
      <c r="J2872" s="9">
        <f>SUMIFS(H:H,D:D,dataset_shampoo[[#This Row],[Brand]],E:E,dataset_shampoo[[#This Row],[Region]],F:F,dataset_shampoo[[#This Row],[Year]],G:G,"&lt;="&amp;dataset_shampoo[[#This Row],[Month]])</f>
        <v>2590</v>
      </c>
      <c r="K2872" s="27">
        <f>SUMIFS(I:I,D:D,dataset_shampoo[[#This Row],[Brand]],E:E,dataset_shampoo[[#This Row],[Region]],F:F,dataset_shampoo[[#This Row],[Year]],G:G,"&lt;="&amp;dataset_shampoo[[#This Row],[Month]])</f>
        <v>18081</v>
      </c>
      <c r="L2872" s="9">
        <f>dataset_shampoo[[#This Row],[Units YTD]]+SUMIFS(H:H,D:D,dataset_shampoo[[#This Row],[Brand]],E:E,dataset_shampoo[[#This Row],[Region]],F:F,dataset_shampoo[[#This Row],[Year]]-1,G:G,"&gt;"&amp;dataset_shampoo[[#This Row],[Month]])</f>
        <v>3073</v>
      </c>
      <c r="M2872" s="1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s="9">
        <v>175</v>
      </c>
      <c r="I2873" s="11">
        <v>1190</v>
      </c>
      <c r="J2873" s="9">
        <f>SUMIFS(H:H,D:D,dataset_shampoo[[#This Row],[Brand]],E:E,dataset_shampoo[[#This Row],[Region]],F:F,dataset_shampoo[[#This Row],[Year]],G:G,"&lt;="&amp;dataset_shampoo[[#This Row],[Month]])</f>
        <v>2765</v>
      </c>
      <c r="K2873" s="27">
        <f>SUMIFS(I:I,D:D,dataset_shampoo[[#This Row],[Brand]],E:E,dataset_shampoo[[#This Row],[Region]],F:F,dataset_shampoo[[#This Row],[Year]],G:G,"&lt;="&amp;dataset_shampoo[[#This Row],[Month]])</f>
        <v>19271</v>
      </c>
      <c r="L2873" s="9">
        <f>dataset_shampoo[[#This Row],[Units YTD]]+SUMIFS(H:H,D:D,dataset_shampoo[[#This Row],[Brand]],E:E,dataset_shampoo[[#This Row],[Region]],F:F,dataset_shampoo[[#This Row],[Year]]-1,G:G,"&gt;"&amp;dataset_shampoo[[#This Row],[Month]])</f>
        <v>2891</v>
      </c>
      <c r="M2873" s="1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s="9">
        <v>210</v>
      </c>
      <c r="I2874" s="11">
        <v>1477</v>
      </c>
      <c r="J2874" s="9">
        <f>SUMIFS(H:H,D:D,dataset_shampoo[[#This Row],[Brand]],E:E,dataset_shampoo[[#This Row],[Region]],F:F,dataset_shampoo[[#This Row],[Year]],G:G,"&lt;="&amp;dataset_shampoo[[#This Row],[Month]])</f>
        <v>2975</v>
      </c>
      <c r="K2874" s="27">
        <f>SUMIFS(I:I,D:D,dataset_shampoo[[#This Row],[Brand]],E:E,dataset_shampoo[[#This Row],[Region]],F:F,dataset_shampoo[[#This Row],[Year]],G:G,"&lt;="&amp;dataset_shampoo[[#This Row],[Month]])</f>
        <v>20748</v>
      </c>
      <c r="L2874" s="9">
        <f>dataset_shampoo[[#This Row],[Units YTD]]+SUMIFS(H:H,D:D,dataset_shampoo[[#This Row],[Brand]],E:E,dataset_shampoo[[#This Row],[Region]],F:F,dataset_shampoo[[#This Row],[Year]]-1,G:G,"&gt;"&amp;dataset_shampoo[[#This Row],[Month]])</f>
        <v>2975</v>
      </c>
      <c r="M2874" s="1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s="9">
        <v>182</v>
      </c>
      <c r="I2875" s="11">
        <v>1316</v>
      </c>
      <c r="J2875" s="9">
        <f>SUMIFS(H:H,D:D,dataset_shampoo[[#This Row],[Brand]],E:E,dataset_shampoo[[#This Row],[Region]],F:F,dataset_shampoo[[#This Row],[Year]],G:G,"&lt;="&amp;dataset_shampoo[[#This Row],[Month]])</f>
        <v>182</v>
      </c>
      <c r="K2875" s="27">
        <f>SUMIFS(I:I,D:D,dataset_shampoo[[#This Row],[Brand]],E:E,dataset_shampoo[[#This Row],[Region]],F:F,dataset_shampoo[[#This Row],[Year]],G:G,"&lt;="&amp;dataset_shampoo[[#This Row],[Month]])</f>
        <v>1316</v>
      </c>
      <c r="L2875" s="9">
        <f>dataset_shampoo[[#This Row],[Units YTD]]+SUMIFS(H:H,D:D,dataset_shampoo[[#This Row],[Brand]],E:E,dataset_shampoo[[#This Row],[Region]],F:F,dataset_shampoo[[#This Row],[Year]]-1,G:G,"&gt;"&amp;dataset_shampoo[[#This Row],[Month]])</f>
        <v>2674</v>
      </c>
      <c r="M2875" s="1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s="9">
        <v>315</v>
      </c>
      <c r="I2876" s="11">
        <v>2198</v>
      </c>
      <c r="J2876" s="9">
        <f>SUMIFS(H:H,D:D,dataset_shampoo[[#This Row],[Brand]],E:E,dataset_shampoo[[#This Row],[Region]],F:F,dataset_shampoo[[#This Row],[Year]],G:G,"&lt;="&amp;dataset_shampoo[[#This Row],[Month]])</f>
        <v>497</v>
      </c>
      <c r="K2876" s="27">
        <f>SUMIFS(I:I,D:D,dataset_shampoo[[#This Row],[Brand]],E:E,dataset_shampoo[[#This Row],[Region]],F:F,dataset_shampoo[[#This Row],[Year]],G:G,"&lt;="&amp;dataset_shampoo[[#This Row],[Month]])</f>
        <v>3514</v>
      </c>
      <c r="L2876" s="9">
        <f>dataset_shampoo[[#This Row],[Units YTD]]+SUMIFS(H:H,D:D,dataset_shampoo[[#This Row],[Brand]],E:E,dataset_shampoo[[#This Row],[Region]],F:F,dataset_shampoo[[#This Row],[Year]]-1,G:G,"&gt;"&amp;dataset_shampoo[[#This Row],[Month]])</f>
        <v>2919</v>
      </c>
      <c r="M2876" s="1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s="9">
        <v>462</v>
      </c>
      <c r="I2877" s="11">
        <v>3178</v>
      </c>
      <c r="J2877" s="9">
        <f>SUMIFS(H:H,D:D,dataset_shampoo[[#This Row],[Brand]],E:E,dataset_shampoo[[#This Row],[Region]],F:F,dataset_shampoo[[#This Row],[Year]],G:G,"&lt;="&amp;dataset_shampoo[[#This Row],[Month]])</f>
        <v>959</v>
      </c>
      <c r="K2877" s="27">
        <f>SUMIFS(I:I,D:D,dataset_shampoo[[#This Row],[Brand]],E:E,dataset_shampoo[[#This Row],[Region]],F:F,dataset_shampoo[[#This Row],[Year]],G:G,"&lt;="&amp;dataset_shampoo[[#This Row],[Month]])</f>
        <v>6692</v>
      </c>
      <c r="L2877" s="9">
        <f>dataset_shampoo[[#This Row],[Units YTD]]+SUMIFS(H:H,D:D,dataset_shampoo[[#This Row],[Brand]],E:E,dataset_shampoo[[#This Row],[Region]],F:F,dataset_shampoo[[#This Row],[Year]]-1,G:G,"&gt;"&amp;dataset_shampoo[[#This Row],[Month]])</f>
        <v>3206</v>
      </c>
      <c r="M2877" s="1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s="9">
        <v>196</v>
      </c>
      <c r="I2878" s="11">
        <v>1351</v>
      </c>
      <c r="J2878" s="9">
        <f>SUMIFS(H:H,D:D,dataset_shampoo[[#This Row],[Brand]],E:E,dataset_shampoo[[#This Row],[Region]],F:F,dataset_shampoo[[#This Row],[Year]],G:G,"&lt;="&amp;dataset_shampoo[[#This Row],[Month]])</f>
        <v>1155</v>
      </c>
      <c r="K2878" s="27">
        <f>SUMIFS(I:I,D:D,dataset_shampoo[[#This Row],[Brand]],E:E,dataset_shampoo[[#This Row],[Region]],F:F,dataset_shampoo[[#This Row],[Year]],G:G,"&lt;="&amp;dataset_shampoo[[#This Row],[Month]])</f>
        <v>8043</v>
      </c>
      <c r="L2878" s="9">
        <f>dataset_shampoo[[#This Row],[Units YTD]]+SUMIFS(H:H,D:D,dataset_shampoo[[#This Row],[Brand]],E:E,dataset_shampoo[[#This Row],[Region]],F:F,dataset_shampoo[[#This Row],[Year]]-1,G:G,"&gt;"&amp;dataset_shampoo[[#This Row],[Month]])</f>
        <v>2940</v>
      </c>
      <c r="M2878" s="1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s="9">
        <v>175</v>
      </c>
      <c r="I2879" s="11">
        <v>1239</v>
      </c>
      <c r="J2879" s="9">
        <f>SUMIFS(H:H,D:D,dataset_shampoo[[#This Row],[Brand]],E:E,dataset_shampoo[[#This Row],[Region]],F:F,dataset_shampoo[[#This Row],[Year]],G:G,"&lt;="&amp;dataset_shampoo[[#This Row],[Month]])</f>
        <v>1330</v>
      </c>
      <c r="K2879" s="27">
        <f>SUMIFS(I:I,D:D,dataset_shampoo[[#This Row],[Brand]],E:E,dataset_shampoo[[#This Row],[Region]],F:F,dataset_shampoo[[#This Row],[Year]],G:G,"&lt;="&amp;dataset_shampoo[[#This Row],[Month]])</f>
        <v>9282</v>
      </c>
      <c r="L2879" s="9">
        <f>dataset_shampoo[[#This Row],[Units YTD]]+SUMIFS(H:H,D:D,dataset_shampoo[[#This Row],[Brand]],E:E,dataset_shampoo[[#This Row],[Region]],F:F,dataset_shampoo[[#This Row],[Year]]-1,G:G,"&gt;"&amp;dataset_shampoo[[#This Row],[Month]])</f>
        <v>2898</v>
      </c>
      <c r="M2879" s="1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s="9">
        <v>322</v>
      </c>
      <c r="I2880" s="11">
        <v>2240</v>
      </c>
      <c r="J2880" s="9">
        <f>SUMIFS(H:H,D:D,dataset_shampoo[[#This Row],[Brand]],E:E,dataset_shampoo[[#This Row],[Region]],F:F,dataset_shampoo[[#This Row],[Year]],G:G,"&lt;="&amp;dataset_shampoo[[#This Row],[Month]])</f>
        <v>1652</v>
      </c>
      <c r="K2880" s="27">
        <f>SUMIFS(I:I,D:D,dataset_shampoo[[#This Row],[Brand]],E:E,dataset_shampoo[[#This Row],[Region]],F:F,dataset_shampoo[[#This Row],[Year]],G:G,"&lt;="&amp;dataset_shampoo[[#This Row],[Month]])</f>
        <v>11522</v>
      </c>
      <c r="L2880" s="9">
        <f>dataset_shampoo[[#This Row],[Units YTD]]+SUMIFS(H:H,D:D,dataset_shampoo[[#This Row],[Brand]],E:E,dataset_shampoo[[#This Row],[Region]],F:F,dataset_shampoo[[#This Row],[Year]]-1,G:G,"&gt;"&amp;dataset_shampoo[[#This Row],[Month]])</f>
        <v>3115</v>
      </c>
      <c r="M2880" s="1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s="9">
        <v>644</v>
      </c>
      <c r="I2881" s="11">
        <v>4480</v>
      </c>
      <c r="J2881" s="9">
        <f>SUMIFS(H:H,D:D,dataset_shampoo[[#This Row],[Brand]],E:E,dataset_shampoo[[#This Row],[Region]],F:F,dataset_shampoo[[#This Row],[Year]],G:G,"&lt;="&amp;dataset_shampoo[[#This Row],[Month]])</f>
        <v>2296</v>
      </c>
      <c r="K2881" s="27">
        <f>SUMIFS(I:I,D:D,dataset_shampoo[[#This Row],[Brand]],E:E,dataset_shampoo[[#This Row],[Region]],F:F,dataset_shampoo[[#This Row],[Year]],G:G,"&lt;="&amp;dataset_shampoo[[#This Row],[Month]])</f>
        <v>16002</v>
      </c>
      <c r="L2881" s="9">
        <f>dataset_shampoo[[#This Row],[Units YTD]]+SUMIFS(H:H,D:D,dataset_shampoo[[#This Row],[Brand]],E:E,dataset_shampoo[[#This Row],[Region]],F:F,dataset_shampoo[[#This Row],[Year]]-1,G:G,"&gt;"&amp;dataset_shampoo[[#This Row],[Month]])</f>
        <v>3178</v>
      </c>
      <c r="M2881" s="1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s="9">
        <v>707</v>
      </c>
      <c r="I2882" s="11">
        <v>4872</v>
      </c>
      <c r="J2882" s="9">
        <f>SUMIFS(H:H,D:D,dataset_shampoo[[#This Row],[Brand]],E:E,dataset_shampoo[[#This Row],[Region]],F:F,dataset_shampoo[[#This Row],[Year]],G:G,"&lt;="&amp;dataset_shampoo[[#This Row],[Month]])</f>
        <v>3003</v>
      </c>
      <c r="K2882" s="27">
        <f>SUMIFS(I:I,D:D,dataset_shampoo[[#This Row],[Brand]],E:E,dataset_shampoo[[#This Row],[Region]],F:F,dataset_shampoo[[#This Row],[Year]],G:G,"&lt;="&amp;dataset_shampoo[[#This Row],[Month]])</f>
        <v>20874</v>
      </c>
      <c r="L2882" s="9">
        <f>dataset_shampoo[[#This Row],[Units YTD]]+SUMIFS(H:H,D:D,dataset_shampoo[[#This Row],[Brand]],E:E,dataset_shampoo[[#This Row],[Region]],F:F,dataset_shampoo[[#This Row],[Year]]-1,G:G,"&gt;"&amp;dataset_shampoo[[#This Row],[Month]])</f>
        <v>3738</v>
      </c>
      <c r="M2882" s="1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s="9">
        <v>609</v>
      </c>
      <c r="I2883" s="11">
        <v>4242</v>
      </c>
      <c r="J2883" s="9">
        <f>SUMIFS(H:H,D:D,dataset_shampoo[[#This Row],[Brand]],E:E,dataset_shampoo[[#This Row],[Region]],F:F,dataset_shampoo[[#This Row],[Year]],G:G,"&lt;="&amp;dataset_shampoo[[#This Row],[Month]])</f>
        <v>3612</v>
      </c>
      <c r="K2883" s="27">
        <f>SUMIFS(I:I,D:D,dataset_shampoo[[#This Row],[Brand]],E:E,dataset_shampoo[[#This Row],[Region]],F:F,dataset_shampoo[[#This Row],[Year]],G:G,"&lt;="&amp;dataset_shampoo[[#This Row],[Month]])</f>
        <v>25116</v>
      </c>
      <c r="L2883" s="9">
        <f>dataset_shampoo[[#This Row],[Units YTD]]+SUMIFS(H:H,D:D,dataset_shampoo[[#This Row],[Brand]],E:E,dataset_shampoo[[#This Row],[Region]],F:F,dataset_shampoo[[#This Row],[Year]]-1,G:G,"&gt;"&amp;dataset_shampoo[[#This Row],[Month]])</f>
        <v>4207</v>
      </c>
      <c r="M2883" s="1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s="9">
        <v>287</v>
      </c>
      <c r="I2884" s="11">
        <v>2100</v>
      </c>
      <c r="J2884" s="9">
        <f>SUMIFS(H:H,D:D,dataset_shampoo[[#This Row],[Brand]],E:E,dataset_shampoo[[#This Row],[Region]],F:F,dataset_shampoo[[#This Row],[Year]],G:G,"&lt;="&amp;dataset_shampoo[[#This Row],[Month]])</f>
        <v>3899</v>
      </c>
      <c r="K2884" s="27">
        <f>SUMIFS(I:I,D:D,dataset_shampoo[[#This Row],[Brand]],E:E,dataset_shampoo[[#This Row],[Region]],F:F,dataset_shampoo[[#This Row],[Year]],G:G,"&lt;="&amp;dataset_shampoo[[#This Row],[Month]])</f>
        <v>27216</v>
      </c>
      <c r="L2884" s="9">
        <f>dataset_shampoo[[#This Row],[Units YTD]]+SUMIFS(H:H,D:D,dataset_shampoo[[#This Row],[Brand]],E:E,dataset_shampoo[[#This Row],[Region]],F:F,dataset_shampoo[[#This Row],[Year]]-1,G:G,"&gt;"&amp;dataset_shampoo[[#This Row],[Month]])</f>
        <v>4284</v>
      </c>
      <c r="M2884" s="1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s="9">
        <v>182</v>
      </c>
      <c r="I2885" s="11">
        <v>1337</v>
      </c>
      <c r="J2885" s="9">
        <f>SUMIFS(H:H,D:D,dataset_shampoo[[#This Row],[Brand]],E:E,dataset_shampoo[[#This Row],[Region]],F:F,dataset_shampoo[[#This Row],[Year]],G:G,"&lt;="&amp;dataset_shampoo[[#This Row],[Month]])</f>
        <v>4081</v>
      </c>
      <c r="K2885" s="27">
        <f>SUMIFS(I:I,D:D,dataset_shampoo[[#This Row],[Brand]],E:E,dataset_shampoo[[#This Row],[Region]],F:F,dataset_shampoo[[#This Row],[Year]],G:G,"&lt;="&amp;dataset_shampoo[[#This Row],[Month]])</f>
        <v>28553</v>
      </c>
      <c r="L2885" s="9">
        <f>dataset_shampoo[[#This Row],[Units YTD]]+SUMIFS(H:H,D:D,dataset_shampoo[[#This Row],[Brand]],E:E,dataset_shampoo[[#This Row],[Region]],F:F,dataset_shampoo[[#This Row],[Year]]-1,G:G,"&gt;"&amp;dataset_shampoo[[#This Row],[Month]])</f>
        <v>4291</v>
      </c>
      <c r="M2885" s="1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s="9">
        <v>217</v>
      </c>
      <c r="I2886" s="11">
        <v>1603</v>
      </c>
      <c r="J2886" s="9">
        <f>SUMIFS(H:H,D:D,dataset_shampoo[[#This Row],[Brand]],E:E,dataset_shampoo[[#This Row],[Region]],F:F,dataset_shampoo[[#This Row],[Year]],G:G,"&lt;="&amp;dataset_shampoo[[#This Row],[Month]])</f>
        <v>4298</v>
      </c>
      <c r="K2886" s="27">
        <f>SUMIFS(I:I,D:D,dataset_shampoo[[#This Row],[Brand]],E:E,dataset_shampoo[[#This Row],[Region]],F:F,dataset_shampoo[[#This Row],[Year]],G:G,"&lt;="&amp;dataset_shampoo[[#This Row],[Month]])</f>
        <v>30156</v>
      </c>
      <c r="L2886" s="9">
        <f>dataset_shampoo[[#This Row],[Units YTD]]+SUMIFS(H:H,D:D,dataset_shampoo[[#This Row],[Brand]],E:E,dataset_shampoo[[#This Row],[Region]],F:F,dataset_shampoo[[#This Row],[Year]]-1,G:G,"&gt;"&amp;dataset_shampoo[[#This Row],[Month]])</f>
        <v>4298</v>
      </c>
      <c r="M2886" s="1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s="9">
        <v>315</v>
      </c>
      <c r="I2887" s="11">
        <v>2261</v>
      </c>
      <c r="J2887" s="9">
        <f>SUMIFS(H:H,D:D,dataset_shampoo[[#This Row],[Brand]],E:E,dataset_shampoo[[#This Row],[Region]],F:F,dataset_shampoo[[#This Row],[Year]],G:G,"&lt;="&amp;dataset_shampoo[[#This Row],[Month]])</f>
        <v>315</v>
      </c>
      <c r="K2887" s="27">
        <f>SUMIFS(I:I,D:D,dataset_shampoo[[#This Row],[Brand]],E:E,dataset_shampoo[[#This Row],[Region]],F:F,dataset_shampoo[[#This Row],[Year]],G:G,"&lt;="&amp;dataset_shampoo[[#This Row],[Month]])</f>
        <v>2261</v>
      </c>
      <c r="L2887" s="9">
        <f>dataset_shampoo[[#This Row],[Units YTD]]+SUMIFS(H:H,D:D,dataset_shampoo[[#This Row],[Brand]],E:E,dataset_shampoo[[#This Row],[Region]],F:F,dataset_shampoo[[#This Row],[Year]]-1,G:G,"&gt;"&amp;dataset_shampoo[[#This Row],[Month]])</f>
        <v>4431</v>
      </c>
      <c r="M2887" s="1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s="9">
        <v>427</v>
      </c>
      <c r="I2888" s="11">
        <v>3122</v>
      </c>
      <c r="J2888" s="9">
        <f>SUMIFS(H:H,D:D,dataset_shampoo[[#This Row],[Brand]],E:E,dataset_shampoo[[#This Row],[Region]],F:F,dataset_shampoo[[#This Row],[Year]],G:G,"&lt;="&amp;dataset_shampoo[[#This Row],[Month]])</f>
        <v>742</v>
      </c>
      <c r="K2888" s="27">
        <f>SUMIFS(I:I,D:D,dataset_shampoo[[#This Row],[Brand]],E:E,dataset_shampoo[[#This Row],[Region]],F:F,dataset_shampoo[[#This Row],[Year]],G:G,"&lt;="&amp;dataset_shampoo[[#This Row],[Month]])</f>
        <v>5383</v>
      </c>
      <c r="L2888" s="9">
        <f>dataset_shampoo[[#This Row],[Units YTD]]+SUMIFS(H:H,D:D,dataset_shampoo[[#This Row],[Brand]],E:E,dataset_shampoo[[#This Row],[Region]],F:F,dataset_shampoo[[#This Row],[Year]]-1,G:G,"&gt;"&amp;dataset_shampoo[[#This Row],[Month]])</f>
        <v>4543</v>
      </c>
      <c r="M2888" s="1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s="9">
        <v>287</v>
      </c>
      <c r="I2889" s="11">
        <v>2135</v>
      </c>
      <c r="J2889" s="9">
        <f>SUMIFS(H:H,D:D,dataset_shampoo[[#This Row],[Brand]],E:E,dataset_shampoo[[#This Row],[Region]],F:F,dataset_shampoo[[#This Row],[Year]],G:G,"&lt;="&amp;dataset_shampoo[[#This Row],[Month]])</f>
        <v>1029</v>
      </c>
      <c r="K2889" s="27">
        <f>SUMIFS(I:I,D:D,dataset_shampoo[[#This Row],[Brand]],E:E,dataset_shampoo[[#This Row],[Region]],F:F,dataset_shampoo[[#This Row],[Year]],G:G,"&lt;="&amp;dataset_shampoo[[#This Row],[Month]])</f>
        <v>7518</v>
      </c>
      <c r="L2889" s="9">
        <f>dataset_shampoo[[#This Row],[Units YTD]]+SUMIFS(H:H,D:D,dataset_shampoo[[#This Row],[Brand]],E:E,dataset_shampoo[[#This Row],[Region]],F:F,dataset_shampoo[[#This Row],[Year]]-1,G:G,"&gt;"&amp;dataset_shampoo[[#This Row],[Month]])</f>
        <v>4368</v>
      </c>
      <c r="M2889" s="1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s="9">
        <v>105</v>
      </c>
      <c r="I2890" s="11">
        <v>728</v>
      </c>
      <c r="J2890" s="9">
        <f>SUMIFS(H:H,D:D,dataset_shampoo[[#This Row],[Brand]],E:E,dataset_shampoo[[#This Row],[Region]],F:F,dataset_shampoo[[#This Row],[Year]],G:G,"&lt;="&amp;dataset_shampoo[[#This Row],[Month]])</f>
        <v>105</v>
      </c>
      <c r="K2890" s="27">
        <f>SUMIFS(I:I,D:D,dataset_shampoo[[#This Row],[Brand]],E:E,dataset_shampoo[[#This Row],[Region]],F:F,dataset_shampoo[[#This Row],[Year]],G:G,"&lt;="&amp;dataset_shampoo[[#This Row],[Month]])</f>
        <v>728</v>
      </c>
      <c r="L2890" s="9">
        <f>dataset_shampoo[[#This Row],[Units YTD]]+SUMIFS(H:H,D:D,dataset_shampoo[[#This Row],[Brand]],E:E,dataset_shampoo[[#This Row],[Region]],F:F,dataset_shampoo[[#This Row],[Year]]-1,G:G,"&gt;"&amp;dataset_shampoo[[#This Row],[Month]])</f>
        <v>105</v>
      </c>
      <c r="M2890" s="1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s="9">
        <v>245</v>
      </c>
      <c r="I2891" s="11">
        <v>1701</v>
      </c>
      <c r="J2891" s="9">
        <f>SUMIFS(H:H,D:D,dataset_shampoo[[#This Row],[Brand]],E:E,dataset_shampoo[[#This Row],[Region]],F:F,dataset_shampoo[[#This Row],[Year]],G:G,"&lt;="&amp;dataset_shampoo[[#This Row],[Month]])</f>
        <v>350</v>
      </c>
      <c r="K2891" s="27">
        <f>SUMIFS(I:I,D:D,dataset_shampoo[[#This Row],[Brand]],E:E,dataset_shampoo[[#This Row],[Region]],F:F,dataset_shampoo[[#This Row],[Year]],G:G,"&lt;="&amp;dataset_shampoo[[#This Row],[Month]])</f>
        <v>2429</v>
      </c>
      <c r="L2891" s="9">
        <f>dataset_shampoo[[#This Row],[Units YTD]]+SUMIFS(H:H,D:D,dataset_shampoo[[#This Row],[Brand]],E:E,dataset_shampoo[[#This Row],[Region]],F:F,dataset_shampoo[[#This Row],[Year]]-1,G:G,"&gt;"&amp;dataset_shampoo[[#This Row],[Month]])</f>
        <v>350</v>
      </c>
      <c r="M2891" s="1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s="9">
        <v>161</v>
      </c>
      <c r="I2892" s="11">
        <v>1134</v>
      </c>
      <c r="J2892" s="9">
        <f>SUMIFS(H:H,D:D,dataset_shampoo[[#This Row],[Brand]],E:E,dataset_shampoo[[#This Row],[Region]],F:F,dataset_shampoo[[#This Row],[Year]],G:G,"&lt;="&amp;dataset_shampoo[[#This Row],[Month]])</f>
        <v>511</v>
      </c>
      <c r="K2892" s="27">
        <f>SUMIFS(I:I,D:D,dataset_shampoo[[#This Row],[Brand]],E:E,dataset_shampoo[[#This Row],[Region]],F:F,dataset_shampoo[[#This Row],[Year]],G:G,"&lt;="&amp;dataset_shampoo[[#This Row],[Month]])</f>
        <v>3563</v>
      </c>
      <c r="L2892" s="9">
        <f>dataset_shampoo[[#This Row],[Units YTD]]+SUMIFS(H:H,D:D,dataset_shampoo[[#This Row],[Brand]],E:E,dataset_shampoo[[#This Row],[Region]],F:F,dataset_shampoo[[#This Row],[Year]]-1,G:G,"&gt;"&amp;dataset_shampoo[[#This Row],[Month]])</f>
        <v>511</v>
      </c>
      <c r="M2892" s="1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s="9">
        <v>280</v>
      </c>
      <c r="I2893" s="11">
        <v>1967</v>
      </c>
      <c r="J2893" s="9">
        <f>SUMIFS(H:H,D:D,dataset_shampoo[[#This Row],[Brand]],E:E,dataset_shampoo[[#This Row],[Region]],F:F,dataset_shampoo[[#This Row],[Year]],G:G,"&lt;="&amp;dataset_shampoo[[#This Row],[Month]])</f>
        <v>791</v>
      </c>
      <c r="K2893" s="27">
        <f>SUMIFS(I:I,D:D,dataset_shampoo[[#This Row],[Brand]],E:E,dataset_shampoo[[#This Row],[Region]],F:F,dataset_shampoo[[#This Row],[Year]],G:G,"&lt;="&amp;dataset_shampoo[[#This Row],[Month]])</f>
        <v>5530</v>
      </c>
      <c r="L2893" s="9">
        <f>dataset_shampoo[[#This Row],[Units YTD]]+SUMIFS(H:H,D:D,dataset_shampoo[[#This Row],[Brand]],E:E,dataset_shampoo[[#This Row],[Region]],F:F,dataset_shampoo[[#This Row],[Year]]-1,G:G,"&gt;"&amp;dataset_shampoo[[#This Row],[Month]])</f>
        <v>791</v>
      </c>
      <c r="M2893" s="1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s="9">
        <v>231</v>
      </c>
      <c r="I2894" s="11">
        <v>1568</v>
      </c>
      <c r="J2894" s="9">
        <f>SUMIFS(H:H,D:D,dataset_shampoo[[#This Row],[Brand]],E:E,dataset_shampoo[[#This Row],[Region]],F:F,dataset_shampoo[[#This Row],[Year]],G:G,"&lt;="&amp;dataset_shampoo[[#This Row],[Month]])</f>
        <v>1022</v>
      </c>
      <c r="K2894" s="27">
        <f>SUMIFS(I:I,D:D,dataset_shampoo[[#This Row],[Brand]],E:E,dataset_shampoo[[#This Row],[Region]],F:F,dataset_shampoo[[#This Row],[Year]],G:G,"&lt;="&amp;dataset_shampoo[[#This Row],[Month]])</f>
        <v>7098</v>
      </c>
      <c r="L2894" s="9">
        <f>dataset_shampoo[[#This Row],[Units YTD]]+SUMIFS(H:H,D:D,dataset_shampoo[[#This Row],[Brand]],E:E,dataset_shampoo[[#This Row],[Region]],F:F,dataset_shampoo[[#This Row],[Year]]-1,G:G,"&gt;"&amp;dataset_shampoo[[#This Row],[Month]])</f>
        <v>1022</v>
      </c>
      <c r="M2894" s="1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s="9">
        <v>245</v>
      </c>
      <c r="I2895" s="11">
        <v>1708</v>
      </c>
      <c r="J2895" s="9">
        <f>SUMIFS(H:H,D:D,dataset_shampoo[[#This Row],[Brand]],E:E,dataset_shampoo[[#This Row],[Region]],F:F,dataset_shampoo[[#This Row],[Year]],G:G,"&lt;="&amp;dataset_shampoo[[#This Row],[Month]])</f>
        <v>1267</v>
      </c>
      <c r="K2895" s="27">
        <f>SUMIFS(I:I,D:D,dataset_shampoo[[#This Row],[Brand]],E:E,dataset_shampoo[[#This Row],[Region]],F:F,dataset_shampoo[[#This Row],[Year]],G:G,"&lt;="&amp;dataset_shampoo[[#This Row],[Month]])</f>
        <v>8806</v>
      </c>
      <c r="L2895" s="9">
        <f>dataset_shampoo[[#This Row],[Units YTD]]+SUMIFS(H:H,D:D,dataset_shampoo[[#This Row],[Brand]],E:E,dataset_shampoo[[#This Row],[Region]],F:F,dataset_shampoo[[#This Row],[Year]]-1,G:G,"&gt;"&amp;dataset_shampoo[[#This Row],[Month]])</f>
        <v>1267</v>
      </c>
      <c r="M2895" s="1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s="9">
        <v>336</v>
      </c>
      <c r="I2896" s="11">
        <v>2366</v>
      </c>
      <c r="J2896" s="9">
        <f>SUMIFS(H:H,D:D,dataset_shampoo[[#This Row],[Brand]],E:E,dataset_shampoo[[#This Row],[Region]],F:F,dataset_shampoo[[#This Row],[Year]],G:G,"&lt;="&amp;dataset_shampoo[[#This Row],[Month]])</f>
        <v>1603</v>
      </c>
      <c r="K2896" s="27">
        <f>SUMIFS(I:I,D:D,dataset_shampoo[[#This Row],[Brand]],E:E,dataset_shampoo[[#This Row],[Region]],F:F,dataset_shampoo[[#This Row],[Year]],G:G,"&lt;="&amp;dataset_shampoo[[#This Row],[Month]])</f>
        <v>11172</v>
      </c>
      <c r="L2896" s="9">
        <f>dataset_shampoo[[#This Row],[Units YTD]]+SUMIFS(H:H,D:D,dataset_shampoo[[#This Row],[Brand]],E:E,dataset_shampoo[[#This Row],[Region]],F:F,dataset_shampoo[[#This Row],[Year]]-1,G:G,"&gt;"&amp;dataset_shampoo[[#This Row],[Month]])</f>
        <v>1603</v>
      </c>
      <c r="M2896" s="1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s="9">
        <v>336</v>
      </c>
      <c r="I2897" s="11">
        <v>2310</v>
      </c>
      <c r="J2897" s="9">
        <f>SUMIFS(H:H,D:D,dataset_shampoo[[#This Row],[Brand]],E:E,dataset_shampoo[[#This Row],[Region]],F:F,dataset_shampoo[[#This Row],[Year]],G:G,"&lt;="&amp;dataset_shampoo[[#This Row],[Month]])</f>
        <v>1939</v>
      </c>
      <c r="K2897" s="27">
        <f>SUMIFS(I:I,D:D,dataset_shampoo[[#This Row],[Brand]],E:E,dataset_shampoo[[#This Row],[Region]],F:F,dataset_shampoo[[#This Row],[Year]],G:G,"&lt;="&amp;dataset_shampoo[[#This Row],[Month]])</f>
        <v>13482</v>
      </c>
      <c r="L2897" s="9">
        <f>dataset_shampoo[[#This Row],[Units YTD]]+SUMIFS(H:H,D:D,dataset_shampoo[[#This Row],[Brand]],E:E,dataset_shampoo[[#This Row],[Region]],F:F,dataset_shampoo[[#This Row],[Year]]-1,G:G,"&gt;"&amp;dataset_shampoo[[#This Row],[Month]])</f>
        <v>1939</v>
      </c>
      <c r="M2897" s="1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s="9">
        <v>210</v>
      </c>
      <c r="I2898" s="11">
        <v>1407</v>
      </c>
      <c r="J2898" s="9">
        <f>SUMIFS(H:H,D:D,dataset_shampoo[[#This Row],[Brand]],E:E,dataset_shampoo[[#This Row],[Region]],F:F,dataset_shampoo[[#This Row],[Year]],G:G,"&lt;="&amp;dataset_shampoo[[#This Row],[Month]])</f>
        <v>2149</v>
      </c>
      <c r="K2898" s="27">
        <f>SUMIFS(I:I,D:D,dataset_shampoo[[#This Row],[Brand]],E:E,dataset_shampoo[[#This Row],[Region]],F:F,dataset_shampoo[[#This Row],[Year]],G:G,"&lt;="&amp;dataset_shampoo[[#This Row],[Month]])</f>
        <v>14889</v>
      </c>
      <c r="L2898" s="9">
        <f>dataset_shampoo[[#This Row],[Units YTD]]+SUMIFS(H:H,D:D,dataset_shampoo[[#This Row],[Brand]],E:E,dataset_shampoo[[#This Row],[Region]],F:F,dataset_shampoo[[#This Row],[Year]]-1,G:G,"&gt;"&amp;dataset_shampoo[[#This Row],[Month]])</f>
        <v>2149</v>
      </c>
      <c r="M2898" s="1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s="9">
        <v>280</v>
      </c>
      <c r="I2899" s="11">
        <v>1904</v>
      </c>
      <c r="J2899" s="9">
        <f>SUMIFS(H:H,D:D,dataset_shampoo[[#This Row],[Brand]],E:E,dataset_shampoo[[#This Row],[Region]],F:F,dataset_shampoo[[#This Row],[Year]],G:G,"&lt;="&amp;dataset_shampoo[[#This Row],[Month]])</f>
        <v>2429</v>
      </c>
      <c r="K2899" s="27">
        <f>SUMIFS(I:I,D:D,dataset_shampoo[[#This Row],[Brand]],E:E,dataset_shampoo[[#This Row],[Region]],F:F,dataset_shampoo[[#This Row],[Year]],G:G,"&lt;="&amp;dataset_shampoo[[#This Row],[Month]])</f>
        <v>16793</v>
      </c>
      <c r="L2899" s="9">
        <f>dataset_shampoo[[#This Row],[Units YTD]]+SUMIFS(H:H,D:D,dataset_shampoo[[#This Row],[Brand]],E:E,dataset_shampoo[[#This Row],[Region]],F:F,dataset_shampoo[[#This Row],[Year]]-1,G:G,"&gt;"&amp;dataset_shampoo[[#This Row],[Month]])</f>
        <v>2429</v>
      </c>
      <c r="M2899" s="1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s="9">
        <v>175</v>
      </c>
      <c r="I2900" s="11">
        <v>1204</v>
      </c>
      <c r="J2900" s="9">
        <f>SUMIFS(H:H,D:D,dataset_shampoo[[#This Row],[Brand]],E:E,dataset_shampoo[[#This Row],[Region]],F:F,dataset_shampoo[[#This Row],[Year]],G:G,"&lt;="&amp;dataset_shampoo[[#This Row],[Month]])</f>
        <v>2604</v>
      </c>
      <c r="K2900" s="27">
        <f>SUMIFS(I:I,D:D,dataset_shampoo[[#This Row],[Brand]],E:E,dataset_shampoo[[#This Row],[Region]],F:F,dataset_shampoo[[#This Row],[Year]],G:G,"&lt;="&amp;dataset_shampoo[[#This Row],[Month]])</f>
        <v>17997</v>
      </c>
      <c r="L2900" s="9">
        <f>dataset_shampoo[[#This Row],[Units YTD]]+SUMIFS(H:H,D:D,dataset_shampoo[[#This Row],[Brand]],E:E,dataset_shampoo[[#This Row],[Region]],F:F,dataset_shampoo[[#This Row],[Year]]-1,G:G,"&gt;"&amp;dataset_shampoo[[#This Row],[Month]])</f>
        <v>2604</v>
      </c>
      <c r="M2900" s="1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s="9">
        <v>392</v>
      </c>
      <c r="I2901" s="11">
        <v>2702</v>
      </c>
      <c r="J2901" s="9">
        <f>SUMIFS(H:H,D:D,dataset_shampoo[[#This Row],[Brand]],E:E,dataset_shampoo[[#This Row],[Region]],F:F,dataset_shampoo[[#This Row],[Year]],G:G,"&lt;="&amp;dataset_shampoo[[#This Row],[Month]])</f>
        <v>392</v>
      </c>
      <c r="K2901" s="27">
        <f>SUMIFS(I:I,D:D,dataset_shampoo[[#This Row],[Brand]],E:E,dataset_shampoo[[#This Row],[Region]],F:F,dataset_shampoo[[#This Row],[Year]],G:G,"&lt;="&amp;dataset_shampoo[[#This Row],[Month]])</f>
        <v>2702</v>
      </c>
      <c r="L2901" s="9">
        <f>dataset_shampoo[[#This Row],[Units YTD]]+SUMIFS(H:H,D:D,dataset_shampoo[[#This Row],[Brand]],E:E,dataset_shampoo[[#This Row],[Region]],F:F,dataset_shampoo[[#This Row],[Year]]-1,G:G,"&gt;"&amp;dataset_shampoo[[#This Row],[Month]])</f>
        <v>2891</v>
      </c>
      <c r="M2901" s="1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s="9">
        <v>315</v>
      </c>
      <c r="I2902" s="11">
        <v>2170</v>
      </c>
      <c r="J2902" s="9">
        <f>SUMIFS(H:H,D:D,dataset_shampoo[[#This Row],[Brand]],E:E,dataset_shampoo[[#This Row],[Region]],F:F,dataset_shampoo[[#This Row],[Year]],G:G,"&lt;="&amp;dataset_shampoo[[#This Row],[Month]])</f>
        <v>707</v>
      </c>
      <c r="K2902" s="27">
        <f>SUMIFS(I:I,D:D,dataset_shampoo[[#This Row],[Brand]],E:E,dataset_shampoo[[#This Row],[Region]],F:F,dataset_shampoo[[#This Row],[Year]],G:G,"&lt;="&amp;dataset_shampoo[[#This Row],[Month]])</f>
        <v>4872</v>
      </c>
      <c r="L2902" s="9">
        <f>dataset_shampoo[[#This Row],[Units YTD]]+SUMIFS(H:H,D:D,dataset_shampoo[[#This Row],[Brand]],E:E,dataset_shampoo[[#This Row],[Region]],F:F,dataset_shampoo[[#This Row],[Year]]-1,G:G,"&gt;"&amp;dataset_shampoo[[#This Row],[Month]])</f>
        <v>2961</v>
      </c>
      <c r="M2902" s="1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s="9">
        <v>875</v>
      </c>
      <c r="I2903" s="11">
        <v>6062</v>
      </c>
      <c r="J2903" s="9">
        <f>SUMIFS(H:H,D:D,dataset_shampoo[[#This Row],[Brand]],E:E,dataset_shampoo[[#This Row],[Region]],F:F,dataset_shampoo[[#This Row],[Year]],G:G,"&lt;="&amp;dataset_shampoo[[#This Row],[Month]])</f>
        <v>1582</v>
      </c>
      <c r="K2903" s="27">
        <f>SUMIFS(I:I,D:D,dataset_shampoo[[#This Row],[Brand]],E:E,dataset_shampoo[[#This Row],[Region]],F:F,dataset_shampoo[[#This Row],[Year]],G:G,"&lt;="&amp;dataset_shampoo[[#This Row],[Month]])</f>
        <v>10934</v>
      </c>
      <c r="L2903" s="9">
        <f>dataset_shampoo[[#This Row],[Units YTD]]+SUMIFS(H:H,D:D,dataset_shampoo[[#This Row],[Brand]],E:E,dataset_shampoo[[#This Row],[Region]],F:F,dataset_shampoo[[#This Row],[Year]]-1,G:G,"&gt;"&amp;dataset_shampoo[[#This Row],[Month]])</f>
        <v>3675</v>
      </c>
      <c r="M2903" s="1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s="9">
        <v>140</v>
      </c>
      <c r="I2904" s="11">
        <v>924</v>
      </c>
      <c r="J2904" s="9">
        <f>SUMIFS(H:H,D:D,dataset_shampoo[[#This Row],[Brand]],E:E,dataset_shampoo[[#This Row],[Region]],F:F,dataset_shampoo[[#This Row],[Year]],G:G,"&lt;="&amp;dataset_shampoo[[#This Row],[Month]])</f>
        <v>1722</v>
      </c>
      <c r="K2904" s="27">
        <f>SUMIFS(I:I,D:D,dataset_shampoo[[#This Row],[Brand]],E:E,dataset_shampoo[[#This Row],[Region]],F:F,dataset_shampoo[[#This Row],[Year]],G:G,"&lt;="&amp;dataset_shampoo[[#This Row],[Month]])</f>
        <v>11858</v>
      </c>
      <c r="L2904" s="9">
        <f>dataset_shampoo[[#This Row],[Units YTD]]+SUMIFS(H:H,D:D,dataset_shampoo[[#This Row],[Brand]],E:E,dataset_shampoo[[#This Row],[Region]],F:F,dataset_shampoo[[#This Row],[Year]]-1,G:G,"&gt;"&amp;dataset_shampoo[[#This Row],[Month]])</f>
        <v>3535</v>
      </c>
      <c r="M2904" s="1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s="9">
        <v>441</v>
      </c>
      <c r="I2905" s="11">
        <v>3059</v>
      </c>
      <c r="J2905" s="9">
        <f>SUMIFS(H:H,D:D,dataset_shampoo[[#This Row],[Brand]],E:E,dataset_shampoo[[#This Row],[Region]],F:F,dataset_shampoo[[#This Row],[Year]],G:G,"&lt;="&amp;dataset_shampoo[[#This Row],[Month]])</f>
        <v>2163</v>
      </c>
      <c r="K2905" s="27">
        <f>SUMIFS(I:I,D:D,dataset_shampoo[[#This Row],[Brand]],E:E,dataset_shampoo[[#This Row],[Region]],F:F,dataset_shampoo[[#This Row],[Year]],G:G,"&lt;="&amp;dataset_shampoo[[#This Row],[Month]])</f>
        <v>14917</v>
      </c>
      <c r="L2905" s="9">
        <f>dataset_shampoo[[#This Row],[Units YTD]]+SUMIFS(H:H,D:D,dataset_shampoo[[#This Row],[Brand]],E:E,dataset_shampoo[[#This Row],[Region]],F:F,dataset_shampoo[[#This Row],[Year]]-1,G:G,"&gt;"&amp;dataset_shampoo[[#This Row],[Month]])</f>
        <v>3745</v>
      </c>
      <c r="M2905" s="1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s="9">
        <v>406</v>
      </c>
      <c r="I2906" s="11">
        <v>2842</v>
      </c>
      <c r="J2906" s="9">
        <f>SUMIFS(H:H,D:D,dataset_shampoo[[#This Row],[Brand]],E:E,dataset_shampoo[[#This Row],[Region]],F:F,dataset_shampoo[[#This Row],[Year]],G:G,"&lt;="&amp;dataset_shampoo[[#This Row],[Month]])</f>
        <v>2569</v>
      </c>
      <c r="K2906" s="27">
        <f>SUMIFS(I:I,D:D,dataset_shampoo[[#This Row],[Brand]],E:E,dataset_shampoo[[#This Row],[Region]],F:F,dataset_shampoo[[#This Row],[Year]],G:G,"&lt;="&amp;dataset_shampoo[[#This Row],[Month]])</f>
        <v>17759</v>
      </c>
      <c r="L2906" s="9">
        <f>dataset_shampoo[[#This Row],[Units YTD]]+SUMIFS(H:H,D:D,dataset_shampoo[[#This Row],[Brand]],E:E,dataset_shampoo[[#This Row],[Region]],F:F,dataset_shampoo[[#This Row],[Year]]-1,G:G,"&gt;"&amp;dataset_shampoo[[#This Row],[Month]])</f>
        <v>3906</v>
      </c>
      <c r="M2906" s="1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s="9">
        <v>357</v>
      </c>
      <c r="I2907" s="11">
        <v>2520</v>
      </c>
      <c r="J2907" s="9">
        <f>SUMIFS(H:H,D:D,dataset_shampoo[[#This Row],[Brand]],E:E,dataset_shampoo[[#This Row],[Region]],F:F,dataset_shampoo[[#This Row],[Year]],G:G,"&lt;="&amp;dataset_shampoo[[#This Row],[Month]])</f>
        <v>2926</v>
      </c>
      <c r="K2907" s="27">
        <f>SUMIFS(I:I,D:D,dataset_shampoo[[#This Row],[Brand]],E:E,dataset_shampoo[[#This Row],[Region]],F:F,dataset_shampoo[[#This Row],[Year]],G:G,"&lt;="&amp;dataset_shampoo[[#This Row],[Month]])</f>
        <v>20279</v>
      </c>
      <c r="L2907" s="9">
        <f>dataset_shampoo[[#This Row],[Units YTD]]+SUMIFS(H:H,D:D,dataset_shampoo[[#This Row],[Brand]],E:E,dataset_shampoo[[#This Row],[Region]],F:F,dataset_shampoo[[#This Row],[Year]]-1,G:G,"&gt;"&amp;dataset_shampoo[[#This Row],[Month]])</f>
        <v>3927</v>
      </c>
      <c r="M2907" s="1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s="9">
        <v>350</v>
      </c>
      <c r="I2908" s="11">
        <v>2436</v>
      </c>
      <c r="J2908" s="9">
        <f>SUMIFS(H:H,D:D,dataset_shampoo[[#This Row],[Brand]],E:E,dataset_shampoo[[#This Row],[Region]],F:F,dataset_shampoo[[#This Row],[Year]],G:G,"&lt;="&amp;dataset_shampoo[[#This Row],[Month]])</f>
        <v>3276</v>
      </c>
      <c r="K2908" s="27">
        <f>SUMIFS(I:I,D:D,dataset_shampoo[[#This Row],[Brand]],E:E,dataset_shampoo[[#This Row],[Region]],F:F,dataset_shampoo[[#This Row],[Year]],G:G,"&lt;="&amp;dataset_shampoo[[#This Row],[Month]])</f>
        <v>22715</v>
      </c>
      <c r="L2908" s="9">
        <f>dataset_shampoo[[#This Row],[Units YTD]]+SUMIFS(H:H,D:D,dataset_shampoo[[#This Row],[Brand]],E:E,dataset_shampoo[[#This Row],[Region]],F:F,dataset_shampoo[[#This Row],[Year]]-1,G:G,"&gt;"&amp;dataset_shampoo[[#This Row],[Month]])</f>
        <v>4277</v>
      </c>
      <c r="M2908" s="1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s="9">
        <v>413</v>
      </c>
      <c r="I2909" s="11">
        <v>2919</v>
      </c>
      <c r="J2909" s="9">
        <f>SUMIFS(H:H,D:D,dataset_shampoo[[#This Row],[Brand]],E:E,dataset_shampoo[[#This Row],[Region]],F:F,dataset_shampoo[[#This Row],[Year]],G:G,"&lt;="&amp;dataset_shampoo[[#This Row],[Month]])</f>
        <v>3689</v>
      </c>
      <c r="K2909" s="27">
        <f>SUMIFS(I:I,D:D,dataset_shampoo[[#This Row],[Brand]],E:E,dataset_shampoo[[#This Row],[Region]],F:F,dataset_shampoo[[#This Row],[Year]],G:G,"&lt;="&amp;dataset_shampoo[[#This Row],[Month]])</f>
        <v>25634</v>
      </c>
      <c r="L2909" s="9">
        <f>dataset_shampoo[[#This Row],[Units YTD]]+SUMIFS(H:H,D:D,dataset_shampoo[[#This Row],[Brand]],E:E,dataset_shampoo[[#This Row],[Region]],F:F,dataset_shampoo[[#This Row],[Year]]-1,G:G,"&gt;"&amp;dataset_shampoo[[#This Row],[Month]])</f>
        <v>4354</v>
      </c>
      <c r="M2909" s="1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s="9">
        <v>644</v>
      </c>
      <c r="I2910" s="11">
        <v>4529</v>
      </c>
      <c r="J2910" s="9">
        <f>SUMIFS(H:H,D:D,dataset_shampoo[[#This Row],[Brand]],E:E,dataset_shampoo[[#This Row],[Region]],F:F,dataset_shampoo[[#This Row],[Year]],G:G,"&lt;="&amp;dataset_shampoo[[#This Row],[Month]])</f>
        <v>4333</v>
      </c>
      <c r="K2910" s="27">
        <f>SUMIFS(I:I,D:D,dataset_shampoo[[#This Row],[Brand]],E:E,dataset_shampoo[[#This Row],[Region]],F:F,dataset_shampoo[[#This Row],[Year]],G:G,"&lt;="&amp;dataset_shampoo[[#This Row],[Month]])</f>
        <v>30163</v>
      </c>
      <c r="L2910" s="9">
        <f>dataset_shampoo[[#This Row],[Units YTD]]+SUMIFS(H:H,D:D,dataset_shampoo[[#This Row],[Brand]],E:E,dataset_shampoo[[#This Row],[Region]],F:F,dataset_shampoo[[#This Row],[Year]]-1,G:G,"&gt;"&amp;dataset_shampoo[[#This Row],[Month]])</f>
        <v>4788</v>
      </c>
      <c r="M2910" s="1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s="9">
        <v>175</v>
      </c>
      <c r="I2911" s="11">
        <v>1239</v>
      </c>
      <c r="J2911" s="9">
        <f>SUMIFS(H:H,D:D,dataset_shampoo[[#This Row],[Brand]],E:E,dataset_shampoo[[#This Row],[Region]],F:F,dataset_shampoo[[#This Row],[Year]],G:G,"&lt;="&amp;dataset_shampoo[[#This Row],[Month]])</f>
        <v>4508</v>
      </c>
      <c r="K2911" s="27">
        <f>SUMIFS(I:I,D:D,dataset_shampoo[[#This Row],[Brand]],E:E,dataset_shampoo[[#This Row],[Region]],F:F,dataset_shampoo[[#This Row],[Year]],G:G,"&lt;="&amp;dataset_shampoo[[#This Row],[Month]])</f>
        <v>31402</v>
      </c>
      <c r="L2911" s="9">
        <f>dataset_shampoo[[#This Row],[Units YTD]]+SUMIFS(H:H,D:D,dataset_shampoo[[#This Row],[Brand]],E:E,dataset_shampoo[[#This Row],[Region]],F:F,dataset_shampoo[[#This Row],[Year]]-1,G:G,"&gt;"&amp;dataset_shampoo[[#This Row],[Month]])</f>
        <v>4683</v>
      </c>
      <c r="M2911" s="1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s="9">
        <v>392</v>
      </c>
      <c r="I2912" s="11">
        <v>2723</v>
      </c>
      <c r="J2912" s="9">
        <f>SUMIFS(H:H,D:D,dataset_shampoo[[#This Row],[Brand]],E:E,dataset_shampoo[[#This Row],[Region]],F:F,dataset_shampoo[[#This Row],[Year]],G:G,"&lt;="&amp;dataset_shampoo[[#This Row],[Month]])</f>
        <v>4900</v>
      </c>
      <c r="K2912" s="27">
        <f>SUMIFS(I:I,D:D,dataset_shampoo[[#This Row],[Brand]],E:E,dataset_shampoo[[#This Row],[Region]],F:F,dataset_shampoo[[#This Row],[Year]],G:G,"&lt;="&amp;dataset_shampoo[[#This Row],[Month]])</f>
        <v>34125</v>
      </c>
      <c r="L2912" s="9">
        <f>dataset_shampoo[[#This Row],[Units YTD]]+SUMIFS(H:H,D:D,dataset_shampoo[[#This Row],[Brand]],E:E,dataset_shampoo[[#This Row],[Region]],F:F,dataset_shampoo[[#This Row],[Year]]-1,G:G,"&gt;"&amp;dataset_shampoo[[#This Row],[Month]])</f>
        <v>4900</v>
      </c>
      <c r="M2912" s="1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s="9">
        <v>462</v>
      </c>
      <c r="I2913" s="11">
        <v>3248</v>
      </c>
      <c r="J2913" s="9">
        <f>SUMIFS(H:H,D:D,dataset_shampoo[[#This Row],[Brand]],E:E,dataset_shampoo[[#This Row],[Region]],F:F,dataset_shampoo[[#This Row],[Year]],G:G,"&lt;="&amp;dataset_shampoo[[#This Row],[Month]])</f>
        <v>462</v>
      </c>
      <c r="K2913" s="27">
        <f>SUMIFS(I:I,D:D,dataset_shampoo[[#This Row],[Brand]],E:E,dataset_shampoo[[#This Row],[Region]],F:F,dataset_shampoo[[#This Row],[Year]],G:G,"&lt;="&amp;dataset_shampoo[[#This Row],[Month]])</f>
        <v>3248</v>
      </c>
      <c r="L2913" s="9">
        <f>dataset_shampoo[[#This Row],[Units YTD]]+SUMIFS(H:H,D:D,dataset_shampoo[[#This Row],[Brand]],E:E,dataset_shampoo[[#This Row],[Region]],F:F,dataset_shampoo[[#This Row],[Year]]-1,G:G,"&gt;"&amp;dataset_shampoo[[#This Row],[Month]])</f>
        <v>4970</v>
      </c>
      <c r="M2913" s="1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s="9">
        <v>357</v>
      </c>
      <c r="I2914" s="11">
        <v>2457</v>
      </c>
      <c r="J2914" s="9">
        <f>SUMIFS(H:H,D:D,dataset_shampoo[[#This Row],[Brand]],E:E,dataset_shampoo[[#This Row],[Region]],F:F,dataset_shampoo[[#This Row],[Year]],G:G,"&lt;="&amp;dataset_shampoo[[#This Row],[Month]])</f>
        <v>819</v>
      </c>
      <c r="K2914" s="27">
        <f>SUMIFS(I:I,D:D,dataset_shampoo[[#This Row],[Brand]],E:E,dataset_shampoo[[#This Row],[Region]],F:F,dataset_shampoo[[#This Row],[Year]],G:G,"&lt;="&amp;dataset_shampoo[[#This Row],[Month]])</f>
        <v>5705</v>
      </c>
      <c r="L2914" s="9">
        <f>dataset_shampoo[[#This Row],[Units YTD]]+SUMIFS(H:H,D:D,dataset_shampoo[[#This Row],[Brand]],E:E,dataset_shampoo[[#This Row],[Region]],F:F,dataset_shampoo[[#This Row],[Year]]-1,G:G,"&gt;"&amp;dataset_shampoo[[#This Row],[Month]])</f>
        <v>5012</v>
      </c>
      <c r="M2914" s="1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s="9">
        <v>511</v>
      </c>
      <c r="I2915" s="11">
        <v>3514</v>
      </c>
      <c r="J2915" s="9">
        <f>SUMIFS(H:H,D:D,dataset_shampoo[[#This Row],[Brand]],E:E,dataset_shampoo[[#This Row],[Region]],F:F,dataset_shampoo[[#This Row],[Year]],G:G,"&lt;="&amp;dataset_shampoo[[#This Row],[Month]])</f>
        <v>1330</v>
      </c>
      <c r="K2915" s="27">
        <f>SUMIFS(I:I,D:D,dataset_shampoo[[#This Row],[Brand]],E:E,dataset_shampoo[[#This Row],[Region]],F:F,dataset_shampoo[[#This Row],[Year]],G:G,"&lt;="&amp;dataset_shampoo[[#This Row],[Month]])</f>
        <v>9219</v>
      </c>
      <c r="L2915" s="9">
        <f>dataset_shampoo[[#This Row],[Units YTD]]+SUMIFS(H:H,D:D,dataset_shampoo[[#This Row],[Brand]],E:E,dataset_shampoo[[#This Row],[Region]],F:F,dataset_shampoo[[#This Row],[Year]]-1,G:G,"&gt;"&amp;dataset_shampoo[[#This Row],[Month]])</f>
        <v>4648</v>
      </c>
      <c r="M2915" s="1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s="9">
        <v>245</v>
      </c>
      <c r="I2916" s="11">
        <v>1673</v>
      </c>
      <c r="J2916" s="9">
        <f>SUMIFS(H:H,D:D,dataset_shampoo[[#This Row],[Brand]],E:E,dataset_shampoo[[#This Row],[Region]],F:F,dataset_shampoo[[#This Row],[Year]],G:G,"&lt;="&amp;dataset_shampoo[[#This Row],[Month]])</f>
        <v>1575</v>
      </c>
      <c r="K2916" s="27">
        <f>SUMIFS(I:I,D:D,dataset_shampoo[[#This Row],[Brand]],E:E,dataset_shampoo[[#This Row],[Region]],F:F,dataset_shampoo[[#This Row],[Year]],G:G,"&lt;="&amp;dataset_shampoo[[#This Row],[Month]])</f>
        <v>10892</v>
      </c>
      <c r="L2916" s="9">
        <f>dataset_shampoo[[#This Row],[Units YTD]]+SUMIFS(H:H,D:D,dataset_shampoo[[#This Row],[Brand]],E:E,dataset_shampoo[[#This Row],[Region]],F:F,dataset_shampoo[[#This Row],[Year]]-1,G:G,"&gt;"&amp;dataset_shampoo[[#This Row],[Month]])</f>
        <v>4753</v>
      </c>
      <c r="M2916" s="1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s="9">
        <v>371</v>
      </c>
      <c r="I2917" s="11">
        <v>2527</v>
      </c>
      <c r="J2917" s="9">
        <f>SUMIFS(H:H,D:D,dataset_shampoo[[#This Row],[Brand]],E:E,dataset_shampoo[[#This Row],[Region]],F:F,dataset_shampoo[[#This Row],[Year]],G:G,"&lt;="&amp;dataset_shampoo[[#This Row],[Month]])</f>
        <v>1946</v>
      </c>
      <c r="K2917" s="27">
        <f>SUMIFS(I:I,D:D,dataset_shampoo[[#This Row],[Brand]],E:E,dataset_shampoo[[#This Row],[Region]],F:F,dataset_shampoo[[#This Row],[Year]],G:G,"&lt;="&amp;dataset_shampoo[[#This Row],[Month]])</f>
        <v>13419</v>
      </c>
      <c r="L2917" s="9">
        <f>dataset_shampoo[[#This Row],[Units YTD]]+SUMIFS(H:H,D:D,dataset_shampoo[[#This Row],[Brand]],E:E,dataset_shampoo[[#This Row],[Region]],F:F,dataset_shampoo[[#This Row],[Year]]-1,G:G,"&gt;"&amp;dataset_shampoo[[#This Row],[Month]])</f>
        <v>4683</v>
      </c>
      <c r="M2917" s="1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s="9">
        <v>245</v>
      </c>
      <c r="I2918" s="11">
        <v>1687</v>
      </c>
      <c r="J2918" s="9">
        <f>SUMIFS(H:H,D:D,dataset_shampoo[[#This Row],[Brand]],E:E,dataset_shampoo[[#This Row],[Region]],F:F,dataset_shampoo[[#This Row],[Year]],G:G,"&lt;="&amp;dataset_shampoo[[#This Row],[Month]])</f>
        <v>2191</v>
      </c>
      <c r="K2918" s="27">
        <f>SUMIFS(I:I,D:D,dataset_shampoo[[#This Row],[Brand]],E:E,dataset_shampoo[[#This Row],[Region]],F:F,dataset_shampoo[[#This Row],[Year]],G:G,"&lt;="&amp;dataset_shampoo[[#This Row],[Month]])</f>
        <v>15106</v>
      </c>
      <c r="L2918" s="9">
        <f>dataset_shampoo[[#This Row],[Units YTD]]+SUMIFS(H:H,D:D,dataset_shampoo[[#This Row],[Brand]],E:E,dataset_shampoo[[#This Row],[Region]],F:F,dataset_shampoo[[#This Row],[Year]]-1,G:G,"&gt;"&amp;dataset_shampoo[[#This Row],[Month]])</f>
        <v>4522</v>
      </c>
      <c r="M2918" s="1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s="9">
        <v>280</v>
      </c>
      <c r="I2919" s="11">
        <v>1967</v>
      </c>
      <c r="J2919" s="9">
        <f>SUMIFS(H:H,D:D,dataset_shampoo[[#This Row],[Brand]],E:E,dataset_shampoo[[#This Row],[Region]],F:F,dataset_shampoo[[#This Row],[Year]],G:G,"&lt;="&amp;dataset_shampoo[[#This Row],[Month]])</f>
        <v>2471</v>
      </c>
      <c r="K2919" s="27">
        <f>SUMIFS(I:I,D:D,dataset_shampoo[[#This Row],[Brand]],E:E,dataset_shampoo[[#This Row],[Region]],F:F,dataset_shampoo[[#This Row],[Year]],G:G,"&lt;="&amp;dataset_shampoo[[#This Row],[Month]])</f>
        <v>17073</v>
      </c>
      <c r="L2919" s="9">
        <f>dataset_shampoo[[#This Row],[Units YTD]]+SUMIFS(H:H,D:D,dataset_shampoo[[#This Row],[Brand]],E:E,dataset_shampoo[[#This Row],[Region]],F:F,dataset_shampoo[[#This Row],[Year]]-1,G:G,"&gt;"&amp;dataset_shampoo[[#This Row],[Month]])</f>
        <v>4445</v>
      </c>
      <c r="M2919" s="1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s="9">
        <v>371</v>
      </c>
      <c r="I2920" s="11">
        <v>2576</v>
      </c>
      <c r="J2920" s="9">
        <f>SUMIFS(H:H,D:D,dataset_shampoo[[#This Row],[Brand]],E:E,dataset_shampoo[[#This Row],[Region]],F:F,dataset_shampoo[[#This Row],[Year]],G:G,"&lt;="&amp;dataset_shampoo[[#This Row],[Month]])</f>
        <v>2842</v>
      </c>
      <c r="K2920" s="27">
        <f>SUMIFS(I:I,D:D,dataset_shampoo[[#This Row],[Brand]],E:E,dataset_shampoo[[#This Row],[Region]],F:F,dataset_shampoo[[#This Row],[Year]],G:G,"&lt;="&amp;dataset_shampoo[[#This Row],[Month]])</f>
        <v>19649</v>
      </c>
      <c r="L2920" s="9">
        <f>dataset_shampoo[[#This Row],[Units YTD]]+SUMIFS(H:H,D:D,dataset_shampoo[[#This Row],[Brand]],E:E,dataset_shampoo[[#This Row],[Region]],F:F,dataset_shampoo[[#This Row],[Year]]-1,G:G,"&gt;"&amp;dataset_shampoo[[#This Row],[Month]])</f>
        <v>4053</v>
      </c>
      <c r="M2920" s="1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s="9">
        <v>441</v>
      </c>
      <c r="I2921" s="11">
        <v>3038</v>
      </c>
      <c r="J2921" s="9">
        <f>SUMIFS(H:H,D:D,dataset_shampoo[[#This Row],[Brand]],E:E,dataset_shampoo[[#This Row],[Region]],F:F,dataset_shampoo[[#This Row],[Year]],G:G,"&lt;="&amp;dataset_shampoo[[#This Row],[Month]])</f>
        <v>3283</v>
      </c>
      <c r="K2921" s="27">
        <f>SUMIFS(I:I,D:D,dataset_shampoo[[#This Row],[Brand]],E:E,dataset_shampoo[[#This Row],[Region]],F:F,dataset_shampoo[[#This Row],[Year]],G:G,"&lt;="&amp;dataset_shampoo[[#This Row],[Month]])</f>
        <v>22687</v>
      </c>
      <c r="L2921" s="9">
        <f>dataset_shampoo[[#This Row],[Units YTD]]+SUMIFS(H:H,D:D,dataset_shampoo[[#This Row],[Brand]],E:E,dataset_shampoo[[#This Row],[Region]],F:F,dataset_shampoo[[#This Row],[Year]]-1,G:G,"&gt;"&amp;dataset_shampoo[[#This Row],[Month]])</f>
        <v>3850</v>
      </c>
      <c r="M2921" s="1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s="9">
        <v>175</v>
      </c>
      <c r="I2922" s="11">
        <v>1176</v>
      </c>
      <c r="J2922" s="9">
        <f>SUMIFS(H:H,D:D,dataset_shampoo[[#This Row],[Brand]],E:E,dataset_shampoo[[#This Row],[Region]],F:F,dataset_shampoo[[#This Row],[Year]],G:G,"&lt;="&amp;dataset_shampoo[[#This Row],[Month]])</f>
        <v>3458</v>
      </c>
      <c r="K2922" s="27">
        <f>SUMIFS(I:I,D:D,dataset_shampoo[[#This Row],[Brand]],E:E,dataset_shampoo[[#This Row],[Region]],F:F,dataset_shampoo[[#This Row],[Year]],G:G,"&lt;="&amp;dataset_shampoo[[#This Row],[Month]])</f>
        <v>23863</v>
      </c>
      <c r="L2922" s="9">
        <f>dataset_shampoo[[#This Row],[Units YTD]]+SUMIFS(H:H,D:D,dataset_shampoo[[#This Row],[Brand]],E:E,dataset_shampoo[[#This Row],[Region]],F:F,dataset_shampoo[[#This Row],[Year]]-1,G:G,"&gt;"&amp;dataset_shampoo[[#This Row],[Month]])</f>
        <v>3850</v>
      </c>
      <c r="M2922" s="1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s="9">
        <v>413</v>
      </c>
      <c r="I2923" s="11">
        <v>2891</v>
      </c>
      <c r="J2923" s="9">
        <f>SUMIFS(H:H,D:D,dataset_shampoo[[#This Row],[Brand]],E:E,dataset_shampoo[[#This Row],[Region]],F:F,dataset_shampoo[[#This Row],[Year]],G:G,"&lt;="&amp;dataset_shampoo[[#This Row],[Month]])</f>
        <v>3871</v>
      </c>
      <c r="K2923" s="27">
        <f>SUMIFS(I:I,D:D,dataset_shampoo[[#This Row],[Brand]],E:E,dataset_shampoo[[#This Row],[Region]],F:F,dataset_shampoo[[#This Row],[Year]],G:G,"&lt;="&amp;dataset_shampoo[[#This Row],[Month]])</f>
        <v>26754</v>
      </c>
      <c r="L2923" s="9">
        <f>dataset_shampoo[[#This Row],[Units YTD]]+SUMIFS(H:H,D:D,dataset_shampoo[[#This Row],[Brand]],E:E,dataset_shampoo[[#This Row],[Region]],F:F,dataset_shampoo[[#This Row],[Year]]-1,G:G,"&gt;"&amp;dataset_shampoo[[#This Row],[Month]])</f>
        <v>3871</v>
      </c>
      <c r="M2923" s="1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s="9">
        <v>91</v>
      </c>
      <c r="I2924" s="11">
        <v>602</v>
      </c>
      <c r="J2924" s="9">
        <f>SUMIFS(H:H,D:D,dataset_shampoo[[#This Row],[Brand]],E:E,dataset_shampoo[[#This Row],[Region]],F:F,dataset_shampoo[[#This Row],[Year]],G:G,"&lt;="&amp;dataset_shampoo[[#This Row],[Month]])</f>
        <v>91</v>
      </c>
      <c r="K2924" s="27">
        <f>SUMIFS(I:I,D:D,dataset_shampoo[[#This Row],[Brand]],E:E,dataset_shampoo[[#This Row],[Region]],F:F,dataset_shampoo[[#This Row],[Year]],G:G,"&lt;="&amp;dataset_shampoo[[#This Row],[Month]])</f>
        <v>602</v>
      </c>
      <c r="L2924" s="9">
        <f>dataset_shampoo[[#This Row],[Units YTD]]+SUMIFS(H:H,D:D,dataset_shampoo[[#This Row],[Brand]],E:E,dataset_shampoo[[#This Row],[Region]],F:F,dataset_shampoo[[#This Row],[Year]]-1,G:G,"&gt;"&amp;dataset_shampoo[[#This Row],[Month]])</f>
        <v>3500</v>
      </c>
      <c r="M2924" s="1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s="9">
        <v>392</v>
      </c>
      <c r="I2925" s="11">
        <v>2758</v>
      </c>
      <c r="J2925" s="9">
        <f>SUMIFS(H:H,D:D,dataset_shampoo[[#This Row],[Brand]],E:E,dataset_shampoo[[#This Row],[Region]],F:F,dataset_shampoo[[#This Row],[Year]],G:G,"&lt;="&amp;dataset_shampoo[[#This Row],[Month]])</f>
        <v>483</v>
      </c>
      <c r="K2925" s="27">
        <f>SUMIFS(I:I,D:D,dataset_shampoo[[#This Row],[Brand]],E:E,dataset_shampoo[[#This Row],[Region]],F:F,dataset_shampoo[[#This Row],[Year]],G:G,"&lt;="&amp;dataset_shampoo[[#This Row],[Month]])</f>
        <v>3360</v>
      </c>
      <c r="L2925" s="9">
        <f>dataset_shampoo[[#This Row],[Units YTD]]+SUMIFS(H:H,D:D,dataset_shampoo[[#This Row],[Brand]],E:E,dataset_shampoo[[#This Row],[Region]],F:F,dataset_shampoo[[#This Row],[Year]]-1,G:G,"&gt;"&amp;dataset_shampoo[[#This Row],[Month]])</f>
        <v>3535</v>
      </c>
      <c r="M2925" s="1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s="9">
        <v>231</v>
      </c>
      <c r="I2926" s="11">
        <v>1603</v>
      </c>
      <c r="J2926" s="9">
        <f>SUMIFS(H:H,D:D,dataset_shampoo[[#This Row],[Brand]],E:E,dataset_shampoo[[#This Row],[Region]],F:F,dataset_shampoo[[#This Row],[Year]],G:G,"&lt;="&amp;dataset_shampoo[[#This Row],[Month]])</f>
        <v>714</v>
      </c>
      <c r="K2926" s="27">
        <f>SUMIFS(I:I,D:D,dataset_shampoo[[#This Row],[Brand]],E:E,dataset_shampoo[[#This Row],[Region]],F:F,dataset_shampoo[[#This Row],[Year]],G:G,"&lt;="&amp;dataset_shampoo[[#This Row],[Month]])</f>
        <v>4963</v>
      </c>
      <c r="L2926" s="9">
        <f>dataset_shampoo[[#This Row],[Units YTD]]+SUMIFS(H:H,D:D,dataset_shampoo[[#This Row],[Brand]],E:E,dataset_shampoo[[#This Row],[Region]],F:F,dataset_shampoo[[#This Row],[Year]]-1,G:G,"&gt;"&amp;dataset_shampoo[[#This Row],[Month]])</f>
        <v>3255</v>
      </c>
      <c r="M2926" s="1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s="9">
        <v>350</v>
      </c>
      <c r="I2927" s="11">
        <v>2415</v>
      </c>
      <c r="J2927" s="9">
        <f>SUMIFS(H:H,D:D,dataset_shampoo[[#This Row],[Brand]],E:E,dataset_shampoo[[#This Row],[Region]],F:F,dataset_shampoo[[#This Row],[Year]],G:G,"&lt;="&amp;dataset_shampoo[[#This Row],[Month]])</f>
        <v>1064</v>
      </c>
      <c r="K2927" s="27">
        <f>SUMIFS(I:I,D:D,dataset_shampoo[[#This Row],[Brand]],E:E,dataset_shampoo[[#This Row],[Region]],F:F,dataset_shampoo[[#This Row],[Year]],G:G,"&lt;="&amp;dataset_shampoo[[#This Row],[Month]])</f>
        <v>7378</v>
      </c>
      <c r="L2927" s="9">
        <f>dataset_shampoo[[#This Row],[Units YTD]]+SUMIFS(H:H,D:D,dataset_shampoo[[#This Row],[Brand]],E:E,dataset_shampoo[[#This Row],[Region]],F:F,dataset_shampoo[[#This Row],[Year]]-1,G:G,"&gt;"&amp;dataset_shampoo[[#This Row],[Month]])</f>
        <v>3360</v>
      </c>
      <c r="M2927" s="1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s="9">
        <v>161</v>
      </c>
      <c r="I2928" s="11">
        <v>1085</v>
      </c>
      <c r="J2928" s="9">
        <f>SUMIFS(H:H,D:D,dataset_shampoo[[#This Row],[Brand]],E:E,dataset_shampoo[[#This Row],[Region]],F:F,dataset_shampoo[[#This Row],[Year]],G:G,"&lt;="&amp;dataset_shampoo[[#This Row],[Month]])</f>
        <v>1225</v>
      </c>
      <c r="K2928" s="27">
        <f>SUMIFS(I:I,D:D,dataset_shampoo[[#This Row],[Brand]],E:E,dataset_shampoo[[#This Row],[Region]],F:F,dataset_shampoo[[#This Row],[Year]],G:G,"&lt;="&amp;dataset_shampoo[[#This Row],[Month]])</f>
        <v>8463</v>
      </c>
      <c r="L2928" s="9">
        <f>dataset_shampoo[[#This Row],[Units YTD]]+SUMIFS(H:H,D:D,dataset_shampoo[[#This Row],[Brand]],E:E,dataset_shampoo[[#This Row],[Region]],F:F,dataset_shampoo[[#This Row],[Year]]-1,G:G,"&gt;"&amp;dataset_shampoo[[#This Row],[Month]])</f>
        <v>3150</v>
      </c>
      <c r="M2928" s="1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s="9">
        <v>644</v>
      </c>
      <c r="I2929" s="11">
        <v>4515</v>
      </c>
      <c r="J2929" s="9">
        <f>SUMIFS(H:H,D:D,dataset_shampoo[[#This Row],[Brand]],E:E,dataset_shampoo[[#This Row],[Region]],F:F,dataset_shampoo[[#This Row],[Year]],G:G,"&lt;="&amp;dataset_shampoo[[#This Row],[Month]])</f>
        <v>1869</v>
      </c>
      <c r="K2929" s="27">
        <f>SUMIFS(I:I,D:D,dataset_shampoo[[#This Row],[Brand]],E:E,dataset_shampoo[[#This Row],[Region]],F:F,dataset_shampoo[[#This Row],[Year]],G:G,"&lt;="&amp;dataset_shampoo[[#This Row],[Month]])</f>
        <v>12978</v>
      </c>
      <c r="L2929" s="9">
        <f>dataset_shampoo[[#This Row],[Units YTD]]+SUMIFS(H:H,D:D,dataset_shampoo[[#This Row],[Brand]],E:E,dataset_shampoo[[#This Row],[Region]],F:F,dataset_shampoo[[#This Row],[Year]]-1,G:G,"&gt;"&amp;dataset_shampoo[[#This Row],[Month]])</f>
        <v>3549</v>
      </c>
      <c r="M2929" s="1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s="9">
        <v>350</v>
      </c>
      <c r="I2930" s="11">
        <v>2366</v>
      </c>
      <c r="J2930" s="9">
        <f>SUMIFS(H:H,D:D,dataset_shampoo[[#This Row],[Brand]],E:E,dataset_shampoo[[#This Row],[Region]],F:F,dataset_shampoo[[#This Row],[Year]],G:G,"&lt;="&amp;dataset_shampoo[[#This Row],[Month]])</f>
        <v>2219</v>
      </c>
      <c r="K2930" s="27">
        <f>SUMIFS(I:I,D:D,dataset_shampoo[[#This Row],[Brand]],E:E,dataset_shampoo[[#This Row],[Region]],F:F,dataset_shampoo[[#This Row],[Year]],G:G,"&lt;="&amp;dataset_shampoo[[#This Row],[Month]])</f>
        <v>15344</v>
      </c>
      <c r="L2930" s="9">
        <f>dataset_shampoo[[#This Row],[Units YTD]]+SUMIFS(H:H,D:D,dataset_shampoo[[#This Row],[Brand]],E:E,dataset_shampoo[[#This Row],[Region]],F:F,dataset_shampoo[[#This Row],[Year]]-1,G:G,"&gt;"&amp;dataset_shampoo[[#This Row],[Month]])</f>
        <v>3619</v>
      </c>
      <c r="M2930" s="1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s="9">
        <v>252</v>
      </c>
      <c r="I2931" s="11">
        <v>1736</v>
      </c>
      <c r="J2931" s="9">
        <f>SUMIFS(H:H,D:D,dataset_shampoo[[#This Row],[Brand]],E:E,dataset_shampoo[[#This Row],[Region]],F:F,dataset_shampoo[[#This Row],[Year]],G:G,"&lt;="&amp;dataset_shampoo[[#This Row],[Month]])</f>
        <v>2471</v>
      </c>
      <c r="K2931" s="27">
        <f>SUMIFS(I:I,D:D,dataset_shampoo[[#This Row],[Brand]],E:E,dataset_shampoo[[#This Row],[Region]],F:F,dataset_shampoo[[#This Row],[Year]],G:G,"&lt;="&amp;dataset_shampoo[[#This Row],[Month]])</f>
        <v>17080</v>
      </c>
      <c r="L2931" s="9">
        <f>dataset_shampoo[[#This Row],[Units YTD]]+SUMIFS(H:H,D:D,dataset_shampoo[[#This Row],[Brand]],E:E,dataset_shampoo[[#This Row],[Region]],F:F,dataset_shampoo[[#This Row],[Year]]-1,G:G,"&gt;"&amp;dataset_shampoo[[#This Row],[Month]])</f>
        <v>3871</v>
      </c>
      <c r="M2931" s="1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s="9">
        <v>280</v>
      </c>
      <c r="I2932" s="11">
        <v>1939</v>
      </c>
      <c r="J2932" s="9">
        <f>SUMIFS(H:H,D:D,dataset_shampoo[[#This Row],[Brand]],E:E,dataset_shampoo[[#This Row],[Region]],F:F,dataset_shampoo[[#This Row],[Year]],G:G,"&lt;="&amp;dataset_shampoo[[#This Row],[Month]])</f>
        <v>2751</v>
      </c>
      <c r="K2932" s="27">
        <f>SUMIFS(I:I,D:D,dataset_shampoo[[#This Row],[Brand]],E:E,dataset_shampoo[[#This Row],[Region]],F:F,dataset_shampoo[[#This Row],[Year]],G:G,"&lt;="&amp;dataset_shampoo[[#This Row],[Month]])</f>
        <v>19019</v>
      </c>
      <c r="L2932" s="9">
        <f>dataset_shampoo[[#This Row],[Units YTD]]+SUMIFS(H:H,D:D,dataset_shampoo[[#This Row],[Brand]],E:E,dataset_shampoo[[#This Row],[Region]],F:F,dataset_shampoo[[#This Row],[Year]]-1,G:G,"&gt;"&amp;dataset_shampoo[[#This Row],[Month]])</f>
        <v>3780</v>
      </c>
      <c r="M2932" s="1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s="9">
        <v>140</v>
      </c>
      <c r="I2933" s="11">
        <v>959</v>
      </c>
      <c r="J2933" s="9">
        <f>SUMIFS(H:H,D:D,dataset_shampoo[[#This Row],[Brand]],E:E,dataset_shampoo[[#This Row],[Region]],F:F,dataset_shampoo[[#This Row],[Year]],G:G,"&lt;="&amp;dataset_shampoo[[#This Row],[Month]])</f>
        <v>2891</v>
      </c>
      <c r="K2933" s="27">
        <f>SUMIFS(I:I,D:D,dataset_shampoo[[#This Row],[Brand]],E:E,dataset_shampoo[[#This Row],[Region]],F:F,dataset_shampoo[[#This Row],[Year]],G:G,"&lt;="&amp;dataset_shampoo[[#This Row],[Month]])</f>
        <v>19978</v>
      </c>
      <c r="L2933" s="9">
        <f>dataset_shampoo[[#This Row],[Units YTD]]+SUMIFS(H:H,D:D,dataset_shampoo[[#This Row],[Brand]],E:E,dataset_shampoo[[#This Row],[Region]],F:F,dataset_shampoo[[#This Row],[Year]]-1,G:G,"&gt;"&amp;dataset_shampoo[[#This Row],[Month]])</f>
        <v>3479</v>
      </c>
      <c r="M2933" s="1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s="9">
        <v>182</v>
      </c>
      <c r="I2934" s="11">
        <v>1260</v>
      </c>
      <c r="J2934" s="9">
        <f>SUMIFS(H:H,D:D,dataset_shampoo[[#This Row],[Brand]],E:E,dataset_shampoo[[#This Row],[Region]],F:F,dataset_shampoo[[#This Row],[Year]],G:G,"&lt;="&amp;dataset_shampoo[[#This Row],[Month]])</f>
        <v>3073</v>
      </c>
      <c r="K2934" s="27">
        <f>SUMIFS(I:I,D:D,dataset_shampoo[[#This Row],[Brand]],E:E,dataset_shampoo[[#This Row],[Region]],F:F,dataset_shampoo[[#This Row],[Year]],G:G,"&lt;="&amp;dataset_shampoo[[#This Row],[Month]])</f>
        <v>21238</v>
      </c>
      <c r="L2934" s="9">
        <f>dataset_shampoo[[#This Row],[Units YTD]]+SUMIFS(H:H,D:D,dataset_shampoo[[#This Row],[Brand]],E:E,dataset_shampoo[[#This Row],[Region]],F:F,dataset_shampoo[[#This Row],[Year]]-1,G:G,"&gt;"&amp;dataset_shampoo[[#This Row],[Month]])</f>
        <v>3486</v>
      </c>
      <c r="M2934" s="1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s="9">
        <v>357</v>
      </c>
      <c r="I2935" s="11">
        <v>2471</v>
      </c>
      <c r="J2935" s="9">
        <f>SUMIFS(H:H,D:D,dataset_shampoo[[#This Row],[Brand]],E:E,dataset_shampoo[[#This Row],[Region]],F:F,dataset_shampoo[[#This Row],[Year]],G:G,"&lt;="&amp;dataset_shampoo[[#This Row],[Month]])</f>
        <v>3430</v>
      </c>
      <c r="K2935" s="27">
        <f>SUMIFS(I:I,D:D,dataset_shampoo[[#This Row],[Brand]],E:E,dataset_shampoo[[#This Row],[Region]],F:F,dataset_shampoo[[#This Row],[Year]],G:G,"&lt;="&amp;dataset_shampoo[[#This Row],[Month]])</f>
        <v>23709</v>
      </c>
      <c r="L2935" s="9">
        <f>dataset_shampoo[[#This Row],[Units YTD]]+SUMIFS(H:H,D:D,dataset_shampoo[[#This Row],[Brand]],E:E,dataset_shampoo[[#This Row],[Region]],F:F,dataset_shampoo[[#This Row],[Year]]-1,G:G,"&gt;"&amp;dataset_shampoo[[#This Row],[Month]])</f>
        <v>3430</v>
      </c>
      <c r="M2935" s="1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s="9">
        <v>175</v>
      </c>
      <c r="I2936" s="11">
        <v>1239</v>
      </c>
      <c r="J2936" s="9">
        <f>SUMIFS(H:H,D:D,dataset_shampoo[[#This Row],[Brand]],E:E,dataset_shampoo[[#This Row],[Region]],F:F,dataset_shampoo[[#This Row],[Year]],G:G,"&lt;="&amp;dataset_shampoo[[#This Row],[Month]])</f>
        <v>175</v>
      </c>
      <c r="K2936" s="27">
        <f>SUMIFS(I:I,D:D,dataset_shampoo[[#This Row],[Brand]],E:E,dataset_shampoo[[#This Row],[Region]],F:F,dataset_shampoo[[#This Row],[Year]],G:G,"&lt;="&amp;dataset_shampoo[[#This Row],[Month]])</f>
        <v>1239</v>
      </c>
      <c r="L2936" s="9">
        <f>dataset_shampoo[[#This Row],[Units YTD]]+SUMIFS(H:H,D:D,dataset_shampoo[[#This Row],[Brand]],E:E,dataset_shampoo[[#This Row],[Region]],F:F,dataset_shampoo[[#This Row],[Year]]-1,G:G,"&gt;"&amp;dataset_shampoo[[#This Row],[Month]])</f>
        <v>3514</v>
      </c>
      <c r="M2936" s="1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s="9">
        <v>245</v>
      </c>
      <c r="I2937" s="11">
        <v>1722</v>
      </c>
      <c r="J2937" s="9">
        <f>SUMIFS(H:H,D:D,dataset_shampoo[[#This Row],[Brand]],E:E,dataset_shampoo[[#This Row],[Region]],F:F,dataset_shampoo[[#This Row],[Year]],G:G,"&lt;="&amp;dataset_shampoo[[#This Row],[Month]])</f>
        <v>420</v>
      </c>
      <c r="K2937" s="27">
        <f>SUMIFS(I:I,D:D,dataset_shampoo[[#This Row],[Brand]],E:E,dataset_shampoo[[#This Row],[Region]],F:F,dataset_shampoo[[#This Row],[Year]],G:G,"&lt;="&amp;dataset_shampoo[[#This Row],[Month]])</f>
        <v>2961</v>
      </c>
      <c r="L2937" s="9">
        <f>dataset_shampoo[[#This Row],[Units YTD]]+SUMIFS(H:H,D:D,dataset_shampoo[[#This Row],[Brand]],E:E,dataset_shampoo[[#This Row],[Region]],F:F,dataset_shampoo[[#This Row],[Year]]-1,G:G,"&gt;"&amp;dataset_shampoo[[#This Row],[Month]])</f>
        <v>3367</v>
      </c>
      <c r="M2937" s="1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s="9">
        <v>126</v>
      </c>
      <c r="I2938" s="11">
        <v>868</v>
      </c>
      <c r="J2938" s="9">
        <f>SUMIFS(H:H,D:D,dataset_shampoo[[#This Row],[Brand]],E:E,dataset_shampoo[[#This Row],[Region]],F:F,dataset_shampoo[[#This Row],[Year]],G:G,"&lt;="&amp;dataset_shampoo[[#This Row],[Month]])</f>
        <v>546</v>
      </c>
      <c r="K2938" s="27">
        <f>SUMIFS(I:I,D:D,dataset_shampoo[[#This Row],[Brand]],E:E,dataset_shampoo[[#This Row],[Region]],F:F,dataset_shampoo[[#This Row],[Year]],G:G,"&lt;="&amp;dataset_shampoo[[#This Row],[Month]])</f>
        <v>3829</v>
      </c>
      <c r="L2938" s="9">
        <f>dataset_shampoo[[#This Row],[Units YTD]]+SUMIFS(H:H,D:D,dataset_shampoo[[#This Row],[Brand]],E:E,dataset_shampoo[[#This Row],[Region]],F:F,dataset_shampoo[[#This Row],[Year]]-1,G:G,"&gt;"&amp;dataset_shampoo[[#This Row],[Month]])</f>
        <v>3262</v>
      </c>
      <c r="M2938" s="1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s="9">
        <v>70</v>
      </c>
      <c r="I2939" s="11">
        <v>518</v>
      </c>
      <c r="J2939" s="9">
        <f>SUMIFS(H:H,D:D,dataset_shampoo[[#This Row],[Brand]],E:E,dataset_shampoo[[#This Row],[Region]],F:F,dataset_shampoo[[#This Row],[Year]],G:G,"&lt;="&amp;dataset_shampoo[[#This Row],[Month]])</f>
        <v>616</v>
      </c>
      <c r="K2939" s="27">
        <f>SUMIFS(I:I,D:D,dataset_shampoo[[#This Row],[Brand]],E:E,dataset_shampoo[[#This Row],[Region]],F:F,dataset_shampoo[[#This Row],[Year]],G:G,"&lt;="&amp;dataset_shampoo[[#This Row],[Month]])</f>
        <v>4347</v>
      </c>
      <c r="L2939" s="9">
        <f>dataset_shampoo[[#This Row],[Units YTD]]+SUMIFS(H:H,D:D,dataset_shampoo[[#This Row],[Brand]],E:E,dataset_shampoo[[#This Row],[Region]],F:F,dataset_shampoo[[#This Row],[Year]]-1,G:G,"&gt;"&amp;dataset_shampoo[[#This Row],[Month]])</f>
        <v>2982</v>
      </c>
      <c r="M2939" s="1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s="9">
        <v>644</v>
      </c>
      <c r="I2940" s="11">
        <v>4529</v>
      </c>
      <c r="J2940" s="9">
        <f>SUMIFS(H:H,D:D,dataset_shampoo[[#This Row],[Brand]],E:E,dataset_shampoo[[#This Row],[Region]],F:F,dataset_shampoo[[#This Row],[Year]],G:G,"&lt;="&amp;dataset_shampoo[[#This Row],[Month]])</f>
        <v>1260</v>
      </c>
      <c r="K2940" s="27">
        <f>SUMIFS(I:I,D:D,dataset_shampoo[[#This Row],[Brand]],E:E,dataset_shampoo[[#This Row],[Region]],F:F,dataset_shampoo[[#This Row],[Year]],G:G,"&lt;="&amp;dataset_shampoo[[#This Row],[Month]])</f>
        <v>8876</v>
      </c>
      <c r="L2940" s="9">
        <f>dataset_shampoo[[#This Row],[Units YTD]]+SUMIFS(H:H,D:D,dataset_shampoo[[#This Row],[Brand]],E:E,dataset_shampoo[[#This Row],[Region]],F:F,dataset_shampoo[[#This Row],[Year]]-1,G:G,"&gt;"&amp;dataset_shampoo[[#This Row],[Month]])</f>
        <v>3465</v>
      </c>
      <c r="M2940" s="1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s="9">
        <v>357</v>
      </c>
      <c r="I2941" s="11">
        <v>2485</v>
      </c>
      <c r="J2941" s="9">
        <f>SUMIFS(H:H,D:D,dataset_shampoo[[#This Row],[Brand]],E:E,dataset_shampoo[[#This Row],[Region]],F:F,dataset_shampoo[[#This Row],[Year]],G:G,"&lt;="&amp;dataset_shampoo[[#This Row],[Month]])</f>
        <v>1617</v>
      </c>
      <c r="K2941" s="27">
        <f>SUMIFS(I:I,D:D,dataset_shampoo[[#This Row],[Brand]],E:E,dataset_shampoo[[#This Row],[Region]],F:F,dataset_shampoo[[#This Row],[Year]],G:G,"&lt;="&amp;dataset_shampoo[[#This Row],[Month]])</f>
        <v>11361</v>
      </c>
      <c r="L2941" s="9">
        <f>dataset_shampoo[[#This Row],[Units YTD]]+SUMIFS(H:H,D:D,dataset_shampoo[[#This Row],[Brand]],E:E,dataset_shampoo[[#This Row],[Region]],F:F,dataset_shampoo[[#This Row],[Year]]-1,G:G,"&gt;"&amp;dataset_shampoo[[#This Row],[Month]])</f>
        <v>3178</v>
      </c>
      <c r="M2941" s="1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s="9">
        <v>287</v>
      </c>
      <c r="I2942" s="11">
        <v>1974</v>
      </c>
      <c r="J2942" s="9">
        <f>SUMIFS(H:H,D:D,dataset_shampoo[[#This Row],[Brand]],E:E,dataset_shampoo[[#This Row],[Region]],F:F,dataset_shampoo[[#This Row],[Year]],G:G,"&lt;="&amp;dataset_shampoo[[#This Row],[Month]])</f>
        <v>1904</v>
      </c>
      <c r="K2942" s="27">
        <f>SUMIFS(I:I,D:D,dataset_shampoo[[#This Row],[Brand]],E:E,dataset_shampoo[[#This Row],[Region]],F:F,dataset_shampoo[[#This Row],[Year]],G:G,"&lt;="&amp;dataset_shampoo[[#This Row],[Month]])</f>
        <v>13335</v>
      </c>
      <c r="L2942" s="9">
        <f>dataset_shampoo[[#This Row],[Units YTD]]+SUMIFS(H:H,D:D,dataset_shampoo[[#This Row],[Brand]],E:E,dataset_shampoo[[#This Row],[Region]],F:F,dataset_shampoo[[#This Row],[Year]]-1,G:G,"&gt;"&amp;dataset_shampoo[[#This Row],[Month]])</f>
        <v>3115</v>
      </c>
      <c r="M2942" s="1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s="9">
        <v>196</v>
      </c>
      <c r="I2943" s="11">
        <v>1365</v>
      </c>
      <c r="J2943" s="9">
        <f>SUMIFS(H:H,D:D,dataset_shampoo[[#This Row],[Brand]],E:E,dataset_shampoo[[#This Row],[Region]],F:F,dataset_shampoo[[#This Row],[Year]],G:G,"&lt;="&amp;dataset_shampoo[[#This Row],[Month]])</f>
        <v>2100</v>
      </c>
      <c r="K2943" s="27">
        <f>SUMIFS(I:I,D:D,dataset_shampoo[[#This Row],[Brand]],E:E,dataset_shampoo[[#This Row],[Region]],F:F,dataset_shampoo[[#This Row],[Year]],G:G,"&lt;="&amp;dataset_shampoo[[#This Row],[Month]])</f>
        <v>14700</v>
      </c>
      <c r="L2943" s="9">
        <f>dataset_shampoo[[#This Row],[Units YTD]]+SUMIFS(H:H,D:D,dataset_shampoo[[#This Row],[Brand]],E:E,dataset_shampoo[[#This Row],[Region]],F:F,dataset_shampoo[[#This Row],[Year]]-1,G:G,"&gt;"&amp;dataset_shampoo[[#This Row],[Month]])</f>
        <v>3059</v>
      </c>
      <c r="M2943" s="1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s="9">
        <v>161</v>
      </c>
      <c r="I2944" s="11">
        <v>1155</v>
      </c>
      <c r="J2944" s="9">
        <f>SUMIFS(H:H,D:D,dataset_shampoo[[#This Row],[Brand]],E:E,dataset_shampoo[[#This Row],[Region]],F:F,dataset_shampoo[[#This Row],[Year]],G:G,"&lt;="&amp;dataset_shampoo[[#This Row],[Month]])</f>
        <v>2261</v>
      </c>
      <c r="K2944" s="27">
        <f>SUMIFS(I:I,D:D,dataset_shampoo[[#This Row],[Brand]],E:E,dataset_shampoo[[#This Row],[Region]],F:F,dataset_shampoo[[#This Row],[Year]],G:G,"&lt;="&amp;dataset_shampoo[[#This Row],[Month]])</f>
        <v>15855</v>
      </c>
      <c r="L2944" s="9">
        <f>dataset_shampoo[[#This Row],[Units YTD]]+SUMIFS(H:H,D:D,dataset_shampoo[[#This Row],[Brand]],E:E,dataset_shampoo[[#This Row],[Region]],F:F,dataset_shampoo[[#This Row],[Year]]-1,G:G,"&gt;"&amp;dataset_shampoo[[#This Row],[Month]])</f>
        <v>2940</v>
      </c>
      <c r="M2944" s="1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s="9">
        <v>49</v>
      </c>
      <c r="I2945" s="11">
        <v>315</v>
      </c>
      <c r="J2945" s="9">
        <f>SUMIFS(H:H,D:D,dataset_shampoo[[#This Row],[Brand]],E:E,dataset_shampoo[[#This Row],[Region]],F:F,dataset_shampoo[[#This Row],[Year]],G:G,"&lt;="&amp;dataset_shampoo[[#This Row],[Month]])</f>
        <v>2310</v>
      </c>
      <c r="K2945" s="27">
        <f>SUMIFS(I:I,D:D,dataset_shampoo[[#This Row],[Brand]],E:E,dataset_shampoo[[#This Row],[Region]],F:F,dataset_shampoo[[#This Row],[Year]],G:G,"&lt;="&amp;dataset_shampoo[[#This Row],[Month]])</f>
        <v>16170</v>
      </c>
      <c r="L2945" s="9">
        <f>dataset_shampoo[[#This Row],[Units YTD]]+SUMIFS(H:H,D:D,dataset_shampoo[[#This Row],[Brand]],E:E,dataset_shampoo[[#This Row],[Region]],F:F,dataset_shampoo[[#This Row],[Year]]-1,G:G,"&gt;"&amp;dataset_shampoo[[#This Row],[Month]])</f>
        <v>2849</v>
      </c>
      <c r="M2945" s="1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s="9">
        <v>56</v>
      </c>
      <c r="I2946" s="11">
        <v>427</v>
      </c>
      <c r="J2946" s="9">
        <f>SUMIFS(H:H,D:D,dataset_shampoo[[#This Row],[Brand]],E:E,dataset_shampoo[[#This Row],[Region]],F:F,dataset_shampoo[[#This Row],[Year]],G:G,"&lt;="&amp;dataset_shampoo[[#This Row],[Month]])</f>
        <v>2366</v>
      </c>
      <c r="K2946" s="27">
        <f>SUMIFS(I:I,D:D,dataset_shampoo[[#This Row],[Brand]],E:E,dataset_shampoo[[#This Row],[Region]],F:F,dataset_shampoo[[#This Row],[Year]],G:G,"&lt;="&amp;dataset_shampoo[[#This Row],[Month]])</f>
        <v>16597</v>
      </c>
      <c r="L2946" s="9">
        <f>dataset_shampoo[[#This Row],[Units YTD]]+SUMIFS(H:H,D:D,dataset_shampoo[[#This Row],[Brand]],E:E,dataset_shampoo[[#This Row],[Region]],F:F,dataset_shampoo[[#This Row],[Year]]-1,G:G,"&gt;"&amp;dataset_shampoo[[#This Row],[Month]])</f>
        <v>2723</v>
      </c>
      <c r="M2946" s="1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s="9">
        <v>196</v>
      </c>
      <c r="I2947" s="11">
        <v>1456</v>
      </c>
      <c r="J2947" s="9">
        <f>SUMIFS(H:H,D:D,dataset_shampoo[[#This Row],[Brand]],E:E,dataset_shampoo[[#This Row],[Region]],F:F,dataset_shampoo[[#This Row],[Year]],G:G,"&lt;="&amp;dataset_shampoo[[#This Row],[Month]])</f>
        <v>2562</v>
      </c>
      <c r="K2947" s="27">
        <f>SUMIFS(I:I,D:D,dataset_shampoo[[#This Row],[Brand]],E:E,dataset_shampoo[[#This Row],[Region]],F:F,dataset_shampoo[[#This Row],[Year]],G:G,"&lt;="&amp;dataset_shampoo[[#This Row],[Month]])</f>
        <v>18053</v>
      </c>
      <c r="L2947" s="9">
        <f>dataset_shampoo[[#This Row],[Units YTD]]+SUMIFS(H:H,D:D,dataset_shampoo[[#This Row],[Brand]],E:E,dataset_shampoo[[#This Row],[Region]],F:F,dataset_shampoo[[#This Row],[Year]]-1,G:G,"&gt;"&amp;dataset_shampoo[[#This Row],[Month]])</f>
        <v>2562</v>
      </c>
      <c r="M2947" s="1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s="9">
        <v>371</v>
      </c>
      <c r="I2948" s="11">
        <v>2737</v>
      </c>
      <c r="J2948" s="9">
        <f>SUMIFS(H:H,D:D,dataset_shampoo[[#This Row],[Brand]],E:E,dataset_shampoo[[#This Row],[Region]],F:F,dataset_shampoo[[#This Row],[Year]],G:G,"&lt;="&amp;dataset_shampoo[[#This Row],[Month]])</f>
        <v>371</v>
      </c>
      <c r="K2948" s="27">
        <f>SUMIFS(I:I,D:D,dataset_shampoo[[#This Row],[Brand]],E:E,dataset_shampoo[[#This Row],[Region]],F:F,dataset_shampoo[[#This Row],[Year]],G:G,"&lt;="&amp;dataset_shampoo[[#This Row],[Month]])</f>
        <v>2737</v>
      </c>
      <c r="L2948" s="9">
        <f>dataset_shampoo[[#This Row],[Units YTD]]+SUMIFS(H:H,D:D,dataset_shampoo[[#This Row],[Brand]],E:E,dataset_shampoo[[#This Row],[Region]],F:F,dataset_shampoo[[#This Row],[Year]]-1,G:G,"&gt;"&amp;dataset_shampoo[[#This Row],[Month]])</f>
        <v>2758</v>
      </c>
      <c r="M2948" s="1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s="9">
        <v>126</v>
      </c>
      <c r="I2949" s="11">
        <v>903</v>
      </c>
      <c r="J2949" s="9">
        <f>SUMIFS(H:H,D:D,dataset_shampoo[[#This Row],[Brand]],E:E,dataset_shampoo[[#This Row],[Region]],F:F,dataset_shampoo[[#This Row],[Year]],G:G,"&lt;="&amp;dataset_shampoo[[#This Row],[Month]])</f>
        <v>497</v>
      </c>
      <c r="K2949" s="27">
        <f>SUMIFS(I:I,D:D,dataset_shampoo[[#This Row],[Brand]],E:E,dataset_shampoo[[#This Row],[Region]],F:F,dataset_shampoo[[#This Row],[Year]],G:G,"&lt;="&amp;dataset_shampoo[[#This Row],[Month]])</f>
        <v>3640</v>
      </c>
      <c r="L2949" s="9">
        <f>dataset_shampoo[[#This Row],[Units YTD]]+SUMIFS(H:H,D:D,dataset_shampoo[[#This Row],[Brand]],E:E,dataset_shampoo[[#This Row],[Region]],F:F,dataset_shampoo[[#This Row],[Year]]-1,G:G,"&gt;"&amp;dataset_shampoo[[#This Row],[Month]])</f>
        <v>2639</v>
      </c>
      <c r="M2949" s="1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s="9">
        <v>21</v>
      </c>
      <c r="I2950" s="11">
        <v>210</v>
      </c>
      <c r="J2950" s="9">
        <f>SUMIFS(H:H,D:D,dataset_shampoo[[#This Row],[Brand]],E:E,dataset_shampoo[[#This Row],[Region]],F:F,dataset_shampoo[[#This Row],[Year]],G:G,"&lt;="&amp;dataset_shampoo[[#This Row],[Month]])</f>
        <v>518</v>
      </c>
      <c r="K2950" s="27">
        <f>SUMIFS(I:I,D:D,dataset_shampoo[[#This Row],[Brand]],E:E,dataset_shampoo[[#This Row],[Region]],F:F,dataset_shampoo[[#This Row],[Year]],G:G,"&lt;="&amp;dataset_shampoo[[#This Row],[Month]])</f>
        <v>3850</v>
      </c>
      <c r="L2950" s="9">
        <f>dataset_shampoo[[#This Row],[Units YTD]]+SUMIFS(H:H,D:D,dataset_shampoo[[#This Row],[Brand]],E:E,dataset_shampoo[[#This Row],[Region]],F:F,dataset_shampoo[[#This Row],[Year]]-1,G:G,"&gt;"&amp;dataset_shampoo[[#This Row],[Month]])</f>
        <v>2534</v>
      </c>
      <c r="M2950" s="1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s="9">
        <v>70</v>
      </c>
      <c r="I2951" s="11">
        <v>399</v>
      </c>
      <c r="J2951" s="9">
        <f>SUMIFS(H:H,D:D,dataset_shampoo[[#This Row],[Brand]],E:E,dataset_shampoo[[#This Row],[Region]],F:F,dataset_shampoo[[#This Row],[Year]],G:G,"&lt;="&amp;dataset_shampoo[[#This Row],[Month]])</f>
        <v>70</v>
      </c>
      <c r="K2951" s="27">
        <f>SUMIFS(I:I,D:D,dataset_shampoo[[#This Row],[Brand]],E:E,dataset_shampoo[[#This Row],[Region]],F:F,dataset_shampoo[[#This Row],[Year]],G:G,"&lt;="&amp;dataset_shampoo[[#This Row],[Month]])</f>
        <v>399</v>
      </c>
      <c r="L2951" s="9">
        <f>dataset_shampoo[[#This Row],[Units YTD]]+SUMIFS(H:H,D:D,dataset_shampoo[[#This Row],[Brand]],E:E,dataset_shampoo[[#This Row],[Region]],F:F,dataset_shampoo[[#This Row],[Year]]-1,G:G,"&gt;"&amp;dataset_shampoo[[#This Row],[Month]])</f>
        <v>70</v>
      </c>
      <c r="M2951" s="1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s="9">
        <v>126</v>
      </c>
      <c r="I2952" s="11">
        <v>679</v>
      </c>
      <c r="J2952" s="9">
        <f>SUMIFS(H:H,D:D,dataset_shampoo[[#This Row],[Brand]],E:E,dataset_shampoo[[#This Row],[Region]],F:F,dataset_shampoo[[#This Row],[Year]],G:G,"&lt;="&amp;dataset_shampoo[[#This Row],[Month]])</f>
        <v>196</v>
      </c>
      <c r="K2952" s="27">
        <f>SUMIFS(I:I,D:D,dataset_shampoo[[#This Row],[Brand]],E:E,dataset_shampoo[[#This Row],[Region]],F:F,dataset_shampoo[[#This Row],[Year]],G:G,"&lt;="&amp;dataset_shampoo[[#This Row],[Month]])</f>
        <v>1078</v>
      </c>
      <c r="L2952" s="9">
        <f>dataset_shampoo[[#This Row],[Units YTD]]+SUMIFS(H:H,D:D,dataset_shampoo[[#This Row],[Brand]],E:E,dataset_shampoo[[#This Row],[Region]],F:F,dataset_shampoo[[#This Row],[Year]]-1,G:G,"&gt;"&amp;dataset_shampoo[[#This Row],[Month]])</f>
        <v>196</v>
      </c>
      <c r="M2952" s="1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s="9">
        <v>203</v>
      </c>
      <c r="I2953" s="11">
        <v>1106</v>
      </c>
      <c r="J2953" s="9">
        <f>SUMIFS(H:H,D:D,dataset_shampoo[[#This Row],[Brand]],E:E,dataset_shampoo[[#This Row],[Region]],F:F,dataset_shampoo[[#This Row],[Year]],G:G,"&lt;="&amp;dataset_shampoo[[#This Row],[Month]])</f>
        <v>399</v>
      </c>
      <c r="K2953" s="27">
        <f>SUMIFS(I:I,D:D,dataset_shampoo[[#This Row],[Brand]],E:E,dataset_shampoo[[#This Row],[Region]],F:F,dataset_shampoo[[#This Row],[Year]],G:G,"&lt;="&amp;dataset_shampoo[[#This Row],[Month]])</f>
        <v>2184</v>
      </c>
      <c r="L2953" s="9">
        <f>dataset_shampoo[[#This Row],[Units YTD]]+SUMIFS(H:H,D:D,dataset_shampoo[[#This Row],[Brand]],E:E,dataset_shampoo[[#This Row],[Region]],F:F,dataset_shampoo[[#This Row],[Year]]-1,G:G,"&gt;"&amp;dataset_shampoo[[#This Row],[Month]])</f>
        <v>399</v>
      </c>
      <c r="M2953" s="1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s="9">
        <v>665</v>
      </c>
      <c r="I2954" s="11">
        <v>3647</v>
      </c>
      <c r="J2954" s="9">
        <f>SUMIFS(H:H,D:D,dataset_shampoo[[#This Row],[Brand]],E:E,dataset_shampoo[[#This Row],[Region]],F:F,dataset_shampoo[[#This Row],[Year]],G:G,"&lt;="&amp;dataset_shampoo[[#This Row],[Month]])</f>
        <v>1064</v>
      </c>
      <c r="K2954" s="27">
        <f>SUMIFS(I:I,D:D,dataset_shampoo[[#This Row],[Brand]],E:E,dataset_shampoo[[#This Row],[Region]],F:F,dataset_shampoo[[#This Row],[Year]],G:G,"&lt;="&amp;dataset_shampoo[[#This Row],[Month]])</f>
        <v>5831</v>
      </c>
      <c r="L2954" s="9">
        <f>dataset_shampoo[[#This Row],[Units YTD]]+SUMIFS(H:H,D:D,dataset_shampoo[[#This Row],[Brand]],E:E,dataset_shampoo[[#This Row],[Region]],F:F,dataset_shampoo[[#This Row],[Year]]-1,G:G,"&gt;"&amp;dataset_shampoo[[#This Row],[Month]])</f>
        <v>1064</v>
      </c>
      <c r="M2954" s="1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s="9">
        <v>1155</v>
      </c>
      <c r="I2955" s="11">
        <v>6335</v>
      </c>
      <c r="J2955" s="9">
        <f>SUMIFS(H:H,D:D,dataset_shampoo[[#This Row],[Brand]],E:E,dataset_shampoo[[#This Row],[Region]],F:F,dataset_shampoo[[#This Row],[Year]],G:G,"&lt;="&amp;dataset_shampoo[[#This Row],[Month]])</f>
        <v>2219</v>
      </c>
      <c r="K2955" s="27">
        <f>SUMIFS(I:I,D:D,dataset_shampoo[[#This Row],[Brand]],E:E,dataset_shampoo[[#This Row],[Region]],F:F,dataset_shampoo[[#This Row],[Year]],G:G,"&lt;="&amp;dataset_shampoo[[#This Row],[Month]])</f>
        <v>12166</v>
      </c>
      <c r="L2955" s="9">
        <f>dataset_shampoo[[#This Row],[Units YTD]]+SUMIFS(H:H,D:D,dataset_shampoo[[#This Row],[Brand]],E:E,dataset_shampoo[[#This Row],[Region]],F:F,dataset_shampoo[[#This Row],[Year]]-1,G:G,"&gt;"&amp;dataset_shampoo[[#This Row],[Month]])</f>
        <v>2219</v>
      </c>
      <c r="M2955" s="1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s="9">
        <v>1302</v>
      </c>
      <c r="I2956" s="11">
        <v>7133</v>
      </c>
      <c r="J2956" s="9">
        <f>SUMIFS(H:H,D:D,dataset_shampoo[[#This Row],[Brand]],E:E,dataset_shampoo[[#This Row],[Region]],F:F,dataset_shampoo[[#This Row],[Year]],G:G,"&lt;="&amp;dataset_shampoo[[#This Row],[Month]])</f>
        <v>3521</v>
      </c>
      <c r="K2956" s="27">
        <f>SUMIFS(I:I,D:D,dataset_shampoo[[#This Row],[Brand]],E:E,dataset_shampoo[[#This Row],[Region]],F:F,dataset_shampoo[[#This Row],[Year]],G:G,"&lt;="&amp;dataset_shampoo[[#This Row],[Month]])</f>
        <v>19299</v>
      </c>
      <c r="L2956" s="9">
        <f>dataset_shampoo[[#This Row],[Units YTD]]+SUMIFS(H:H,D:D,dataset_shampoo[[#This Row],[Brand]],E:E,dataset_shampoo[[#This Row],[Region]],F:F,dataset_shampoo[[#This Row],[Year]]-1,G:G,"&gt;"&amp;dataset_shampoo[[#This Row],[Month]])</f>
        <v>3521</v>
      </c>
      <c r="M2956" s="1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s="9">
        <v>2170</v>
      </c>
      <c r="I2957" s="11">
        <v>11914</v>
      </c>
      <c r="J2957" s="9">
        <f>SUMIFS(H:H,D:D,dataset_shampoo[[#This Row],[Brand]],E:E,dataset_shampoo[[#This Row],[Region]],F:F,dataset_shampoo[[#This Row],[Year]],G:G,"&lt;="&amp;dataset_shampoo[[#This Row],[Month]])</f>
        <v>5691</v>
      </c>
      <c r="K2957" s="27">
        <f>SUMIFS(I:I,D:D,dataset_shampoo[[#This Row],[Brand]],E:E,dataset_shampoo[[#This Row],[Region]],F:F,dataset_shampoo[[#This Row],[Year]],G:G,"&lt;="&amp;dataset_shampoo[[#This Row],[Month]])</f>
        <v>31213</v>
      </c>
      <c r="L2957" s="9">
        <f>dataset_shampoo[[#This Row],[Units YTD]]+SUMIFS(H:H,D:D,dataset_shampoo[[#This Row],[Brand]],E:E,dataset_shampoo[[#This Row],[Region]],F:F,dataset_shampoo[[#This Row],[Year]]-1,G:G,"&gt;"&amp;dataset_shampoo[[#This Row],[Month]])</f>
        <v>5691</v>
      </c>
      <c r="M2957" s="1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s="9">
        <v>2324</v>
      </c>
      <c r="I2958" s="11">
        <v>12747</v>
      </c>
      <c r="J2958" s="9">
        <f>SUMIFS(H:H,D:D,dataset_shampoo[[#This Row],[Brand]],E:E,dataset_shampoo[[#This Row],[Region]],F:F,dataset_shampoo[[#This Row],[Year]],G:G,"&lt;="&amp;dataset_shampoo[[#This Row],[Month]])</f>
        <v>8015</v>
      </c>
      <c r="K2958" s="27">
        <f>SUMIFS(I:I,D:D,dataset_shampoo[[#This Row],[Brand]],E:E,dataset_shampoo[[#This Row],[Region]],F:F,dataset_shampoo[[#This Row],[Year]],G:G,"&lt;="&amp;dataset_shampoo[[#This Row],[Month]])</f>
        <v>43960</v>
      </c>
      <c r="L2958" s="9">
        <f>dataset_shampoo[[#This Row],[Units YTD]]+SUMIFS(H:H,D:D,dataset_shampoo[[#This Row],[Brand]],E:E,dataset_shampoo[[#This Row],[Region]],F:F,dataset_shampoo[[#This Row],[Year]]-1,G:G,"&gt;"&amp;dataset_shampoo[[#This Row],[Month]])</f>
        <v>8015</v>
      </c>
      <c r="M2958" s="1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s="9">
        <v>2604</v>
      </c>
      <c r="I2959" s="11">
        <v>14308</v>
      </c>
      <c r="J2959" s="9">
        <f>SUMIFS(H:H,D:D,dataset_shampoo[[#This Row],[Brand]],E:E,dataset_shampoo[[#This Row],[Region]],F:F,dataset_shampoo[[#This Row],[Year]],G:G,"&lt;="&amp;dataset_shampoo[[#This Row],[Month]])</f>
        <v>10619</v>
      </c>
      <c r="K2959" s="27">
        <f>SUMIFS(I:I,D:D,dataset_shampoo[[#This Row],[Brand]],E:E,dataset_shampoo[[#This Row],[Region]],F:F,dataset_shampoo[[#This Row],[Year]],G:G,"&lt;="&amp;dataset_shampoo[[#This Row],[Month]])</f>
        <v>58268</v>
      </c>
      <c r="L2959" s="9">
        <f>dataset_shampoo[[#This Row],[Units YTD]]+SUMIFS(H:H,D:D,dataset_shampoo[[#This Row],[Brand]],E:E,dataset_shampoo[[#This Row],[Region]],F:F,dataset_shampoo[[#This Row],[Year]]-1,G:G,"&gt;"&amp;dataset_shampoo[[#This Row],[Month]])</f>
        <v>10619</v>
      </c>
      <c r="M2959" s="1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s="9">
        <v>2443</v>
      </c>
      <c r="I2960" s="11">
        <v>13426</v>
      </c>
      <c r="J2960" s="9">
        <f>SUMIFS(H:H,D:D,dataset_shampoo[[#This Row],[Brand]],E:E,dataset_shampoo[[#This Row],[Region]],F:F,dataset_shampoo[[#This Row],[Year]],G:G,"&lt;="&amp;dataset_shampoo[[#This Row],[Month]])</f>
        <v>13062</v>
      </c>
      <c r="K2960" s="27">
        <f>SUMIFS(I:I,D:D,dataset_shampoo[[#This Row],[Brand]],E:E,dataset_shampoo[[#This Row],[Region]],F:F,dataset_shampoo[[#This Row],[Year]],G:G,"&lt;="&amp;dataset_shampoo[[#This Row],[Month]])</f>
        <v>71694</v>
      </c>
      <c r="L2960" s="9">
        <f>dataset_shampoo[[#This Row],[Units YTD]]+SUMIFS(H:H,D:D,dataset_shampoo[[#This Row],[Brand]],E:E,dataset_shampoo[[#This Row],[Region]],F:F,dataset_shampoo[[#This Row],[Year]]-1,G:G,"&gt;"&amp;dataset_shampoo[[#This Row],[Month]])</f>
        <v>13062</v>
      </c>
      <c r="M2960" s="1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s="9">
        <v>2597</v>
      </c>
      <c r="I2961" s="11">
        <v>15568</v>
      </c>
      <c r="J2961" s="9">
        <f>SUMIFS(H:H,D:D,dataset_shampoo[[#This Row],[Brand]],E:E,dataset_shampoo[[#This Row],[Region]],F:F,dataset_shampoo[[#This Row],[Year]],G:G,"&lt;="&amp;dataset_shampoo[[#This Row],[Month]])</f>
        <v>2597</v>
      </c>
      <c r="K2961" s="27">
        <f>SUMIFS(I:I,D:D,dataset_shampoo[[#This Row],[Brand]],E:E,dataset_shampoo[[#This Row],[Region]],F:F,dataset_shampoo[[#This Row],[Year]],G:G,"&lt;="&amp;dataset_shampoo[[#This Row],[Month]])</f>
        <v>15568</v>
      </c>
      <c r="L2961" s="9">
        <f>dataset_shampoo[[#This Row],[Units YTD]]+SUMIFS(H:H,D:D,dataset_shampoo[[#This Row],[Brand]],E:E,dataset_shampoo[[#This Row],[Region]],F:F,dataset_shampoo[[#This Row],[Year]]-1,G:G,"&gt;"&amp;dataset_shampoo[[#This Row],[Month]])</f>
        <v>15659</v>
      </c>
      <c r="M2961" s="1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s="9">
        <v>2268</v>
      </c>
      <c r="I2962" s="11">
        <v>13573</v>
      </c>
      <c r="J2962" s="9">
        <f>SUMIFS(H:H,D:D,dataset_shampoo[[#This Row],[Brand]],E:E,dataset_shampoo[[#This Row],[Region]],F:F,dataset_shampoo[[#This Row],[Year]],G:G,"&lt;="&amp;dataset_shampoo[[#This Row],[Month]])</f>
        <v>4865</v>
      </c>
      <c r="K2962" s="27">
        <f>SUMIFS(I:I,D:D,dataset_shampoo[[#This Row],[Brand]],E:E,dataset_shampoo[[#This Row],[Region]],F:F,dataset_shampoo[[#This Row],[Year]],G:G,"&lt;="&amp;dataset_shampoo[[#This Row],[Month]])</f>
        <v>29141</v>
      </c>
      <c r="L2962" s="9">
        <f>dataset_shampoo[[#This Row],[Units YTD]]+SUMIFS(H:H,D:D,dataset_shampoo[[#This Row],[Brand]],E:E,dataset_shampoo[[#This Row],[Region]],F:F,dataset_shampoo[[#This Row],[Year]]-1,G:G,"&gt;"&amp;dataset_shampoo[[#This Row],[Month]])</f>
        <v>17927</v>
      </c>
      <c r="M2962" s="1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s="9">
        <v>2324</v>
      </c>
      <c r="I2963" s="11">
        <v>13930</v>
      </c>
      <c r="J2963" s="9">
        <f>SUMIFS(H:H,D:D,dataset_shampoo[[#This Row],[Brand]],E:E,dataset_shampoo[[#This Row],[Region]],F:F,dataset_shampoo[[#This Row],[Year]],G:G,"&lt;="&amp;dataset_shampoo[[#This Row],[Month]])</f>
        <v>7189</v>
      </c>
      <c r="K2963" s="27">
        <f>SUMIFS(I:I,D:D,dataset_shampoo[[#This Row],[Brand]],E:E,dataset_shampoo[[#This Row],[Region]],F:F,dataset_shampoo[[#This Row],[Year]],G:G,"&lt;="&amp;dataset_shampoo[[#This Row],[Month]])</f>
        <v>43071</v>
      </c>
      <c r="L2963" s="9">
        <f>dataset_shampoo[[#This Row],[Units YTD]]+SUMIFS(H:H,D:D,dataset_shampoo[[#This Row],[Brand]],E:E,dataset_shampoo[[#This Row],[Region]],F:F,dataset_shampoo[[#This Row],[Year]]-1,G:G,"&gt;"&amp;dataset_shampoo[[#This Row],[Month]])</f>
        <v>20181</v>
      </c>
      <c r="M2963" s="1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s="9">
        <v>2863</v>
      </c>
      <c r="I2964" s="11">
        <v>17171</v>
      </c>
      <c r="J2964" s="9">
        <f>SUMIFS(H:H,D:D,dataset_shampoo[[#This Row],[Brand]],E:E,dataset_shampoo[[#This Row],[Region]],F:F,dataset_shampoo[[#This Row],[Year]],G:G,"&lt;="&amp;dataset_shampoo[[#This Row],[Month]])</f>
        <v>10052</v>
      </c>
      <c r="K2964" s="27">
        <f>SUMIFS(I:I,D:D,dataset_shampoo[[#This Row],[Brand]],E:E,dataset_shampoo[[#This Row],[Region]],F:F,dataset_shampoo[[#This Row],[Year]],G:G,"&lt;="&amp;dataset_shampoo[[#This Row],[Month]])</f>
        <v>60242</v>
      </c>
      <c r="L2964" s="9">
        <f>dataset_shampoo[[#This Row],[Units YTD]]+SUMIFS(H:H,D:D,dataset_shampoo[[#This Row],[Brand]],E:E,dataset_shampoo[[#This Row],[Region]],F:F,dataset_shampoo[[#This Row],[Year]]-1,G:G,"&gt;"&amp;dataset_shampoo[[#This Row],[Month]])</f>
        <v>22918</v>
      </c>
      <c r="M2964" s="1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s="9">
        <v>2499</v>
      </c>
      <c r="I2965" s="11">
        <v>14973</v>
      </c>
      <c r="J2965" s="9">
        <f>SUMIFS(H:H,D:D,dataset_shampoo[[#This Row],[Brand]],E:E,dataset_shampoo[[#This Row],[Region]],F:F,dataset_shampoo[[#This Row],[Year]],G:G,"&lt;="&amp;dataset_shampoo[[#This Row],[Month]])</f>
        <v>12551</v>
      </c>
      <c r="K2965" s="27">
        <f>SUMIFS(I:I,D:D,dataset_shampoo[[#This Row],[Brand]],E:E,dataset_shampoo[[#This Row],[Region]],F:F,dataset_shampoo[[#This Row],[Year]],G:G,"&lt;="&amp;dataset_shampoo[[#This Row],[Month]])</f>
        <v>75215</v>
      </c>
      <c r="L2965" s="9">
        <f>dataset_shampoo[[#This Row],[Units YTD]]+SUMIFS(H:H,D:D,dataset_shampoo[[#This Row],[Brand]],E:E,dataset_shampoo[[#This Row],[Region]],F:F,dataset_shampoo[[#This Row],[Year]]-1,G:G,"&gt;"&amp;dataset_shampoo[[#This Row],[Month]])</f>
        <v>25214</v>
      </c>
      <c r="M2965" s="1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s="9">
        <v>3486</v>
      </c>
      <c r="I2966" s="11">
        <v>20888</v>
      </c>
      <c r="J2966" s="9">
        <f>SUMIFS(H:H,D:D,dataset_shampoo[[#This Row],[Brand]],E:E,dataset_shampoo[[#This Row],[Region]],F:F,dataset_shampoo[[#This Row],[Year]],G:G,"&lt;="&amp;dataset_shampoo[[#This Row],[Month]])</f>
        <v>16037</v>
      </c>
      <c r="K2966" s="27">
        <f>SUMIFS(I:I,D:D,dataset_shampoo[[#This Row],[Brand]],E:E,dataset_shampoo[[#This Row],[Region]],F:F,dataset_shampoo[[#This Row],[Year]],G:G,"&lt;="&amp;dataset_shampoo[[#This Row],[Month]])</f>
        <v>96103</v>
      </c>
      <c r="L2966" s="9">
        <f>dataset_shampoo[[#This Row],[Units YTD]]+SUMIFS(H:H,D:D,dataset_shampoo[[#This Row],[Brand]],E:E,dataset_shampoo[[#This Row],[Region]],F:F,dataset_shampoo[[#This Row],[Year]]-1,G:G,"&gt;"&amp;dataset_shampoo[[#This Row],[Month]])</f>
        <v>28035</v>
      </c>
      <c r="M2966" s="1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s="9">
        <v>2408</v>
      </c>
      <c r="I2967" s="11">
        <v>14406</v>
      </c>
      <c r="J2967" s="9">
        <f>SUMIFS(H:H,D:D,dataset_shampoo[[#This Row],[Brand]],E:E,dataset_shampoo[[#This Row],[Region]],F:F,dataset_shampoo[[#This Row],[Year]],G:G,"&lt;="&amp;dataset_shampoo[[#This Row],[Month]])</f>
        <v>18445</v>
      </c>
      <c r="K2967" s="27">
        <f>SUMIFS(I:I,D:D,dataset_shampoo[[#This Row],[Brand]],E:E,dataset_shampoo[[#This Row],[Region]],F:F,dataset_shampoo[[#This Row],[Year]],G:G,"&lt;="&amp;dataset_shampoo[[#This Row],[Month]])</f>
        <v>110509</v>
      </c>
      <c r="L2967" s="9">
        <f>dataset_shampoo[[#This Row],[Units YTD]]+SUMIFS(H:H,D:D,dataset_shampoo[[#This Row],[Brand]],E:E,dataset_shampoo[[#This Row],[Region]],F:F,dataset_shampoo[[#This Row],[Year]]-1,G:G,"&gt;"&amp;dataset_shampoo[[#This Row],[Month]])</f>
        <v>29288</v>
      </c>
      <c r="M2967" s="1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s="9">
        <v>2429</v>
      </c>
      <c r="I2968" s="11">
        <v>14560</v>
      </c>
      <c r="J2968" s="9">
        <f>SUMIFS(H:H,D:D,dataset_shampoo[[#This Row],[Brand]],E:E,dataset_shampoo[[#This Row],[Region]],F:F,dataset_shampoo[[#This Row],[Year]],G:G,"&lt;="&amp;dataset_shampoo[[#This Row],[Month]])</f>
        <v>20874</v>
      </c>
      <c r="K2968" s="27">
        <f>SUMIFS(I:I,D:D,dataset_shampoo[[#This Row],[Brand]],E:E,dataset_shampoo[[#This Row],[Region]],F:F,dataset_shampoo[[#This Row],[Year]],G:G,"&lt;="&amp;dataset_shampoo[[#This Row],[Month]])</f>
        <v>125069</v>
      </c>
      <c r="L2968" s="9">
        <f>dataset_shampoo[[#This Row],[Units YTD]]+SUMIFS(H:H,D:D,dataset_shampoo[[#This Row],[Brand]],E:E,dataset_shampoo[[#This Row],[Region]],F:F,dataset_shampoo[[#This Row],[Year]]-1,G:G,"&gt;"&amp;dataset_shampoo[[#This Row],[Month]])</f>
        <v>30415</v>
      </c>
      <c r="M2968" s="1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s="9">
        <v>2660</v>
      </c>
      <c r="I2969" s="11">
        <v>15939</v>
      </c>
      <c r="J2969" s="9">
        <f>SUMIFS(H:H,D:D,dataset_shampoo[[#This Row],[Brand]],E:E,dataset_shampoo[[#This Row],[Region]],F:F,dataset_shampoo[[#This Row],[Year]],G:G,"&lt;="&amp;dataset_shampoo[[#This Row],[Month]])</f>
        <v>23534</v>
      </c>
      <c r="K2969" s="27">
        <f>SUMIFS(I:I,D:D,dataset_shampoo[[#This Row],[Brand]],E:E,dataset_shampoo[[#This Row],[Region]],F:F,dataset_shampoo[[#This Row],[Year]],G:G,"&lt;="&amp;dataset_shampoo[[#This Row],[Month]])</f>
        <v>141008</v>
      </c>
      <c r="L2969" s="9">
        <f>dataset_shampoo[[#This Row],[Units YTD]]+SUMIFS(H:H,D:D,dataset_shampoo[[#This Row],[Brand]],E:E,dataset_shampoo[[#This Row],[Region]],F:F,dataset_shampoo[[#This Row],[Year]]-1,G:G,"&gt;"&amp;dataset_shampoo[[#This Row],[Month]])</f>
        <v>30905</v>
      </c>
      <c r="M2969" s="1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s="9">
        <v>3010</v>
      </c>
      <c r="I2970" s="11">
        <v>18011</v>
      </c>
      <c r="J2970" s="9">
        <f>SUMIFS(H:H,D:D,dataset_shampoo[[#This Row],[Brand]],E:E,dataset_shampoo[[#This Row],[Region]],F:F,dataset_shampoo[[#This Row],[Year]],G:G,"&lt;="&amp;dataset_shampoo[[#This Row],[Month]])</f>
        <v>26544</v>
      </c>
      <c r="K2970" s="27">
        <f>SUMIFS(I:I,D:D,dataset_shampoo[[#This Row],[Brand]],E:E,dataset_shampoo[[#This Row],[Region]],F:F,dataset_shampoo[[#This Row],[Year]],G:G,"&lt;="&amp;dataset_shampoo[[#This Row],[Month]])</f>
        <v>159019</v>
      </c>
      <c r="L2970" s="9">
        <f>dataset_shampoo[[#This Row],[Units YTD]]+SUMIFS(H:H,D:D,dataset_shampoo[[#This Row],[Brand]],E:E,dataset_shampoo[[#This Row],[Region]],F:F,dataset_shampoo[[#This Row],[Year]]-1,G:G,"&gt;"&amp;dataset_shampoo[[#This Row],[Month]])</f>
        <v>31591</v>
      </c>
      <c r="M2970" s="1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s="9">
        <v>2653</v>
      </c>
      <c r="I2971" s="11">
        <v>15883</v>
      </c>
      <c r="J2971" s="9">
        <f>SUMIFS(H:H,D:D,dataset_shampoo[[#This Row],[Brand]],E:E,dataset_shampoo[[#This Row],[Region]],F:F,dataset_shampoo[[#This Row],[Year]],G:G,"&lt;="&amp;dataset_shampoo[[#This Row],[Month]])</f>
        <v>29197</v>
      </c>
      <c r="K2971" s="27">
        <f>SUMIFS(I:I,D:D,dataset_shampoo[[#This Row],[Brand]],E:E,dataset_shampoo[[#This Row],[Region]],F:F,dataset_shampoo[[#This Row],[Year]],G:G,"&lt;="&amp;dataset_shampoo[[#This Row],[Month]])</f>
        <v>174902</v>
      </c>
      <c r="L2971" s="9">
        <f>dataset_shampoo[[#This Row],[Units YTD]]+SUMIFS(H:H,D:D,dataset_shampoo[[#This Row],[Brand]],E:E,dataset_shampoo[[#This Row],[Region]],F:F,dataset_shampoo[[#This Row],[Year]]-1,G:G,"&gt;"&amp;dataset_shampoo[[#This Row],[Month]])</f>
        <v>31640</v>
      </c>
      <c r="M2971" s="1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s="9">
        <v>2513</v>
      </c>
      <c r="I2972" s="11">
        <v>15050</v>
      </c>
      <c r="J2972" s="9">
        <f>SUMIFS(H:H,D:D,dataset_shampoo[[#This Row],[Brand]],E:E,dataset_shampoo[[#This Row],[Region]],F:F,dataset_shampoo[[#This Row],[Year]],G:G,"&lt;="&amp;dataset_shampoo[[#This Row],[Month]])</f>
        <v>31710</v>
      </c>
      <c r="K2972" s="27">
        <f>SUMIFS(I:I,D:D,dataset_shampoo[[#This Row],[Brand]],E:E,dataset_shampoo[[#This Row],[Region]],F:F,dataset_shampoo[[#This Row],[Year]],G:G,"&lt;="&amp;dataset_shampoo[[#This Row],[Month]])</f>
        <v>189952</v>
      </c>
      <c r="L2972" s="9">
        <f>dataset_shampoo[[#This Row],[Units YTD]]+SUMIFS(H:H,D:D,dataset_shampoo[[#This Row],[Brand]],E:E,dataset_shampoo[[#This Row],[Region]],F:F,dataset_shampoo[[#This Row],[Year]]-1,G:G,"&gt;"&amp;dataset_shampoo[[#This Row],[Month]])</f>
        <v>31710</v>
      </c>
      <c r="M2972" s="1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s="9">
        <v>3332</v>
      </c>
      <c r="I2973" s="11">
        <v>19957</v>
      </c>
      <c r="J2973" s="9">
        <f>SUMIFS(H:H,D:D,dataset_shampoo[[#This Row],[Brand]],E:E,dataset_shampoo[[#This Row],[Region]],F:F,dataset_shampoo[[#This Row],[Year]],G:G,"&lt;="&amp;dataset_shampoo[[#This Row],[Month]])</f>
        <v>3332</v>
      </c>
      <c r="K2973" s="27">
        <f>SUMIFS(I:I,D:D,dataset_shampoo[[#This Row],[Brand]],E:E,dataset_shampoo[[#This Row],[Region]],F:F,dataset_shampoo[[#This Row],[Year]],G:G,"&lt;="&amp;dataset_shampoo[[#This Row],[Month]])</f>
        <v>19957</v>
      </c>
      <c r="L2973" s="9">
        <f>dataset_shampoo[[#This Row],[Units YTD]]+SUMIFS(H:H,D:D,dataset_shampoo[[#This Row],[Brand]],E:E,dataset_shampoo[[#This Row],[Region]],F:F,dataset_shampoo[[#This Row],[Year]]-1,G:G,"&gt;"&amp;dataset_shampoo[[#This Row],[Month]])</f>
        <v>32445</v>
      </c>
      <c r="M2973" s="1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s="9">
        <v>2639</v>
      </c>
      <c r="I2974" s="11">
        <v>15792</v>
      </c>
      <c r="J2974" s="9">
        <f>SUMIFS(H:H,D:D,dataset_shampoo[[#This Row],[Brand]],E:E,dataset_shampoo[[#This Row],[Region]],F:F,dataset_shampoo[[#This Row],[Year]],G:G,"&lt;="&amp;dataset_shampoo[[#This Row],[Month]])</f>
        <v>5971</v>
      </c>
      <c r="K2974" s="27">
        <f>SUMIFS(I:I,D:D,dataset_shampoo[[#This Row],[Brand]],E:E,dataset_shampoo[[#This Row],[Region]],F:F,dataset_shampoo[[#This Row],[Year]],G:G,"&lt;="&amp;dataset_shampoo[[#This Row],[Month]])</f>
        <v>35749</v>
      </c>
      <c r="L2974" s="9">
        <f>dataset_shampoo[[#This Row],[Units YTD]]+SUMIFS(H:H,D:D,dataset_shampoo[[#This Row],[Brand]],E:E,dataset_shampoo[[#This Row],[Region]],F:F,dataset_shampoo[[#This Row],[Year]]-1,G:G,"&gt;"&amp;dataset_shampoo[[#This Row],[Month]])</f>
        <v>32816</v>
      </c>
      <c r="M2974" s="1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s="9">
        <v>3731</v>
      </c>
      <c r="I2975" s="11">
        <v>22351</v>
      </c>
      <c r="J2975" s="9">
        <f>SUMIFS(H:H,D:D,dataset_shampoo[[#This Row],[Brand]],E:E,dataset_shampoo[[#This Row],[Region]],F:F,dataset_shampoo[[#This Row],[Year]],G:G,"&lt;="&amp;dataset_shampoo[[#This Row],[Month]])</f>
        <v>9702</v>
      </c>
      <c r="K2975" s="27">
        <f>SUMIFS(I:I,D:D,dataset_shampoo[[#This Row],[Brand]],E:E,dataset_shampoo[[#This Row],[Region]],F:F,dataset_shampoo[[#This Row],[Year]],G:G,"&lt;="&amp;dataset_shampoo[[#This Row],[Month]])</f>
        <v>58100</v>
      </c>
      <c r="L2975" s="9">
        <f>dataset_shampoo[[#This Row],[Units YTD]]+SUMIFS(H:H,D:D,dataset_shampoo[[#This Row],[Brand]],E:E,dataset_shampoo[[#This Row],[Region]],F:F,dataset_shampoo[[#This Row],[Year]]-1,G:G,"&gt;"&amp;dataset_shampoo[[#This Row],[Month]])</f>
        <v>34223</v>
      </c>
      <c r="M2975" s="1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s="9">
        <v>3262</v>
      </c>
      <c r="I2976" s="11">
        <v>19537</v>
      </c>
      <c r="J2976" s="9">
        <f>SUMIFS(H:H,D:D,dataset_shampoo[[#This Row],[Brand]],E:E,dataset_shampoo[[#This Row],[Region]],F:F,dataset_shampoo[[#This Row],[Year]],G:G,"&lt;="&amp;dataset_shampoo[[#This Row],[Month]])</f>
        <v>12964</v>
      </c>
      <c r="K2976" s="27">
        <f>SUMIFS(I:I,D:D,dataset_shampoo[[#This Row],[Brand]],E:E,dataset_shampoo[[#This Row],[Region]],F:F,dataset_shampoo[[#This Row],[Year]],G:G,"&lt;="&amp;dataset_shampoo[[#This Row],[Month]])</f>
        <v>77637</v>
      </c>
      <c r="L2976" s="9">
        <f>dataset_shampoo[[#This Row],[Units YTD]]+SUMIFS(H:H,D:D,dataset_shampoo[[#This Row],[Brand]],E:E,dataset_shampoo[[#This Row],[Region]],F:F,dataset_shampoo[[#This Row],[Year]]-1,G:G,"&gt;"&amp;dataset_shampoo[[#This Row],[Month]])</f>
        <v>34622</v>
      </c>
      <c r="M2976" s="1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s="9">
        <v>2660</v>
      </c>
      <c r="I2977" s="11">
        <v>15953</v>
      </c>
      <c r="J2977" s="9">
        <f>SUMIFS(H:H,D:D,dataset_shampoo[[#This Row],[Brand]],E:E,dataset_shampoo[[#This Row],[Region]],F:F,dataset_shampoo[[#This Row],[Year]],G:G,"&lt;="&amp;dataset_shampoo[[#This Row],[Month]])</f>
        <v>15624</v>
      </c>
      <c r="K2977" s="27">
        <f>SUMIFS(I:I,D:D,dataset_shampoo[[#This Row],[Brand]],E:E,dataset_shampoo[[#This Row],[Region]],F:F,dataset_shampoo[[#This Row],[Year]],G:G,"&lt;="&amp;dataset_shampoo[[#This Row],[Month]])</f>
        <v>93590</v>
      </c>
      <c r="L2977" s="9">
        <f>dataset_shampoo[[#This Row],[Units YTD]]+SUMIFS(H:H,D:D,dataset_shampoo[[#This Row],[Brand]],E:E,dataset_shampoo[[#This Row],[Region]],F:F,dataset_shampoo[[#This Row],[Year]]-1,G:G,"&gt;"&amp;dataset_shampoo[[#This Row],[Month]])</f>
        <v>34783</v>
      </c>
      <c r="M2977" s="1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s="9">
        <v>3297</v>
      </c>
      <c r="I2978" s="11">
        <v>19726</v>
      </c>
      <c r="J2978" s="9">
        <f>SUMIFS(H:H,D:D,dataset_shampoo[[#This Row],[Brand]],E:E,dataset_shampoo[[#This Row],[Region]],F:F,dataset_shampoo[[#This Row],[Year]],G:G,"&lt;="&amp;dataset_shampoo[[#This Row],[Month]])</f>
        <v>18921</v>
      </c>
      <c r="K2978" s="27">
        <f>SUMIFS(I:I,D:D,dataset_shampoo[[#This Row],[Brand]],E:E,dataset_shampoo[[#This Row],[Region]],F:F,dataset_shampoo[[#This Row],[Year]],G:G,"&lt;="&amp;dataset_shampoo[[#This Row],[Month]])</f>
        <v>113316</v>
      </c>
      <c r="L2978" s="9">
        <f>dataset_shampoo[[#This Row],[Units YTD]]+SUMIFS(H:H,D:D,dataset_shampoo[[#This Row],[Brand]],E:E,dataset_shampoo[[#This Row],[Region]],F:F,dataset_shampoo[[#This Row],[Year]]-1,G:G,"&gt;"&amp;dataset_shampoo[[#This Row],[Month]])</f>
        <v>34594</v>
      </c>
      <c r="M2978" s="1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s="9">
        <v>3731</v>
      </c>
      <c r="I2979" s="11">
        <v>22372</v>
      </c>
      <c r="J2979" s="9">
        <f>SUMIFS(H:H,D:D,dataset_shampoo[[#This Row],[Brand]],E:E,dataset_shampoo[[#This Row],[Region]],F:F,dataset_shampoo[[#This Row],[Year]],G:G,"&lt;="&amp;dataset_shampoo[[#This Row],[Month]])</f>
        <v>22652</v>
      </c>
      <c r="K2979" s="27">
        <f>SUMIFS(I:I,D:D,dataset_shampoo[[#This Row],[Brand]],E:E,dataset_shampoo[[#This Row],[Region]],F:F,dataset_shampoo[[#This Row],[Year]],G:G,"&lt;="&amp;dataset_shampoo[[#This Row],[Month]])</f>
        <v>135688</v>
      </c>
      <c r="L2979" s="9">
        <f>dataset_shampoo[[#This Row],[Units YTD]]+SUMIFS(H:H,D:D,dataset_shampoo[[#This Row],[Brand]],E:E,dataset_shampoo[[#This Row],[Region]],F:F,dataset_shampoo[[#This Row],[Year]]-1,G:G,"&gt;"&amp;dataset_shampoo[[#This Row],[Month]])</f>
        <v>35917</v>
      </c>
      <c r="M2979" s="1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s="9">
        <v>2884</v>
      </c>
      <c r="I2980" s="11">
        <v>17290</v>
      </c>
      <c r="J2980" s="9">
        <f>SUMIFS(H:H,D:D,dataset_shampoo[[#This Row],[Brand]],E:E,dataset_shampoo[[#This Row],[Region]],F:F,dataset_shampoo[[#This Row],[Year]],G:G,"&lt;="&amp;dataset_shampoo[[#This Row],[Month]])</f>
        <v>25536</v>
      </c>
      <c r="K2980" s="27">
        <f>SUMIFS(I:I,D:D,dataset_shampoo[[#This Row],[Brand]],E:E,dataset_shampoo[[#This Row],[Region]],F:F,dataset_shampoo[[#This Row],[Year]],G:G,"&lt;="&amp;dataset_shampoo[[#This Row],[Month]])</f>
        <v>152978</v>
      </c>
      <c r="L2980" s="9">
        <f>dataset_shampoo[[#This Row],[Units YTD]]+SUMIFS(H:H,D:D,dataset_shampoo[[#This Row],[Brand]],E:E,dataset_shampoo[[#This Row],[Region]],F:F,dataset_shampoo[[#This Row],[Year]]-1,G:G,"&gt;"&amp;dataset_shampoo[[#This Row],[Month]])</f>
        <v>36372</v>
      </c>
      <c r="M2980" s="1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s="9">
        <v>2723</v>
      </c>
      <c r="I2981" s="11">
        <v>16331</v>
      </c>
      <c r="J2981" s="9">
        <f>SUMIFS(H:H,D:D,dataset_shampoo[[#This Row],[Brand]],E:E,dataset_shampoo[[#This Row],[Region]],F:F,dataset_shampoo[[#This Row],[Year]],G:G,"&lt;="&amp;dataset_shampoo[[#This Row],[Month]])</f>
        <v>28259</v>
      </c>
      <c r="K2981" s="27">
        <f>SUMIFS(I:I,D:D,dataset_shampoo[[#This Row],[Brand]],E:E,dataset_shampoo[[#This Row],[Region]],F:F,dataset_shampoo[[#This Row],[Year]],G:G,"&lt;="&amp;dataset_shampoo[[#This Row],[Month]])</f>
        <v>169309</v>
      </c>
      <c r="L2981" s="9">
        <f>dataset_shampoo[[#This Row],[Units YTD]]+SUMIFS(H:H,D:D,dataset_shampoo[[#This Row],[Brand]],E:E,dataset_shampoo[[#This Row],[Region]],F:F,dataset_shampoo[[#This Row],[Year]]-1,G:G,"&gt;"&amp;dataset_shampoo[[#This Row],[Month]])</f>
        <v>36435</v>
      </c>
      <c r="M2981" s="1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s="9">
        <v>3969</v>
      </c>
      <c r="I2982" s="11">
        <v>23751</v>
      </c>
      <c r="J2982" s="9">
        <f>SUMIFS(H:H,D:D,dataset_shampoo[[#This Row],[Brand]],E:E,dataset_shampoo[[#This Row],[Region]],F:F,dataset_shampoo[[#This Row],[Year]],G:G,"&lt;="&amp;dataset_shampoo[[#This Row],[Month]])</f>
        <v>32228</v>
      </c>
      <c r="K2982" s="27">
        <f>SUMIFS(I:I,D:D,dataset_shampoo[[#This Row],[Brand]],E:E,dataset_shampoo[[#This Row],[Region]],F:F,dataset_shampoo[[#This Row],[Year]],G:G,"&lt;="&amp;dataset_shampoo[[#This Row],[Month]])</f>
        <v>193060</v>
      </c>
      <c r="L2982" s="9">
        <f>dataset_shampoo[[#This Row],[Units YTD]]+SUMIFS(H:H,D:D,dataset_shampoo[[#This Row],[Brand]],E:E,dataset_shampoo[[#This Row],[Region]],F:F,dataset_shampoo[[#This Row],[Year]]-1,G:G,"&gt;"&amp;dataset_shampoo[[#This Row],[Month]])</f>
        <v>37394</v>
      </c>
      <c r="M2982" s="1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s="9">
        <v>2310</v>
      </c>
      <c r="I2983" s="11">
        <v>13832</v>
      </c>
      <c r="J2983" s="9">
        <f>SUMIFS(H:H,D:D,dataset_shampoo[[#This Row],[Brand]],E:E,dataset_shampoo[[#This Row],[Region]],F:F,dataset_shampoo[[#This Row],[Year]],G:G,"&lt;="&amp;dataset_shampoo[[#This Row],[Month]])</f>
        <v>34538</v>
      </c>
      <c r="K2983" s="27">
        <f>SUMIFS(I:I,D:D,dataset_shampoo[[#This Row],[Brand]],E:E,dataset_shampoo[[#This Row],[Region]],F:F,dataset_shampoo[[#This Row],[Year]],G:G,"&lt;="&amp;dataset_shampoo[[#This Row],[Month]])</f>
        <v>206892</v>
      </c>
      <c r="L2983" s="9">
        <f>dataset_shampoo[[#This Row],[Units YTD]]+SUMIFS(H:H,D:D,dataset_shampoo[[#This Row],[Brand]],E:E,dataset_shampoo[[#This Row],[Region]],F:F,dataset_shampoo[[#This Row],[Year]]-1,G:G,"&gt;"&amp;dataset_shampoo[[#This Row],[Month]])</f>
        <v>37051</v>
      </c>
      <c r="M2983" s="1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s="9">
        <v>3108</v>
      </c>
      <c r="I2984" s="11">
        <v>18620</v>
      </c>
      <c r="J2984" s="9">
        <f>SUMIFS(H:H,D:D,dataset_shampoo[[#This Row],[Brand]],E:E,dataset_shampoo[[#This Row],[Region]],F:F,dataset_shampoo[[#This Row],[Year]],G:G,"&lt;="&amp;dataset_shampoo[[#This Row],[Month]])</f>
        <v>37646</v>
      </c>
      <c r="K2984" s="27">
        <f>SUMIFS(I:I,D:D,dataset_shampoo[[#This Row],[Brand]],E:E,dataset_shampoo[[#This Row],[Region]],F:F,dataset_shampoo[[#This Row],[Year]],G:G,"&lt;="&amp;dataset_shampoo[[#This Row],[Month]])</f>
        <v>225512</v>
      </c>
      <c r="L2984" s="9">
        <f>dataset_shampoo[[#This Row],[Units YTD]]+SUMIFS(H:H,D:D,dataset_shampoo[[#This Row],[Brand]],E:E,dataset_shampoo[[#This Row],[Region]],F:F,dataset_shampoo[[#This Row],[Year]]-1,G:G,"&gt;"&amp;dataset_shampoo[[#This Row],[Month]])</f>
        <v>37646</v>
      </c>
      <c r="M2984" s="1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s="9">
        <v>2968</v>
      </c>
      <c r="I2985" s="11">
        <v>17759</v>
      </c>
      <c r="J2985" s="9">
        <f>SUMIFS(H:H,D:D,dataset_shampoo[[#This Row],[Brand]],E:E,dataset_shampoo[[#This Row],[Region]],F:F,dataset_shampoo[[#This Row],[Year]],G:G,"&lt;="&amp;dataset_shampoo[[#This Row],[Month]])</f>
        <v>2968</v>
      </c>
      <c r="K2985" s="27">
        <f>SUMIFS(I:I,D:D,dataset_shampoo[[#This Row],[Brand]],E:E,dataset_shampoo[[#This Row],[Region]],F:F,dataset_shampoo[[#This Row],[Year]],G:G,"&lt;="&amp;dataset_shampoo[[#This Row],[Month]])</f>
        <v>17759</v>
      </c>
      <c r="L2985" s="9">
        <f>dataset_shampoo[[#This Row],[Units YTD]]+SUMIFS(H:H,D:D,dataset_shampoo[[#This Row],[Brand]],E:E,dataset_shampoo[[#This Row],[Region]],F:F,dataset_shampoo[[#This Row],[Year]]-1,G:G,"&gt;"&amp;dataset_shampoo[[#This Row],[Month]])</f>
        <v>37282</v>
      </c>
      <c r="M2985" s="1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s="9">
        <v>2625</v>
      </c>
      <c r="I2986" s="11">
        <v>15715</v>
      </c>
      <c r="J2986" s="9">
        <f>SUMIFS(H:H,D:D,dataset_shampoo[[#This Row],[Brand]],E:E,dataset_shampoo[[#This Row],[Region]],F:F,dataset_shampoo[[#This Row],[Year]],G:G,"&lt;="&amp;dataset_shampoo[[#This Row],[Month]])</f>
        <v>5593</v>
      </c>
      <c r="K2986" s="27">
        <f>SUMIFS(I:I,D:D,dataset_shampoo[[#This Row],[Brand]],E:E,dataset_shampoo[[#This Row],[Region]],F:F,dataset_shampoo[[#This Row],[Year]],G:G,"&lt;="&amp;dataset_shampoo[[#This Row],[Month]])</f>
        <v>33474</v>
      </c>
      <c r="L2986" s="9">
        <f>dataset_shampoo[[#This Row],[Units YTD]]+SUMIFS(H:H,D:D,dataset_shampoo[[#This Row],[Brand]],E:E,dataset_shampoo[[#This Row],[Region]],F:F,dataset_shampoo[[#This Row],[Year]]-1,G:G,"&gt;"&amp;dataset_shampoo[[#This Row],[Month]])</f>
        <v>37268</v>
      </c>
      <c r="M2986" s="1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s="9">
        <v>2926</v>
      </c>
      <c r="I2987" s="11">
        <v>17521</v>
      </c>
      <c r="J2987" s="9">
        <f>SUMIFS(H:H,D:D,dataset_shampoo[[#This Row],[Brand]],E:E,dataset_shampoo[[#This Row],[Region]],F:F,dataset_shampoo[[#This Row],[Year]],G:G,"&lt;="&amp;dataset_shampoo[[#This Row],[Month]])</f>
        <v>8519</v>
      </c>
      <c r="K2987" s="27">
        <f>SUMIFS(I:I,D:D,dataset_shampoo[[#This Row],[Brand]],E:E,dataset_shampoo[[#This Row],[Region]],F:F,dataset_shampoo[[#This Row],[Year]],G:G,"&lt;="&amp;dataset_shampoo[[#This Row],[Month]])</f>
        <v>50995</v>
      </c>
      <c r="L2987" s="9">
        <f>dataset_shampoo[[#This Row],[Units YTD]]+SUMIFS(H:H,D:D,dataset_shampoo[[#This Row],[Brand]],E:E,dataset_shampoo[[#This Row],[Region]],F:F,dataset_shampoo[[#This Row],[Year]]-1,G:G,"&gt;"&amp;dataset_shampoo[[#This Row],[Month]])</f>
        <v>36463</v>
      </c>
      <c r="M2987" s="1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s="9">
        <v>3087</v>
      </c>
      <c r="I2988" s="11">
        <v>18473</v>
      </c>
      <c r="J2988" s="9">
        <f>SUMIFS(H:H,D:D,dataset_shampoo[[#This Row],[Brand]],E:E,dataset_shampoo[[#This Row],[Region]],F:F,dataset_shampoo[[#This Row],[Year]],G:G,"&lt;="&amp;dataset_shampoo[[#This Row],[Month]])</f>
        <v>11606</v>
      </c>
      <c r="K2988" s="27">
        <f>SUMIFS(I:I,D:D,dataset_shampoo[[#This Row],[Brand]],E:E,dataset_shampoo[[#This Row],[Region]],F:F,dataset_shampoo[[#This Row],[Year]],G:G,"&lt;="&amp;dataset_shampoo[[#This Row],[Month]])</f>
        <v>69468</v>
      </c>
      <c r="L2988" s="9">
        <f>dataset_shampoo[[#This Row],[Units YTD]]+SUMIFS(H:H,D:D,dataset_shampoo[[#This Row],[Brand]],E:E,dataset_shampoo[[#This Row],[Region]],F:F,dataset_shampoo[[#This Row],[Year]]-1,G:G,"&gt;"&amp;dataset_shampoo[[#This Row],[Month]])</f>
        <v>36288</v>
      </c>
      <c r="M2988" s="1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s="9">
        <v>2527</v>
      </c>
      <c r="I2989" s="11">
        <v>15127</v>
      </c>
      <c r="J2989" s="9">
        <f>SUMIFS(H:H,D:D,dataset_shampoo[[#This Row],[Brand]],E:E,dataset_shampoo[[#This Row],[Region]],F:F,dataset_shampoo[[#This Row],[Year]],G:G,"&lt;="&amp;dataset_shampoo[[#This Row],[Month]])</f>
        <v>14133</v>
      </c>
      <c r="K2989" s="27">
        <f>SUMIFS(I:I,D:D,dataset_shampoo[[#This Row],[Brand]],E:E,dataset_shampoo[[#This Row],[Region]],F:F,dataset_shampoo[[#This Row],[Year]],G:G,"&lt;="&amp;dataset_shampoo[[#This Row],[Month]])</f>
        <v>84595</v>
      </c>
      <c r="L2989" s="9">
        <f>dataset_shampoo[[#This Row],[Units YTD]]+SUMIFS(H:H,D:D,dataset_shampoo[[#This Row],[Brand]],E:E,dataset_shampoo[[#This Row],[Region]],F:F,dataset_shampoo[[#This Row],[Year]]-1,G:G,"&gt;"&amp;dataset_shampoo[[#This Row],[Month]])</f>
        <v>36155</v>
      </c>
      <c r="M2989" s="1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s="9">
        <v>2863</v>
      </c>
      <c r="I2990" s="11">
        <v>17157</v>
      </c>
      <c r="J2990" s="9">
        <f>SUMIFS(H:H,D:D,dataset_shampoo[[#This Row],[Brand]],E:E,dataset_shampoo[[#This Row],[Region]],F:F,dataset_shampoo[[#This Row],[Year]],G:G,"&lt;="&amp;dataset_shampoo[[#This Row],[Month]])</f>
        <v>16996</v>
      </c>
      <c r="K2990" s="27">
        <f>SUMIFS(I:I,D:D,dataset_shampoo[[#This Row],[Brand]],E:E,dataset_shampoo[[#This Row],[Region]],F:F,dataset_shampoo[[#This Row],[Year]],G:G,"&lt;="&amp;dataset_shampoo[[#This Row],[Month]])</f>
        <v>101752</v>
      </c>
      <c r="L2990" s="9">
        <f>dataset_shampoo[[#This Row],[Units YTD]]+SUMIFS(H:H,D:D,dataset_shampoo[[#This Row],[Brand]],E:E,dataset_shampoo[[#This Row],[Region]],F:F,dataset_shampoo[[#This Row],[Year]]-1,G:G,"&gt;"&amp;dataset_shampoo[[#This Row],[Month]])</f>
        <v>35721</v>
      </c>
      <c r="M2990" s="1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s="9">
        <v>2751</v>
      </c>
      <c r="I2991" s="11">
        <v>16492</v>
      </c>
      <c r="J2991" s="9">
        <f>SUMIFS(H:H,D:D,dataset_shampoo[[#This Row],[Brand]],E:E,dataset_shampoo[[#This Row],[Region]],F:F,dataset_shampoo[[#This Row],[Year]],G:G,"&lt;="&amp;dataset_shampoo[[#This Row],[Month]])</f>
        <v>19747</v>
      </c>
      <c r="K2991" s="27">
        <f>SUMIFS(I:I,D:D,dataset_shampoo[[#This Row],[Brand]],E:E,dataset_shampoo[[#This Row],[Region]],F:F,dataset_shampoo[[#This Row],[Year]],G:G,"&lt;="&amp;dataset_shampoo[[#This Row],[Month]])</f>
        <v>118244</v>
      </c>
      <c r="L2991" s="9">
        <f>dataset_shampoo[[#This Row],[Units YTD]]+SUMIFS(H:H,D:D,dataset_shampoo[[#This Row],[Brand]],E:E,dataset_shampoo[[#This Row],[Region]],F:F,dataset_shampoo[[#This Row],[Year]]-1,G:G,"&gt;"&amp;dataset_shampoo[[#This Row],[Month]])</f>
        <v>34741</v>
      </c>
      <c r="M2991" s="1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s="9">
        <v>2618</v>
      </c>
      <c r="I2992" s="11">
        <v>15687</v>
      </c>
      <c r="J2992" s="9">
        <f>SUMIFS(H:H,D:D,dataset_shampoo[[#This Row],[Brand]],E:E,dataset_shampoo[[#This Row],[Region]],F:F,dataset_shampoo[[#This Row],[Year]],G:G,"&lt;="&amp;dataset_shampoo[[#This Row],[Month]])</f>
        <v>22365</v>
      </c>
      <c r="K2992" s="27">
        <f>SUMIFS(I:I,D:D,dataset_shampoo[[#This Row],[Brand]],E:E,dataset_shampoo[[#This Row],[Region]],F:F,dataset_shampoo[[#This Row],[Year]],G:G,"&lt;="&amp;dataset_shampoo[[#This Row],[Month]])</f>
        <v>133931</v>
      </c>
      <c r="L2992" s="9">
        <f>dataset_shampoo[[#This Row],[Units YTD]]+SUMIFS(H:H,D:D,dataset_shampoo[[#This Row],[Brand]],E:E,dataset_shampoo[[#This Row],[Region]],F:F,dataset_shampoo[[#This Row],[Year]]-1,G:G,"&gt;"&amp;dataset_shampoo[[#This Row],[Month]])</f>
        <v>34475</v>
      </c>
      <c r="M2992" s="1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s="9">
        <v>2996</v>
      </c>
      <c r="I2993" s="11">
        <v>17927</v>
      </c>
      <c r="J2993" s="9">
        <f>SUMIFS(H:H,D:D,dataset_shampoo[[#This Row],[Brand]],E:E,dataset_shampoo[[#This Row],[Region]],F:F,dataset_shampoo[[#This Row],[Year]],G:G,"&lt;="&amp;dataset_shampoo[[#This Row],[Month]])</f>
        <v>25361</v>
      </c>
      <c r="K2993" s="27">
        <f>SUMIFS(I:I,D:D,dataset_shampoo[[#This Row],[Brand]],E:E,dataset_shampoo[[#This Row],[Region]],F:F,dataset_shampoo[[#This Row],[Year]],G:G,"&lt;="&amp;dataset_shampoo[[#This Row],[Month]])</f>
        <v>151858</v>
      </c>
      <c r="L2993" s="9">
        <f>dataset_shampoo[[#This Row],[Units YTD]]+SUMIFS(H:H,D:D,dataset_shampoo[[#This Row],[Brand]],E:E,dataset_shampoo[[#This Row],[Region]],F:F,dataset_shampoo[[#This Row],[Year]]-1,G:G,"&gt;"&amp;dataset_shampoo[[#This Row],[Month]])</f>
        <v>34748</v>
      </c>
      <c r="M2993" s="1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s="9">
        <v>2716</v>
      </c>
      <c r="I2994" s="11">
        <v>16282</v>
      </c>
      <c r="J2994" s="9">
        <f>SUMIFS(H:H,D:D,dataset_shampoo[[#This Row],[Brand]],E:E,dataset_shampoo[[#This Row],[Region]],F:F,dataset_shampoo[[#This Row],[Year]],G:G,"&lt;="&amp;dataset_shampoo[[#This Row],[Month]])</f>
        <v>28077</v>
      </c>
      <c r="K2994" s="27">
        <f>SUMIFS(I:I,D:D,dataset_shampoo[[#This Row],[Brand]],E:E,dataset_shampoo[[#This Row],[Region]],F:F,dataset_shampoo[[#This Row],[Year]],G:G,"&lt;="&amp;dataset_shampoo[[#This Row],[Month]])</f>
        <v>168140</v>
      </c>
      <c r="L2994" s="9">
        <f>dataset_shampoo[[#This Row],[Units YTD]]+SUMIFS(H:H,D:D,dataset_shampoo[[#This Row],[Brand]],E:E,dataset_shampoo[[#This Row],[Region]],F:F,dataset_shampoo[[#This Row],[Year]]-1,G:G,"&gt;"&amp;dataset_shampoo[[#This Row],[Month]])</f>
        <v>33495</v>
      </c>
      <c r="M2994" s="1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s="9">
        <v>2793</v>
      </c>
      <c r="I2995" s="11">
        <v>16751</v>
      </c>
      <c r="J2995" s="9">
        <f>SUMIFS(H:H,D:D,dataset_shampoo[[#This Row],[Brand]],E:E,dataset_shampoo[[#This Row],[Region]],F:F,dataset_shampoo[[#This Row],[Year]],G:G,"&lt;="&amp;dataset_shampoo[[#This Row],[Month]])</f>
        <v>30870</v>
      </c>
      <c r="K2995" s="27">
        <f>SUMIFS(I:I,D:D,dataset_shampoo[[#This Row],[Brand]],E:E,dataset_shampoo[[#This Row],[Region]],F:F,dataset_shampoo[[#This Row],[Year]],G:G,"&lt;="&amp;dataset_shampoo[[#This Row],[Month]])</f>
        <v>184891</v>
      </c>
      <c r="L2995" s="9">
        <f>dataset_shampoo[[#This Row],[Units YTD]]+SUMIFS(H:H,D:D,dataset_shampoo[[#This Row],[Brand]],E:E,dataset_shampoo[[#This Row],[Region]],F:F,dataset_shampoo[[#This Row],[Year]]-1,G:G,"&gt;"&amp;dataset_shampoo[[#This Row],[Month]])</f>
        <v>33978</v>
      </c>
      <c r="M2995" s="1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s="9">
        <v>3640</v>
      </c>
      <c r="I2996" s="11">
        <v>22358</v>
      </c>
      <c r="J2996" s="9">
        <f>SUMIFS(H:H,D:D,dataset_shampoo[[#This Row],[Brand]],E:E,dataset_shampoo[[#This Row],[Region]],F:F,dataset_shampoo[[#This Row],[Year]],G:G,"&lt;="&amp;dataset_shampoo[[#This Row],[Month]])</f>
        <v>34510</v>
      </c>
      <c r="K2996" s="27">
        <f>SUMIFS(I:I,D:D,dataset_shampoo[[#This Row],[Brand]],E:E,dataset_shampoo[[#This Row],[Region]],F:F,dataset_shampoo[[#This Row],[Year]],G:G,"&lt;="&amp;dataset_shampoo[[#This Row],[Month]])</f>
        <v>207249</v>
      </c>
      <c r="L2996" s="9">
        <f>dataset_shampoo[[#This Row],[Units YTD]]+SUMIFS(H:H,D:D,dataset_shampoo[[#This Row],[Brand]],E:E,dataset_shampoo[[#This Row],[Region]],F:F,dataset_shampoo[[#This Row],[Year]]-1,G:G,"&gt;"&amp;dataset_shampoo[[#This Row],[Month]])</f>
        <v>34510</v>
      </c>
      <c r="M2996" s="1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s="9">
        <v>2709</v>
      </c>
      <c r="I2997" s="11">
        <v>17535</v>
      </c>
      <c r="J2997" s="9">
        <f>SUMIFS(H:H,D:D,dataset_shampoo[[#This Row],[Brand]],E:E,dataset_shampoo[[#This Row],[Region]],F:F,dataset_shampoo[[#This Row],[Year]],G:G,"&lt;="&amp;dataset_shampoo[[#This Row],[Month]])</f>
        <v>2709</v>
      </c>
      <c r="K2997" s="27">
        <f>SUMIFS(I:I,D:D,dataset_shampoo[[#This Row],[Brand]],E:E,dataset_shampoo[[#This Row],[Region]],F:F,dataset_shampoo[[#This Row],[Year]],G:G,"&lt;="&amp;dataset_shampoo[[#This Row],[Month]])</f>
        <v>17535</v>
      </c>
      <c r="L2997" s="9">
        <f>dataset_shampoo[[#This Row],[Units YTD]]+SUMIFS(H:H,D:D,dataset_shampoo[[#This Row],[Brand]],E:E,dataset_shampoo[[#This Row],[Region]],F:F,dataset_shampoo[[#This Row],[Year]]-1,G:G,"&gt;"&amp;dataset_shampoo[[#This Row],[Month]])</f>
        <v>34251</v>
      </c>
      <c r="M2997" s="1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s="9">
        <v>2793</v>
      </c>
      <c r="I2998" s="11">
        <v>18109</v>
      </c>
      <c r="J2998" s="9">
        <f>SUMIFS(H:H,D:D,dataset_shampoo[[#This Row],[Brand]],E:E,dataset_shampoo[[#This Row],[Region]],F:F,dataset_shampoo[[#This Row],[Year]],G:G,"&lt;="&amp;dataset_shampoo[[#This Row],[Month]])</f>
        <v>5502</v>
      </c>
      <c r="K2998" s="27">
        <f>SUMIFS(I:I,D:D,dataset_shampoo[[#This Row],[Brand]],E:E,dataset_shampoo[[#This Row],[Region]],F:F,dataset_shampoo[[#This Row],[Year]],G:G,"&lt;="&amp;dataset_shampoo[[#This Row],[Month]])</f>
        <v>35644</v>
      </c>
      <c r="L2998" s="9">
        <f>dataset_shampoo[[#This Row],[Units YTD]]+SUMIFS(H:H,D:D,dataset_shampoo[[#This Row],[Brand]],E:E,dataset_shampoo[[#This Row],[Region]],F:F,dataset_shampoo[[#This Row],[Year]]-1,G:G,"&gt;"&amp;dataset_shampoo[[#This Row],[Month]])</f>
        <v>34419</v>
      </c>
      <c r="M2998" s="1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s="9">
        <v>2856</v>
      </c>
      <c r="I2999" s="11">
        <v>18508</v>
      </c>
      <c r="J2999" s="9">
        <f>SUMIFS(H:H,D:D,dataset_shampoo[[#This Row],[Brand]],E:E,dataset_shampoo[[#This Row],[Region]],F:F,dataset_shampoo[[#This Row],[Year]],G:G,"&lt;="&amp;dataset_shampoo[[#This Row],[Month]])</f>
        <v>8358</v>
      </c>
      <c r="K2999" s="27">
        <f>SUMIFS(I:I,D:D,dataset_shampoo[[#This Row],[Brand]],E:E,dataset_shampoo[[#This Row],[Region]],F:F,dataset_shampoo[[#This Row],[Year]],G:G,"&lt;="&amp;dataset_shampoo[[#This Row],[Month]])</f>
        <v>54152</v>
      </c>
      <c r="L2999" s="9">
        <f>dataset_shampoo[[#This Row],[Units YTD]]+SUMIFS(H:H,D:D,dataset_shampoo[[#This Row],[Brand]],E:E,dataset_shampoo[[#This Row],[Region]],F:F,dataset_shampoo[[#This Row],[Year]]-1,G:G,"&gt;"&amp;dataset_shampoo[[#This Row],[Month]])</f>
        <v>34349</v>
      </c>
      <c r="M2999" s="1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s="9">
        <v>2877</v>
      </c>
      <c r="I3000" s="11">
        <v>18648</v>
      </c>
      <c r="J3000" s="9">
        <f>SUMIFS(H:H,D:D,dataset_shampoo[[#This Row],[Brand]],E:E,dataset_shampoo[[#This Row],[Region]],F:F,dataset_shampoo[[#This Row],[Year]],G:G,"&lt;="&amp;dataset_shampoo[[#This Row],[Month]])</f>
        <v>11235</v>
      </c>
      <c r="K3000" s="27">
        <f>SUMIFS(I:I,D:D,dataset_shampoo[[#This Row],[Brand]],E:E,dataset_shampoo[[#This Row],[Region]],F:F,dataset_shampoo[[#This Row],[Year]],G:G,"&lt;="&amp;dataset_shampoo[[#This Row],[Month]])</f>
        <v>72800</v>
      </c>
      <c r="L3000" s="9">
        <f>dataset_shampoo[[#This Row],[Units YTD]]+SUMIFS(H:H,D:D,dataset_shampoo[[#This Row],[Brand]],E:E,dataset_shampoo[[#This Row],[Region]],F:F,dataset_shampoo[[#This Row],[Year]]-1,G:G,"&gt;"&amp;dataset_shampoo[[#This Row],[Month]])</f>
        <v>34139</v>
      </c>
      <c r="M3000" s="1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s="9">
        <v>3108</v>
      </c>
      <c r="I3001" s="11">
        <v>20125</v>
      </c>
      <c r="J3001" s="9">
        <f>SUMIFS(H:H,D:D,dataset_shampoo[[#This Row],[Brand]],E:E,dataset_shampoo[[#This Row],[Region]],F:F,dataset_shampoo[[#This Row],[Year]],G:G,"&lt;="&amp;dataset_shampoo[[#This Row],[Month]])</f>
        <v>14343</v>
      </c>
      <c r="K3001" s="27">
        <f>SUMIFS(I:I,D:D,dataset_shampoo[[#This Row],[Brand]],E:E,dataset_shampoo[[#This Row],[Region]],F:F,dataset_shampoo[[#This Row],[Year]],G:G,"&lt;="&amp;dataset_shampoo[[#This Row],[Month]])</f>
        <v>92925</v>
      </c>
      <c r="L3001" s="9">
        <f>dataset_shampoo[[#This Row],[Units YTD]]+SUMIFS(H:H,D:D,dataset_shampoo[[#This Row],[Brand]],E:E,dataset_shampoo[[#This Row],[Region]],F:F,dataset_shampoo[[#This Row],[Year]]-1,G:G,"&gt;"&amp;dataset_shampoo[[#This Row],[Month]])</f>
        <v>34720</v>
      </c>
      <c r="M3001" s="1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s="9">
        <v>3290</v>
      </c>
      <c r="I3002" s="11">
        <v>21336</v>
      </c>
      <c r="J3002" s="9">
        <f>SUMIFS(H:H,D:D,dataset_shampoo[[#This Row],[Brand]],E:E,dataset_shampoo[[#This Row],[Region]],F:F,dataset_shampoo[[#This Row],[Year]],G:G,"&lt;="&amp;dataset_shampoo[[#This Row],[Month]])</f>
        <v>17633</v>
      </c>
      <c r="K3002" s="27">
        <f>SUMIFS(I:I,D:D,dataset_shampoo[[#This Row],[Brand]],E:E,dataset_shampoo[[#This Row],[Region]],F:F,dataset_shampoo[[#This Row],[Year]],G:G,"&lt;="&amp;dataset_shampoo[[#This Row],[Month]])</f>
        <v>114261</v>
      </c>
      <c r="L3002" s="9">
        <f>dataset_shampoo[[#This Row],[Units YTD]]+SUMIFS(H:H,D:D,dataset_shampoo[[#This Row],[Brand]],E:E,dataset_shampoo[[#This Row],[Region]],F:F,dataset_shampoo[[#This Row],[Year]]-1,G:G,"&gt;"&amp;dataset_shampoo[[#This Row],[Month]])</f>
        <v>35147</v>
      </c>
      <c r="M3002" s="1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s="9">
        <v>2772</v>
      </c>
      <c r="I3003" s="11">
        <v>17983</v>
      </c>
      <c r="J3003" s="9">
        <f>SUMIFS(H:H,D:D,dataset_shampoo[[#This Row],[Brand]],E:E,dataset_shampoo[[#This Row],[Region]],F:F,dataset_shampoo[[#This Row],[Year]],G:G,"&lt;="&amp;dataset_shampoo[[#This Row],[Month]])</f>
        <v>20405</v>
      </c>
      <c r="K3003" s="27">
        <f>SUMIFS(I:I,D:D,dataset_shampoo[[#This Row],[Brand]],E:E,dataset_shampoo[[#This Row],[Region]],F:F,dataset_shampoo[[#This Row],[Year]],G:G,"&lt;="&amp;dataset_shampoo[[#This Row],[Month]])</f>
        <v>132244</v>
      </c>
      <c r="L3003" s="9">
        <f>dataset_shampoo[[#This Row],[Units YTD]]+SUMIFS(H:H,D:D,dataset_shampoo[[#This Row],[Brand]],E:E,dataset_shampoo[[#This Row],[Region]],F:F,dataset_shampoo[[#This Row],[Year]]-1,G:G,"&gt;"&amp;dataset_shampoo[[#This Row],[Month]])</f>
        <v>35168</v>
      </c>
      <c r="M3003" s="1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s="9">
        <v>2905</v>
      </c>
      <c r="I3004" s="11">
        <v>18809</v>
      </c>
      <c r="J3004" s="9">
        <f>SUMIFS(H:H,D:D,dataset_shampoo[[#This Row],[Brand]],E:E,dataset_shampoo[[#This Row],[Region]],F:F,dataset_shampoo[[#This Row],[Year]],G:G,"&lt;="&amp;dataset_shampoo[[#This Row],[Month]])</f>
        <v>23310</v>
      </c>
      <c r="K3004" s="27">
        <f>SUMIFS(I:I,D:D,dataset_shampoo[[#This Row],[Brand]],E:E,dataset_shampoo[[#This Row],[Region]],F:F,dataset_shampoo[[#This Row],[Year]],G:G,"&lt;="&amp;dataset_shampoo[[#This Row],[Month]])</f>
        <v>151053</v>
      </c>
      <c r="L3004" s="9">
        <f>dataset_shampoo[[#This Row],[Units YTD]]+SUMIFS(H:H,D:D,dataset_shampoo[[#This Row],[Brand]],E:E,dataset_shampoo[[#This Row],[Region]],F:F,dataset_shampoo[[#This Row],[Year]]-1,G:G,"&gt;"&amp;dataset_shampoo[[#This Row],[Month]])</f>
        <v>35455</v>
      </c>
      <c r="M3004" s="1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s="9">
        <v>3206</v>
      </c>
      <c r="I3005" s="11">
        <v>20783</v>
      </c>
      <c r="J3005" s="9">
        <f>SUMIFS(H:H,D:D,dataset_shampoo[[#This Row],[Brand]],E:E,dataset_shampoo[[#This Row],[Region]],F:F,dataset_shampoo[[#This Row],[Year]],G:G,"&lt;="&amp;dataset_shampoo[[#This Row],[Month]])</f>
        <v>26516</v>
      </c>
      <c r="K3005" s="27">
        <f>SUMIFS(I:I,D:D,dataset_shampoo[[#This Row],[Brand]],E:E,dataset_shampoo[[#This Row],[Region]],F:F,dataset_shampoo[[#This Row],[Year]],G:G,"&lt;="&amp;dataset_shampoo[[#This Row],[Month]])</f>
        <v>171836</v>
      </c>
      <c r="L3005" s="9">
        <f>dataset_shampoo[[#This Row],[Units YTD]]+SUMIFS(H:H,D:D,dataset_shampoo[[#This Row],[Brand]],E:E,dataset_shampoo[[#This Row],[Region]],F:F,dataset_shampoo[[#This Row],[Year]]-1,G:G,"&gt;"&amp;dataset_shampoo[[#This Row],[Month]])</f>
        <v>35665</v>
      </c>
      <c r="M3005" s="1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s="9">
        <v>3444</v>
      </c>
      <c r="I3006" s="11">
        <v>22295</v>
      </c>
      <c r="J3006" s="9">
        <f>SUMIFS(H:H,D:D,dataset_shampoo[[#This Row],[Brand]],E:E,dataset_shampoo[[#This Row],[Region]],F:F,dataset_shampoo[[#This Row],[Year]],G:G,"&lt;="&amp;dataset_shampoo[[#This Row],[Month]])</f>
        <v>29960</v>
      </c>
      <c r="K3006" s="27">
        <f>SUMIFS(I:I,D:D,dataset_shampoo[[#This Row],[Brand]],E:E,dataset_shampoo[[#This Row],[Region]],F:F,dataset_shampoo[[#This Row],[Year]],G:G,"&lt;="&amp;dataset_shampoo[[#This Row],[Month]])</f>
        <v>194131</v>
      </c>
      <c r="L3006" s="9">
        <f>dataset_shampoo[[#This Row],[Units YTD]]+SUMIFS(H:H,D:D,dataset_shampoo[[#This Row],[Brand]],E:E,dataset_shampoo[[#This Row],[Region]],F:F,dataset_shampoo[[#This Row],[Year]]-1,G:G,"&gt;"&amp;dataset_shampoo[[#This Row],[Month]])</f>
        <v>36393</v>
      </c>
      <c r="M3006" s="1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s="9">
        <v>3262</v>
      </c>
      <c r="I3007" s="11">
        <v>21147</v>
      </c>
      <c r="J3007" s="9">
        <f>SUMIFS(H:H,D:D,dataset_shampoo[[#This Row],[Brand]],E:E,dataset_shampoo[[#This Row],[Region]],F:F,dataset_shampoo[[#This Row],[Year]],G:G,"&lt;="&amp;dataset_shampoo[[#This Row],[Month]])</f>
        <v>33222</v>
      </c>
      <c r="K3007" s="27">
        <f>SUMIFS(I:I,D:D,dataset_shampoo[[#This Row],[Brand]],E:E,dataset_shampoo[[#This Row],[Region]],F:F,dataset_shampoo[[#This Row],[Year]],G:G,"&lt;="&amp;dataset_shampoo[[#This Row],[Month]])</f>
        <v>215278</v>
      </c>
      <c r="L3007" s="9">
        <f>dataset_shampoo[[#This Row],[Units YTD]]+SUMIFS(H:H,D:D,dataset_shampoo[[#This Row],[Brand]],E:E,dataset_shampoo[[#This Row],[Region]],F:F,dataset_shampoo[[#This Row],[Year]]-1,G:G,"&gt;"&amp;dataset_shampoo[[#This Row],[Month]])</f>
        <v>36862</v>
      </c>
      <c r="M3007" s="1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s="9">
        <v>3682</v>
      </c>
      <c r="I3008" s="11">
        <v>23884</v>
      </c>
      <c r="J3008" s="9">
        <f>SUMIFS(H:H,D:D,dataset_shampoo[[#This Row],[Brand]],E:E,dataset_shampoo[[#This Row],[Region]],F:F,dataset_shampoo[[#This Row],[Year]],G:G,"&lt;="&amp;dataset_shampoo[[#This Row],[Month]])</f>
        <v>36904</v>
      </c>
      <c r="K3008" s="27">
        <f>SUMIFS(I:I,D:D,dataset_shampoo[[#This Row],[Brand]],E:E,dataset_shampoo[[#This Row],[Region]],F:F,dataset_shampoo[[#This Row],[Year]],G:G,"&lt;="&amp;dataset_shampoo[[#This Row],[Month]])</f>
        <v>239162</v>
      </c>
      <c r="L3008" s="9">
        <f>dataset_shampoo[[#This Row],[Units YTD]]+SUMIFS(H:H,D:D,dataset_shampoo[[#This Row],[Brand]],E:E,dataset_shampoo[[#This Row],[Region]],F:F,dataset_shampoo[[#This Row],[Year]]-1,G:G,"&gt;"&amp;dataset_shampoo[[#This Row],[Month]])</f>
        <v>36904</v>
      </c>
      <c r="M3008" s="1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s="9">
        <v>2674</v>
      </c>
      <c r="I3009" s="11">
        <v>17318</v>
      </c>
      <c r="J3009" s="9">
        <f>SUMIFS(H:H,D:D,dataset_shampoo[[#This Row],[Brand]],E:E,dataset_shampoo[[#This Row],[Region]],F:F,dataset_shampoo[[#This Row],[Year]],G:G,"&lt;="&amp;dataset_shampoo[[#This Row],[Month]])</f>
        <v>2674</v>
      </c>
      <c r="K3009" s="27">
        <f>SUMIFS(I:I,D:D,dataset_shampoo[[#This Row],[Brand]],E:E,dataset_shampoo[[#This Row],[Region]],F:F,dataset_shampoo[[#This Row],[Year]],G:G,"&lt;="&amp;dataset_shampoo[[#This Row],[Month]])</f>
        <v>17318</v>
      </c>
      <c r="L3009" s="9">
        <f>dataset_shampoo[[#This Row],[Units YTD]]+SUMIFS(H:H,D:D,dataset_shampoo[[#This Row],[Brand]],E:E,dataset_shampoo[[#This Row],[Region]],F:F,dataset_shampoo[[#This Row],[Year]]-1,G:G,"&gt;"&amp;dataset_shampoo[[#This Row],[Month]])</f>
        <v>36869</v>
      </c>
      <c r="M3009" s="1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s="9">
        <v>3325</v>
      </c>
      <c r="I3010" s="11">
        <v>21567</v>
      </c>
      <c r="J3010" s="9">
        <f>SUMIFS(H:H,D:D,dataset_shampoo[[#This Row],[Brand]],E:E,dataset_shampoo[[#This Row],[Region]],F:F,dataset_shampoo[[#This Row],[Year]],G:G,"&lt;="&amp;dataset_shampoo[[#This Row],[Month]])</f>
        <v>5999</v>
      </c>
      <c r="K3010" s="27">
        <f>SUMIFS(I:I,D:D,dataset_shampoo[[#This Row],[Brand]],E:E,dataset_shampoo[[#This Row],[Region]],F:F,dataset_shampoo[[#This Row],[Year]],G:G,"&lt;="&amp;dataset_shampoo[[#This Row],[Month]])</f>
        <v>38885</v>
      </c>
      <c r="L3010" s="9">
        <f>dataset_shampoo[[#This Row],[Units YTD]]+SUMIFS(H:H,D:D,dataset_shampoo[[#This Row],[Brand]],E:E,dataset_shampoo[[#This Row],[Region]],F:F,dataset_shampoo[[#This Row],[Year]]-1,G:G,"&gt;"&amp;dataset_shampoo[[#This Row],[Month]])</f>
        <v>37401</v>
      </c>
      <c r="M3010" s="1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s="9">
        <v>4137</v>
      </c>
      <c r="I3011" s="11">
        <v>26789</v>
      </c>
      <c r="J3011" s="9">
        <f>SUMIFS(H:H,D:D,dataset_shampoo[[#This Row],[Brand]],E:E,dataset_shampoo[[#This Row],[Region]],F:F,dataset_shampoo[[#This Row],[Year]],G:G,"&lt;="&amp;dataset_shampoo[[#This Row],[Month]])</f>
        <v>10136</v>
      </c>
      <c r="K3011" s="27">
        <f>SUMIFS(I:I,D:D,dataset_shampoo[[#This Row],[Brand]],E:E,dataset_shampoo[[#This Row],[Region]],F:F,dataset_shampoo[[#This Row],[Year]],G:G,"&lt;="&amp;dataset_shampoo[[#This Row],[Month]])</f>
        <v>65674</v>
      </c>
      <c r="L3011" s="9">
        <f>dataset_shampoo[[#This Row],[Units YTD]]+SUMIFS(H:H,D:D,dataset_shampoo[[#This Row],[Brand]],E:E,dataset_shampoo[[#This Row],[Region]],F:F,dataset_shampoo[[#This Row],[Year]]-1,G:G,"&gt;"&amp;dataset_shampoo[[#This Row],[Month]])</f>
        <v>38682</v>
      </c>
      <c r="M3011" s="1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s="9">
        <v>35</v>
      </c>
      <c r="I3012" s="11">
        <v>196</v>
      </c>
      <c r="J3012" s="9">
        <f>SUMIFS(H:H,D:D,dataset_shampoo[[#This Row],[Brand]],E:E,dataset_shampoo[[#This Row],[Region]],F:F,dataset_shampoo[[#This Row],[Year]],G:G,"&lt;="&amp;dataset_shampoo[[#This Row],[Month]])</f>
        <v>35</v>
      </c>
      <c r="K3012" s="27">
        <f>SUMIFS(I:I,D:D,dataset_shampoo[[#This Row],[Brand]],E:E,dataset_shampoo[[#This Row],[Region]],F:F,dataset_shampoo[[#This Row],[Year]],G:G,"&lt;="&amp;dataset_shampoo[[#This Row],[Month]])</f>
        <v>196</v>
      </c>
      <c r="L3012" s="9">
        <f>dataset_shampoo[[#This Row],[Units YTD]]+SUMIFS(H:H,D:D,dataset_shampoo[[#This Row],[Brand]],E:E,dataset_shampoo[[#This Row],[Region]],F:F,dataset_shampoo[[#This Row],[Year]]-1,G:G,"&gt;"&amp;dataset_shampoo[[#This Row],[Month]])</f>
        <v>35</v>
      </c>
      <c r="M3012" s="1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s="9">
        <v>357</v>
      </c>
      <c r="I3013" s="11">
        <v>1974</v>
      </c>
      <c r="J3013" s="9">
        <f>SUMIFS(H:H,D:D,dataset_shampoo[[#This Row],[Brand]],E:E,dataset_shampoo[[#This Row],[Region]],F:F,dataset_shampoo[[#This Row],[Year]],G:G,"&lt;="&amp;dataset_shampoo[[#This Row],[Month]])</f>
        <v>392</v>
      </c>
      <c r="K3013" s="27">
        <f>SUMIFS(I:I,D:D,dataset_shampoo[[#This Row],[Brand]],E:E,dataset_shampoo[[#This Row],[Region]],F:F,dataset_shampoo[[#This Row],[Year]],G:G,"&lt;="&amp;dataset_shampoo[[#This Row],[Month]])</f>
        <v>2170</v>
      </c>
      <c r="L3013" s="9">
        <f>dataset_shampoo[[#This Row],[Units YTD]]+SUMIFS(H:H,D:D,dataset_shampoo[[#This Row],[Brand]],E:E,dataset_shampoo[[#This Row],[Region]],F:F,dataset_shampoo[[#This Row],[Year]]-1,G:G,"&gt;"&amp;dataset_shampoo[[#This Row],[Month]])</f>
        <v>392</v>
      </c>
      <c r="M3013" s="1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s="9">
        <v>168</v>
      </c>
      <c r="I3014" s="11">
        <v>924</v>
      </c>
      <c r="J3014" s="9">
        <f>SUMIFS(H:H,D:D,dataset_shampoo[[#This Row],[Brand]],E:E,dataset_shampoo[[#This Row],[Region]],F:F,dataset_shampoo[[#This Row],[Year]],G:G,"&lt;="&amp;dataset_shampoo[[#This Row],[Month]])</f>
        <v>560</v>
      </c>
      <c r="K3014" s="27">
        <f>SUMIFS(I:I,D:D,dataset_shampoo[[#This Row],[Brand]],E:E,dataset_shampoo[[#This Row],[Region]],F:F,dataset_shampoo[[#This Row],[Year]],G:G,"&lt;="&amp;dataset_shampoo[[#This Row],[Month]])</f>
        <v>3094</v>
      </c>
      <c r="L3014" s="9">
        <f>dataset_shampoo[[#This Row],[Units YTD]]+SUMIFS(H:H,D:D,dataset_shampoo[[#This Row],[Brand]],E:E,dataset_shampoo[[#This Row],[Region]],F:F,dataset_shampoo[[#This Row],[Year]]-1,G:G,"&gt;"&amp;dataset_shampoo[[#This Row],[Month]])</f>
        <v>560</v>
      </c>
      <c r="M3014" s="1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s="9">
        <v>189</v>
      </c>
      <c r="I3015" s="11">
        <v>1029</v>
      </c>
      <c r="J3015" s="9">
        <f>SUMIFS(H:H,D:D,dataset_shampoo[[#This Row],[Brand]],E:E,dataset_shampoo[[#This Row],[Region]],F:F,dataset_shampoo[[#This Row],[Year]],G:G,"&lt;="&amp;dataset_shampoo[[#This Row],[Month]])</f>
        <v>749</v>
      </c>
      <c r="K3015" s="27">
        <f>SUMIFS(I:I,D:D,dataset_shampoo[[#This Row],[Brand]],E:E,dataset_shampoo[[#This Row],[Region]],F:F,dataset_shampoo[[#This Row],[Year]],G:G,"&lt;="&amp;dataset_shampoo[[#This Row],[Month]])</f>
        <v>4123</v>
      </c>
      <c r="L3015" s="9">
        <f>dataset_shampoo[[#This Row],[Units YTD]]+SUMIFS(H:H,D:D,dataset_shampoo[[#This Row],[Brand]],E:E,dataset_shampoo[[#This Row],[Region]],F:F,dataset_shampoo[[#This Row],[Year]]-1,G:G,"&gt;"&amp;dataset_shampoo[[#This Row],[Month]])</f>
        <v>749</v>
      </c>
      <c r="M3015" s="1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s="9">
        <v>455</v>
      </c>
      <c r="I3016" s="11">
        <v>2492</v>
      </c>
      <c r="J3016" s="9">
        <f>SUMIFS(H:H,D:D,dataset_shampoo[[#This Row],[Brand]],E:E,dataset_shampoo[[#This Row],[Region]],F:F,dataset_shampoo[[#This Row],[Year]],G:G,"&lt;="&amp;dataset_shampoo[[#This Row],[Month]])</f>
        <v>1204</v>
      </c>
      <c r="K3016" s="27">
        <f>SUMIFS(I:I,D:D,dataset_shampoo[[#This Row],[Brand]],E:E,dataset_shampoo[[#This Row],[Region]],F:F,dataset_shampoo[[#This Row],[Year]],G:G,"&lt;="&amp;dataset_shampoo[[#This Row],[Month]])</f>
        <v>6615</v>
      </c>
      <c r="L3016" s="9">
        <f>dataset_shampoo[[#This Row],[Units YTD]]+SUMIFS(H:H,D:D,dataset_shampoo[[#This Row],[Brand]],E:E,dataset_shampoo[[#This Row],[Region]],F:F,dataset_shampoo[[#This Row],[Year]]-1,G:G,"&gt;"&amp;dataset_shampoo[[#This Row],[Month]])</f>
        <v>1204</v>
      </c>
      <c r="M3016" s="1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s="9">
        <v>322</v>
      </c>
      <c r="I3017" s="11">
        <v>1771</v>
      </c>
      <c r="J3017" s="9">
        <f>SUMIFS(H:H,D:D,dataset_shampoo[[#This Row],[Brand]],E:E,dataset_shampoo[[#This Row],[Region]],F:F,dataset_shampoo[[#This Row],[Year]],G:G,"&lt;="&amp;dataset_shampoo[[#This Row],[Month]])</f>
        <v>1526</v>
      </c>
      <c r="K3017" s="27">
        <f>SUMIFS(I:I,D:D,dataset_shampoo[[#This Row],[Brand]],E:E,dataset_shampoo[[#This Row],[Region]],F:F,dataset_shampoo[[#This Row],[Year]],G:G,"&lt;="&amp;dataset_shampoo[[#This Row],[Month]])</f>
        <v>8386</v>
      </c>
      <c r="L3017" s="9">
        <f>dataset_shampoo[[#This Row],[Units YTD]]+SUMIFS(H:H,D:D,dataset_shampoo[[#This Row],[Brand]],E:E,dataset_shampoo[[#This Row],[Region]],F:F,dataset_shampoo[[#This Row],[Year]]-1,G:G,"&gt;"&amp;dataset_shampoo[[#This Row],[Month]])</f>
        <v>1526</v>
      </c>
      <c r="M3017" s="1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s="9">
        <v>595</v>
      </c>
      <c r="I3018" s="11">
        <v>3248</v>
      </c>
      <c r="J3018" s="9">
        <f>SUMIFS(H:H,D:D,dataset_shampoo[[#This Row],[Brand]],E:E,dataset_shampoo[[#This Row],[Region]],F:F,dataset_shampoo[[#This Row],[Year]],G:G,"&lt;="&amp;dataset_shampoo[[#This Row],[Month]])</f>
        <v>2121</v>
      </c>
      <c r="K3018" s="27">
        <f>SUMIFS(I:I,D:D,dataset_shampoo[[#This Row],[Brand]],E:E,dataset_shampoo[[#This Row],[Region]],F:F,dataset_shampoo[[#This Row],[Year]],G:G,"&lt;="&amp;dataset_shampoo[[#This Row],[Month]])</f>
        <v>11634</v>
      </c>
      <c r="L3018" s="9">
        <f>dataset_shampoo[[#This Row],[Units YTD]]+SUMIFS(H:H,D:D,dataset_shampoo[[#This Row],[Brand]],E:E,dataset_shampoo[[#This Row],[Region]],F:F,dataset_shampoo[[#This Row],[Year]]-1,G:G,"&gt;"&amp;dataset_shampoo[[#This Row],[Month]])</f>
        <v>2121</v>
      </c>
      <c r="M3018" s="1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s="9">
        <v>742</v>
      </c>
      <c r="I3019" s="11">
        <v>4060</v>
      </c>
      <c r="J3019" s="9">
        <f>SUMIFS(H:H,D:D,dataset_shampoo[[#This Row],[Brand]],E:E,dataset_shampoo[[#This Row],[Region]],F:F,dataset_shampoo[[#This Row],[Year]],G:G,"&lt;="&amp;dataset_shampoo[[#This Row],[Month]])</f>
        <v>2863</v>
      </c>
      <c r="K3019" s="27">
        <f>SUMIFS(I:I,D:D,dataset_shampoo[[#This Row],[Brand]],E:E,dataset_shampoo[[#This Row],[Region]],F:F,dataset_shampoo[[#This Row],[Year]],G:G,"&lt;="&amp;dataset_shampoo[[#This Row],[Month]])</f>
        <v>15694</v>
      </c>
      <c r="L3019" s="9">
        <f>dataset_shampoo[[#This Row],[Units YTD]]+SUMIFS(H:H,D:D,dataset_shampoo[[#This Row],[Brand]],E:E,dataset_shampoo[[#This Row],[Region]],F:F,dataset_shampoo[[#This Row],[Year]]-1,G:G,"&gt;"&amp;dataset_shampoo[[#This Row],[Month]])</f>
        <v>2863</v>
      </c>
      <c r="M3019" s="1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s="9">
        <v>854</v>
      </c>
      <c r="I3020" s="11">
        <v>4711</v>
      </c>
      <c r="J3020" s="9">
        <f>SUMIFS(H:H,D:D,dataset_shampoo[[#This Row],[Brand]],E:E,dataset_shampoo[[#This Row],[Region]],F:F,dataset_shampoo[[#This Row],[Year]],G:G,"&lt;="&amp;dataset_shampoo[[#This Row],[Month]])</f>
        <v>3717</v>
      </c>
      <c r="K3020" s="27">
        <f>SUMIFS(I:I,D:D,dataset_shampoo[[#This Row],[Brand]],E:E,dataset_shampoo[[#This Row],[Region]],F:F,dataset_shampoo[[#This Row],[Year]],G:G,"&lt;="&amp;dataset_shampoo[[#This Row],[Month]])</f>
        <v>20405</v>
      </c>
      <c r="L3020" s="9">
        <f>dataset_shampoo[[#This Row],[Units YTD]]+SUMIFS(H:H,D:D,dataset_shampoo[[#This Row],[Brand]],E:E,dataset_shampoo[[#This Row],[Region]],F:F,dataset_shampoo[[#This Row],[Year]]-1,G:G,"&gt;"&amp;dataset_shampoo[[#This Row],[Month]])</f>
        <v>3717</v>
      </c>
      <c r="M3020" s="1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s="9">
        <v>700</v>
      </c>
      <c r="I3021" s="11">
        <v>3850</v>
      </c>
      <c r="J3021" s="9">
        <f>SUMIFS(H:H,D:D,dataset_shampoo[[#This Row],[Brand]],E:E,dataset_shampoo[[#This Row],[Region]],F:F,dataset_shampoo[[#This Row],[Year]],G:G,"&lt;="&amp;dataset_shampoo[[#This Row],[Month]])</f>
        <v>4417</v>
      </c>
      <c r="K3021" s="27">
        <f>SUMIFS(I:I,D:D,dataset_shampoo[[#This Row],[Brand]],E:E,dataset_shampoo[[#This Row],[Region]],F:F,dataset_shampoo[[#This Row],[Year]],G:G,"&lt;="&amp;dataset_shampoo[[#This Row],[Month]])</f>
        <v>24255</v>
      </c>
      <c r="L3021" s="9">
        <f>dataset_shampoo[[#This Row],[Units YTD]]+SUMIFS(H:H,D:D,dataset_shampoo[[#This Row],[Brand]],E:E,dataset_shampoo[[#This Row],[Region]],F:F,dataset_shampoo[[#This Row],[Year]]-1,G:G,"&gt;"&amp;dataset_shampoo[[#This Row],[Month]])</f>
        <v>4417</v>
      </c>
      <c r="M3021" s="1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s="9">
        <v>651</v>
      </c>
      <c r="I3022" s="11">
        <v>3584</v>
      </c>
      <c r="J3022" s="9">
        <f>SUMIFS(H:H,D:D,dataset_shampoo[[#This Row],[Brand]],E:E,dataset_shampoo[[#This Row],[Region]],F:F,dataset_shampoo[[#This Row],[Year]],G:G,"&lt;="&amp;dataset_shampoo[[#This Row],[Month]])</f>
        <v>5068</v>
      </c>
      <c r="K3022" s="27">
        <f>SUMIFS(I:I,D:D,dataset_shampoo[[#This Row],[Brand]],E:E,dataset_shampoo[[#This Row],[Region]],F:F,dataset_shampoo[[#This Row],[Year]],G:G,"&lt;="&amp;dataset_shampoo[[#This Row],[Month]])</f>
        <v>27839</v>
      </c>
      <c r="L3022" s="9">
        <f>dataset_shampoo[[#This Row],[Units YTD]]+SUMIFS(H:H,D:D,dataset_shampoo[[#This Row],[Brand]],E:E,dataset_shampoo[[#This Row],[Region]],F:F,dataset_shampoo[[#This Row],[Year]]-1,G:G,"&gt;"&amp;dataset_shampoo[[#This Row],[Month]])</f>
        <v>5068</v>
      </c>
      <c r="M3022" s="1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s="9">
        <v>791</v>
      </c>
      <c r="I3023" s="11">
        <v>4739</v>
      </c>
      <c r="J3023" s="9">
        <f>SUMIFS(H:H,D:D,dataset_shampoo[[#This Row],[Brand]],E:E,dataset_shampoo[[#This Row],[Region]],F:F,dataset_shampoo[[#This Row],[Year]],G:G,"&lt;="&amp;dataset_shampoo[[#This Row],[Month]])</f>
        <v>791</v>
      </c>
      <c r="K3023" s="27">
        <f>SUMIFS(I:I,D:D,dataset_shampoo[[#This Row],[Brand]],E:E,dataset_shampoo[[#This Row],[Region]],F:F,dataset_shampoo[[#This Row],[Year]],G:G,"&lt;="&amp;dataset_shampoo[[#This Row],[Month]])</f>
        <v>4739</v>
      </c>
      <c r="L3023" s="9">
        <f>dataset_shampoo[[#This Row],[Units YTD]]+SUMIFS(H:H,D:D,dataset_shampoo[[#This Row],[Brand]],E:E,dataset_shampoo[[#This Row],[Region]],F:F,dataset_shampoo[[#This Row],[Year]]-1,G:G,"&gt;"&amp;dataset_shampoo[[#This Row],[Month]])</f>
        <v>5859</v>
      </c>
      <c r="M3023" s="1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s="9">
        <v>826</v>
      </c>
      <c r="I3024" s="11">
        <v>4963</v>
      </c>
      <c r="J3024" s="9">
        <f>SUMIFS(H:H,D:D,dataset_shampoo[[#This Row],[Brand]],E:E,dataset_shampoo[[#This Row],[Region]],F:F,dataset_shampoo[[#This Row],[Year]],G:G,"&lt;="&amp;dataset_shampoo[[#This Row],[Month]])</f>
        <v>1617</v>
      </c>
      <c r="K3024" s="27">
        <f>SUMIFS(I:I,D:D,dataset_shampoo[[#This Row],[Brand]],E:E,dataset_shampoo[[#This Row],[Region]],F:F,dataset_shampoo[[#This Row],[Year]],G:G,"&lt;="&amp;dataset_shampoo[[#This Row],[Month]])</f>
        <v>9702</v>
      </c>
      <c r="L3024" s="9">
        <f>dataset_shampoo[[#This Row],[Units YTD]]+SUMIFS(H:H,D:D,dataset_shampoo[[#This Row],[Brand]],E:E,dataset_shampoo[[#This Row],[Region]],F:F,dataset_shampoo[[#This Row],[Year]]-1,G:G,"&gt;"&amp;dataset_shampoo[[#This Row],[Month]])</f>
        <v>6650</v>
      </c>
      <c r="M3024" s="1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s="9">
        <v>595</v>
      </c>
      <c r="I3025" s="11">
        <v>3570</v>
      </c>
      <c r="J3025" s="9">
        <f>SUMIFS(H:H,D:D,dataset_shampoo[[#This Row],[Brand]],E:E,dataset_shampoo[[#This Row],[Region]],F:F,dataset_shampoo[[#This Row],[Year]],G:G,"&lt;="&amp;dataset_shampoo[[#This Row],[Month]])</f>
        <v>2212</v>
      </c>
      <c r="K3025" s="27">
        <f>SUMIFS(I:I,D:D,dataset_shampoo[[#This Row],[Brand]],E:E,dataset_shampoo[[#This Row],[Region]],F:F,dataset_shampoo[[#This Row],[Year]],G:G,"&lt;="&amp;dataset_shampoo[[#This Row],[Month]])</f>
        <v>13272</v>
      </c>
      <c r="L3025" s="9">
        <f>dataset_shampoo[[#This Row],[Units YTD]]+SUMIFS(H:H,D:D,dataset_shampoo[[#This Row],[Brand]],E:E,dataset_shampoo[[#This Row],[Region]],F:F,dataset_shampoo[[#This Row],[Year]]-1,G:G,"&gt;"&amp;dataset_shampoo[[#This Row],[Month]])</f>
        <v>6888</v>
      </c>
      <c r="M3025" s="1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s="9">
        <v>609</v>
      </c>
      <c r="I3026" s="11">
        <v>3668</v>
      </c>
      <c r="J3026" s="9">
        <f>SUMIFS(H:H,D:D,dataset_shampoo[[#This Row],[Brand]],E:E,dataset_shampoo[[#This Row],[Region]],F:F,dataset_shampoo[[#This Row],[Year]],G:G,"&lt;="&amp;dataset_shampoo[[#This Row],[Month]])</f>
        <v>2821</v>
      </c>
      <c r="K3026" s="27">
        <f>SUMIFS(I:I,D:D,dataset_shampoo[[#This Row],[Brand]],E:E,dataset_shampoo[[#This Row],[Region]],F:F,dataset_shampoo[[#This Row],[Year]],G:G,"&lt;="&amp;dataset_shampoo[[#This Row],[Month]])</f>
        <v>16940</v>
      </c>
      <c r="L3026" s="9">
        <f>dataset_shampoo[[#This Row],[Units YTD]]+SUMIFS(H:H,D:D,dataset_shampoo[[#This Row],[Brand]],E:E,dataset_shampoo[[#This Row],[Region]],F:F,dataset_shampoo[[#This Row],[Year]]-1,G:G,"&gt;"&amp;dataset_shampoo[[#This Row],[Month]])</f>
        <v>7329</v>
      </c>
      <c r="M3026" s="1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s="9">
        <v>476</v>
      </c>
      <c r="I3027" s="11">
        <v>2863</v>
      </c>
      <c r="J3027" s="9">
        <f>SUMIFS(H:H,D:D,dataset_shampoo[[#This Row],[Brand]],E:E,dataset_shampoo[[#This Row],[Region]],F:F,dataset_shampoo[[#This Row],[Year]],G:G,"&lt;="&amp;dataset_shampoo[[#This Row],[Month]])</f>
        <v>3297</v>
      </c>
      <c r="K3027" s="27">
        <f>SUMIFS(I:I,D:D,dataset_shampoo[[#This Row],[Brand]],E:E,dataset_shampoo[[#This Row],[Region]],F:F,dataset_shampoo[[#This Row],[Year]],G:G,"&lt;="&amp;dataset_shampoo[[#This Row],[Month]])</f>
        <v>19803</v>
      </c>
      <c r="L3027" s="9">
        <f>dataset_shampoo[[#This Row],[Units YTD]]+SUMIFS(H:H,D:D,dataset_shampoo[[#This Row],[Brand]],E:E,dataset_shampoo[[#This Row],[Region]],F:F,dataset_shampoo[[#This Row],[Year]]-1,G:G,"&gt;"&amp;dataset_shampoo[[#This Row],[Month]])</f>
        <v>7616</v>
      </c>
      <c r="M3027" s="1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s="9">
        <v>525</v>
      </c>
      <c r="I3028" s="11">
        <v>3143</v>
      </c>
      <c r="J3028" s="9">
        <f>SUMIFS(H:H,D:D,dataset_shampoo[[#This Row],[Brand]],E:E,dataset_shampoo[[#This Row],[Region]],F:F,dataset_shampoo[[#This Row],[Year]],G:G,"&lt;="&amp;dataset_shampoo[[#This Row],[Month]])</f>
        <v>3822</v>
      </c>
      <c r="K3028" s="27">
        <f>SUMIFS(I:I,D:D,dataset_shampoo[[#This Row],[Brand]],E:E,dataset_shampoo[[#This Row],[Region]],F:F,dataset_shampoo[[#This Row],[Year]],G:G,"&lt;="&amp;dataset_shampoo[[#This Row],[Month]])</f>
        <v>22946</v>
      </c>
      <c r="L3028" s="9">
        <f>dataset_shampoo[[#This Row],[Units YTD]]+SUMIFS(H:H,D:D,dataset_shampoo[[#This Row],[Brand]],E:E,dataset_shampoo[[#This Row],[Region]],F:F,dataset_shampoo[[#This Row],[Year]]-1,G:G,"&gt;"&amp;dataset_shampoo[[#This Row],[Month]])</f>
        <v>7686</v>
      </c>
      <c r="M3028" s="1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s="9">
        <v>770</v>
      </c>
      <c r="I3029" s="11">
        <v>4634</v>
      </c>
      <c r="J3029" s="9">
        <f>SUMIFS(H:H,D:D,dataset_shampoo[[#This Row],[Brand]],E:E,dataset_shampoo[[#This Row],[Region]],F:F,dataset_shampoo[[#This Row],[Year]],G:G,"&lt;="&amp;dataset_shampoo[[#This Row],[Month]])</f>
        <v>4592</v>
      </c>
      <c r="K3029" s="27">
        <f>SUMIFS(I:I,D:D,dataset_shampoo[[#This Row],[Brand]],E:E,dataset_shampoo[[#This Row],[Region]],F:F,dataset_shampoo[[#This Row],[Year]],G:G,"&lt;="&amp;dataset_shampoo[[#This Row],[Month]])</f>
        <v>27580</v>
      </c>
      <c r="L3029" s="9">
        <f>dataset_shampoo[[#This Row],[Units YTD]]+SUMIFS(H:H,D:D,dataset_shampoo[[#This Row],[Brand]],E:E,dataset_shampoo[[#This Row],[Region]],F:F,dataset_shampoo[[#This Row],[Year]]-1,G:G,"&gt;"&amp;dataset_shampoo[[#This Row],[Month]])</f>
        <v>8134</v>
      </c>
      <c r="M3029" s="1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s="9">
        <v>560</v>
      </c>
      <c r="I3030" s="11">
        <v>3374</v>
      </c>
      <c r="J3030" s="9">
        <f>SUMIFS(H:H,D:D,dataset_shampoo[[#This Row],[Brand]],E:E,dataset_shampoo[[#This Row],[Region]],F:F,dataset_shampoo[[#This Row],[Year]],G:G,"&lt;="&amp;dataset_shampoo[[#This Row],[Month]])</f>
        <v>5152</v>
      </c>
      <c r="K3030" s="27">
        <f>SUMIFS(I:I,D:D,dataset_shampoo[[#This Row],[Brand]],E:E,dataset_shampoo[[#This Row],[Region]],F:F,dataset_shampoo[[#This Row],[Year]],G:G,"&lt;="&amp;dataset_shampoo[[#This Row],[Month]])</f>
        <v>30954</v>
      </c>
      <c r="L3030" s="9">
        <f>dataset_shampoo[[#This Row],[Units YTD]]+SUMIFS(H:H,D:D,dataset_shampoo[[#This Row],[Brand]],E:E,dataset_shampoo[[#This Row],[Region]],F:F,dataset_shampoo[[#This Row],[Year]]-1,G:G,"&gt;"&amp;dataset_shampoo[[#This Row],[Month]])</f>
        <v>8099</v>
      </c>
      <c r="M3030" s="1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s="9">
        <v>819</v>
      </c>
      <c r="I3031" s="11">
        <v>4907</v>
      </c>
      <c r="J3031" s="9">
        <f>SUMIFS(H:H,D:D,dataset_shampoo[[#This Row],[Brand]],E:E,dataset_shampoo[[#This Row],[Region]],F:F,dataset_shampoo[[#This Row],[Year]],G:G,"&lt;="&amp;dataset_shampoo[[#This Row],[Month]])</f>
        <v>5971</v>
      </c>
      <c r="K3031" s="27">
        <f>SUMIFS(I:I,D:D,dataset_shampoo[[#This Row],[Brand]],E:E,dataset_shampoo[[#This Row],[Region]],F:F,dataset_shampoo[[#This Row],[Year]],G:G,"&lt;="&amp;dataset_shampoo[[#This Row],[Month]])</f>
        <v>35861</v>
      </c>
      <c r="L3031" s="9">
        <f>dataset_shampoo[[#This Row],[Units YTD]]+SUMIFS(H:H,D:D,dataset_shampoo[[#This Row],[Brand]],E:E,dataset_shampoo[[#This Row],[Region]],F:F,dataset_shampoo[[#This Row],[Year]]-1,G:G,"&gt;"&amp;dataset_shampoo[[#This Row],[Month]])</f>
        <v>8176</v>
      </c>
      <c r="M3031" s="1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s="9">
        <v>1050</v>
      </c>
      <c r="I3032" s="11">
        <v>6307</v>
      </c>
      <c r="J3032" s="9">
        <f>SUMIFS(H:H,D:D,dataset_shampoo[[#This Row],[Brand]],E:E,dataset_shampoo[[#This Row],[Region]],F:F,dataset_shampoo[[#This Row],[Year]],G:G,"&lt;="&amp;dataset_shampoo[[#This Row],[Month]])</f>
        <v>7021</v>
      </c>
      <c r="K3032" s="27">
        <f>SUMIFS(I:I,D:D,dataset_shampoo[[#This Row],[Brand]],E:E,dataset_shampoo[[#This Row],[Region]],F:F,dataset_shampoo[[#This Row],[Year]],G:G,"&lt;="&amp;dataset_shampoo[[#This Row],[Month]])</f>
        <v>42168</v>
      </c>
      <c r="L3032" s="9">
        <f>dataset_shampoo[[#This Row],[Units YTD]]+SUMIFS(H:H,D:D,dataset_shampoo[[#This Row],[Brand]],E:E,dataset_shampoo[[#This Row],[Region]],F:F,dataset_shampoo[[#This Row],[Year]]-1,G:G,"&gt;"&amp;dataset_shampoo[[#This Row],[Month]])</f>
        <v>8372</v>
      </c>
      <c r="M3032" s="1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s="9">
        <v>1155</v>
      </c>
      <c r="I3033" s="11">
        <v>6909</v>
      </c>
      <c r="J3033" s="9">
        <f>SUMIFS(H:H,D:D,dataset_shampoo[[#This Row],[Brand]],E:E,dataset_shampoo[[#This Row],[Region]],F:F,dataset_shampoo[[#This Row],[Year]],G:G,"&lt;="&amp;dataset_shampoo[[#This Row],[Month]])</f>
        <v>8176</v>
      </c>
      <c r="K3033" s="27">
        <f>SUMIFS(I:I,D:D,dataset_shampoo[[#This Row],[Brand]],E:E,dataset_shampoo[[#This Row],[Region]],F:F,dataset_shampoo[[#This Row],[Year]],G:G,"&lt;="&amp;dataset_shampoo[[#This Row],[Month]])</f>
        <v>49077</v>
      </c>
      <c r="L3033" s="9">
        <f>dataset_shampoo[[#This Row],[Units YTD]]+SUMIFS(H:H,D:D,dataset_shampoo[[#This Row],[Brand]],E:E,dataset_shampoo[[#This Row],[Region]],F:F,dataset_shampoo[[#This Row],[Year]]-1,G:G,"&gt;"&amp;dataset_shampoo[[#This Row],[Month]])</f>
        <v>8827</v>
      </c>
      <c r="M3033" s="1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s="9">
        <v>861</v>
      </c>
      <c r="I3034" s="11">
        <v>5145</v>
      </c>
      <c r="J3034" s="9">
        <f>SUMIFS(H:H,D:D,dataset_shampoo[[#This Row],[Brand]],E:E,dataset_shampoo[[#This Row],[Region]],F:F,dataset_shampoo[[#This Row],[Year]],G:G,"&lt;="&amp;dataset_shampoo[[#This Row],[Month]])</f>
        <v>9037</v>
      </c>
      <c r="K3034" s="27">
        <f>SUMIFS(I:I,D:D,dataset_shampoo[[#This Row],[Brand]],E:E,dataset_shampoo[[#This Row],[Region]],F:F,dataset_shampoo[[#This Row],[Year]],G:G,"&lt;="&amp;dataset_shampoo[[#This Row],[Month]])</f>
        <v>54222</v>
      </c>
      <c r="L3034" s="9">
        <f>dataset_shampoo[[#This Row],[Units YTD]]+SUMIFS(H:H,D:D,dataset_shampoo[[#This Row],[Brand]],E:E,dataset_shampoo[[#This Row],[Region]],F:F,dataset_shampoo[[#This Row],[Year]]-1,G:G,"&gt;"&amp;dataset_shampoo[[#This Row],[Month]])</f>
        <v>9037</v>
      </c>
      <c r="M3034" s="1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s="9">
        <v>1323</v>
      </c>
      <c r="I3035" s="11">
        <v>7903</v>
      </c>
      <c r="J3035" s="9">
        <f>SUMIFS(H:H,D:D,dataset_shampoo[[#This Row],[Brand]],E:E,dataset_shampoo[[#This Row],[Region]],F:F,dataset_shampoo[[#This Row],[Year]],G:G,"&lt;="&amp;dataset_shampoo[[#This Row],[Month]])</f>
        <v>1323</v>
      </c>
      <c r="K3035" s="27">
        <f>SUMIFS(I:I,D:D,dataset_shampoo[[#This Row],[Brand]],E:E,dataset_shampoo[[#This Row],[Region]],F:F,dataset_shampoo[[#This Row],[Year]],G:G,"&lt;="&amp;dataset_shampoo[[#This Row],[Month]])</f>
        <v>7903</v>
      </c>
      <c r="L3035" s="9">
        <f>dataset_shampoo[[#This Row],[Units YTD]]+SUMIFS(H:H,D:D,dataset_shampoo[[#This Row],[Brand]],E:E,dataset_shampoo[[#This Row],[Region]],F:F,dataset_shampoo[[#This Row],[Year]]-1,G:G,"&gt;"&amp;dataset_shampoo[[#This Row],[Month]])</f>
        <v>9569</v>
      </c>
      <c r="M3035" s="1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s="9">
        <v>1302</v>
      </c>
      <c r="I3036" s="11">
        <v>7819</v>
      </c>
      <c r="J3036" s="9">
        <f>SUMIFS(H:H,D:D,dataset_shampoo[[#This Row],[Brand]],E:E,dataset_shampoo[[#This Row],[Region]],F:F,dataset_shampoo[[#This Row],[Year]],G:G,"&lt;="&amp;dataset_shampoo[[#This Row],[Month]])</f>
        <v>2625</v>
      </c>
      <c r="K3036" s="27">
        <f>SUMIFS(I:I,D:D,dataset_shampoo[[#This Row],[Brand]],E:E,dataset_shampoo[[#This Row],[Region]],F:F,dataset_shampoo[[#This Row],[Year]],G:G,"&lt;="&amp;dataset_shampoo[[#This Row],[Month]])</f>
        <v>15722</v>
      </c>
      <c r="L3036" s="9">
        <f>dataset_shampoo[[#This Row],[Units YTD]]+SUMIFS(H:H,D:D,dataset_shampoo[[#This Row],[Brand]],E:E,dataset_shampoo[[#This Row],[Region]],F:F,dataset_shampoo[[#This Row],[Year]]-1,G:G,"&gt;"&amp;dataset_shampoo[[#This Row],[Month]])</f>
        <v>10045</v>
      </c>
      <c r="M3036" s="1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s="9">
        <v>1302</v>
      </c>
      <c r="I3037" s="11">
        <v>7812</v>
      </c>
      <c r="J3037" s="9">
        <f>SUMIFS(H:H,D:D,dataset_shampoo[[#This Row],[Brand]],E:E,dataset_shampoo[[#This Row],[Region]],F:F,dataset_shampoo[[#This Row],[Year]],G:G,"&lt;="&amp;dataset_shampoo[[#This Row],[Month]])</f>
        <v>3927</v>
      </c>
      <c r="K3037" s="27">
        <f>SUMIFS(I:I,D:D,dataset_shampoo[[#This Row],[Brand]],E:E,dataset_shampoo[[#This Row],[Region]],F:F,dataset_shampoo[[#This Row],[Year]],G:G,"&lt;="&amp;dataset_shampoo[[#This Row],[Month]])</f>
        <v>23534</v>
      </c>
      <c r="L3037" s="9">
        <f>dataset_shampoo[[#This Row],[Units YTD]]+SUMIFS(H:H,D:D,dataset_shampoo[[#This Row],[Brand]],E:E,dataset_shampoo[[#This Row],[Region]],F:F,dataset_shampoo[[#This Row],[Year]]-1,G:G,"&gt;"&amp;dataset_shampoo[[#This Row],[Month]])</f>
        <v>10752</v>
      </c>
      <c r="M3037" s="1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s="9">
        <v>1120</v>
      </c>
      <c r="I3038" s="11">
        <v>6713</v>
      </c>
      <c r="J3038" s="9">
        <f>SUMIFS(H:H,D:D,dataset_shampoo[[#This Row],[Brand]],E:E,dataset_shampoo[[#This Row],[Region]],F:F,dataset_shampoo[[#This Row],[Year]],G:G,"&lt;="&amp;dataset_shampoo[[#This Row],[Month]])</f>
        <v>5047</v>
      </c>
      <c r="K3038" s="27">
        <f>SUMIFS(I:I,D:D,dataset_shampoo[[#This Row],[Brand]],E:E,dataset_shampoo[[#This Row],[Region]],F:F,dataset_shampoo[[#This Row],[Year]],G:G,"&lt;="&amp;dataset_shampoo[[#This Row],[Month]])</f>
        <v>30247</v>
      </c>
      <c r="L3038" s="9">
        <f>dataset_shampoo[[#This Row],[Units YTD]]+SUMIFS(H:H,D:D,dataset_shampoo[[#This Row],[Brand]],E:E,dataset_shampoo[[#This Row],[Region]],F:F,dataset_shampoo[[#This Row],[Year]]-1,G:G,"&gt;"&amp;dataset_shampoo[[#This Row],[Month]])</f>
        <v>11263</v>
      </c>
      <c r="M3038" s="1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s="9">
        <v>1071</v>
      </c>
      <c r="I3039" s="11">
        <v>6412</v>
      </c>
      <c r="J3039" s="9">
        <f>SUMIFS(H:H,D:D,dataset_shampoo[[#This Row],[Brand]],E:E,dataset_shampoo[[#This Row],[Region]],F:F,dataset_shampoo[[#This Row],[Year]],G:G,"&lt;="&amp;dataset_shampoo[[#This Row],[Month]])</f>
        <v>6118</v>
      </c>
      <c r="K3039" s="27">
        <f>SUMIFS(I:I,D:D,dataset_shampoo[[#This Row],[Brand]],E:E,dataset_shampoo[[#This Row],[Region]],F:F,dataset_shampoo[[#This Row],[Year]],G:G,"&lt;="&amp;dataset_shampoo[[#This Row],[Month]])</f>
        <v>36659</v>
      </c>
      <c r="L3039" s="9">
        <f>dataset_shampoo[[#This Row],[Units YTD]]+SUMIFS(H:H,D:D,dataset_shampoo[[#This Row],[Brand]],E:E,dataset_shampoo[[#This Row],[Region]],F:F,dataset_shampoo[[#This Row],[Year]]-1,G:G,"&gt;"&amp;dataset_shampoo[[#This Row],[Month]])</f>
        <v>11858</v>
      </c>
      <c r="M3039" s="1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s="9">
        <v>1225</v>
      </c>
      <c r="I3040" s="11">
        <v>7322</v>
      </c>
      <c r="J3040" s="9">
        <f>SUMIFS(H:H,D:D,dataset_shampoo[[#This Row],[Brand]],E:E,dataset_shampoo[[#This Row],[Region]],F:F,dataset_shampoo[[#This Row],[Year]],G:G,"&lt;="&amp;dataset_shampoo[[#This Row],[Month]])</f>
        <v>7343</v>
      </c>
      <c r="K3040" s="27">
        <f>SUMIFS(I:I,D:D,dataset_shampoo[[#This Row],[Brand]],E:E,dataset_shampoo[[#This Row],[Region]],F:F,dataset_shampoo[[#This Row],[Year]],G:G,"&lt;="&amp;dataset_shampoo[[#This Row],[Month]])</f>
        <v>43981</v>
      </c>
      <c r="L3040" s="9">
        <f>dataset_shampoo[[#This Row],[Units YTD]]+SUMIFS(H:H,D:D,dataset_shampoo[[#This Row],[Brand]],E:E,dataset_shampoo[[#This Row],[Region]],F:F,dataset_shampoo[[#This Row],[Year]]-1,G:G,"&gt;"&amp;dataset_shampoo[[#This Row],[Month]])</f>
        <v>12558</v>
      </c>
      <c r="M3040" s="1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s="9">
        <v>1470</v>
      </c>
      <c r="I3041" s="11">
        <v>8813</v>
      </c>
      <c r="J3041" s="9">
        <f>SUMIFS(H:H,D:D,dataset_shampoo[[#This Row],[Brand]],E:E,dataset_shampoo[[#This Row],[Region]],F:F,dataset_shampoo[[#This Row],[Year]],G:G,"&lt;="&amp;dataset_shampoo[[#This Row],[Month]])</f>
        <v>8813</v>
      </c>
      <c r="K3041" s="27">
        <f>SUMIFS(I:I,D:D,dataset_shampoo[[#This Row],[Brand]],E:E,dataset_shampoo[[#This Row],[Region]],F:F,dataset_shampoo[[#This Row],[Year]],G:G,"&lt;="&amp;dataset_shampoo[[#This Row],[Month]])</f>
        <v>52794</v>
      </c>
      <c r="L3041" s="9">
        <f>dataset_shampoo[[#This Row],[Units YTD]]+SUMIFS(H:H,D:D,dataset_shampoo[[#This Row],[Brand]],E:E,dataset_shampoo[[#This Row],[Region]],F:F,dataset_shampoo[[#This Row],[Year]]-1,G:G,"&gt;"&amp;dataset_shampoo[[#This Row],[Month]])</f>
        <v>13258</v>
      </c>
      <c r="M3041" s="1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s="9">
        <v>896</v>
      </c>
      <c r="I3042" s="11">
        <v>5376</v>
      </c>
      <c r="J3042" s="9">
        <f>SUMIFS(H:H,D:D,dataset_shampoo[[#This Row],[Brand]],E:E,dataset_shampoo[[#This Row],[Region]],F:F,dataset_shampoo[[#This Row],[Year]],G:G,"&lt;="&amp;dataset_shampoo[[#This Row],[Month]])</f>
        <v>9709</v>
      </c>
      <c r="K3042" s="27">
        <f>SUMIFS(I:I,D:D,dataset_shampoo[[#This Row],[Brand]],E:E,dataset_shampoo[[#This Row],[Region]],F:F,dataset_shampoo[[#This Row],[Year]],G:G,"&lt;="&amp;dataset_shampoo[[#This Row],[Month]])</f>
        <v>58170</v>
      </c>
      <c r="L3042" s="9">
        <f>dataset_shampoo[[#This Row],[Units YTD]]+SUMIFS(H:H,D:D,dataset_shampoo[[#This Row],[Brand]],E:E,dataset_shampoo[[#This Row],[Region]],F:F,dataset_shampoo[[#This Row],[Year]]-1,G:G,"&gt;"&amp;dataset_shampoo[[#This Row],[Month]])</f>
        <v>13594</v>
      </c>
      <c r="M3042" s="1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s="9">
        <v>1568</v>
      </c>
      <c r="I3043" s="11">
        <v>9415</v>
      </c>
      <c r="J3043" s="9">
        <f>SUMIFS(H:H,D:D,dataset_shampoo[[#This Row],[Brand]],E:E,dataset_shampoo[[#This Row],[Region]],F:F,dataset_shampoo[[#This Row],[Year]],G:G,"&lt;="&amp;dataset_shampoo[[#This Row],[Month]])</f>
        <v>11277</v>
      </c>
      <c r="K3043" s="27">
        <f>SUMIFS(I:I,D:D,dataset_shampoo[[#This Row],[Brand]],E:E,dataset_shampoo[[#This Row],[Region]],F:F,dataset_shampoo[[#This Row],[Year]],G:G,"&lt;="&amp;dataset_shampoo[[#This Row],[Month]])</f>
        <v>67585</v>
      </c>
      <c r="L3043" s="9">
        <f>dataset_shampoo[[#This Row],[Units YTD]]+SUMIFS(H:H,D:D,dataset_shampoo[[#This Row],[Brand]],E:E,dataset_shampoo[[#This Row],[Region]],F:F,dataset_shampoo[[#This Row],[Year]]-1,G:G,"&gt;"&amp;dataset_shampoo[[#This Row],[Month]])</f>
        <v>14343</v>
      </c>
      <c r="M3043" s="1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s="9">
        <v>1204</v>
      </c>
      <c r="I3044" s="11">
        <v>7217</v>
      </c>
      <c r="J3044" s="9">
        <f>SUMIFS(H:H,D:D,dataset_shampoo[[#This Row],[Brand]],E:E,dataset_shampoo[[#This Row],[Region]],F:F,dataset_shampoo[[#This Row],[Year]],G:G,"&lt;="&amp;dataset_shampoo[[#This Row],[Month]])</f>
        <v>12481</v>
      </c>
      <c r="K3044" s="27">
        <f>SUMIFS(I:I,D:D,dataset_shampoo[[#This Row],[Brand]],E:E,dataset_shampoo[[#This Row],[Region]],F:F,dataset_shampoo[[#This Row],[Year]],G:G,"&lt;="&amp;dataset_shampoo[[#This Row],[Month]])</f>
        <v>74802</v>
      </c>
      <c r="L3044" s="9">
        <f>dataset_shampoo[[#This Row],[Units YTD]]+SUMIFS(H:H,D:D,dataset_shampoo[[#This Row],[Brand]],E:E,dataset_shampoo[[#This Row],[Region]],F:F,dataset_shampoo[[#This Row],[Year]]-1,G:G,"&gt;"&amp;dataset_shampoo[[#This Row],[Month]])</f>
        <v>14497</v>
      </c>
      <c r="M3044" s="1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s="9">
        <v>1260</v>
      </c>
      <c r="I3045" s="11">
        <v>7546</v>
      </c>
      <c r="J3045" s="9">
        <f>SUMIFS(H:H,D:D,dataset_shampoo[[#This Row],[Brand]],E:E,dataset_shampoo[[#This Row],[Region]],F:F,dataset_shampoo[[#This Row],[Year]],G:G,"&lt;="&amp;dataset_shampoo[[#This Row],[Month]])</f>
        <v>13741</v>
      </c>
      <c r="K3045" s="27">
        <f>SUMIFS(I:I,D:D,dataset_shampoo[[#This Row],[Brand]],E:E,dataset_shampoo[[#This Row],[Region]],F:F,dataset_shampoo[[#This Row],[Year]],G:G,"&lt;="&amp;dataset_shampoo[[#This Row],[Month]])</f>
        <v>82348</v>
      </c>
      <c r="L3045" s="9">
        <f>dataset_shampoo[[#This Row],[Units YTD]]+SUMIFS(H:H,D:D,dataset_shampoo[[#This Row],[Brand]],E:E,dataset_shampoo[[#This Row],[Region]],F:F,dataset_shampoo[[#This Row],[Year]]-1,G:G,"&gt;"&amp;dataset_shampoo[[#This Row],[Month]])</f>
        <v>14602</v>
      </c>
      <c r="M3045" s="1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s="9">
        <v>1673</v>
      </c>
      <c r="I3046" s="11">
        <v>10010</v>
      </c>
      <c r="J3046" s="9">
        <f>SUMIFS(H:H,D:D,dataset_shampoo[[#This Row],[Brand]],E:E,dataset_shampoo[[#This Row],[Region]],F:F,dataset_shampoo[[#This Row],[Year]],G:G,"&lt;="&amp;dataset_shampoo[[#This Row],[Month]])</f>
        <v>15414</v>
      </c>
      <c r="K3046" s="27">
        <f>SUMIFS(I:I,D:D,dataset_shampoo[[#This Row],[Brand]],E:E,dataset_shampoo[[#This Row],[Region]],F:F,dataset_shampoo[[#This Row],[Year]],G:G,"&lt;="&amp;dataset_shampoo[[#This Row],[Month]])</f>
        <v>92358</v>
      </c>
      <c r="L3046" s="9">
        <f>dataset_shampoo[[#This Row],[Units YTD]]+SUMIFS(H:H,D:D,dataset_shampoo[[#This Row],[Brand]],E:E,dataset_shampoo[[#This Row],[Region]],F:F,dataset_shampoo[[#This Row],[Year]]-1,G:G,"&gt;"&amp;dataset_shampoo[[#This Row],[Month]])</f>
        <v>15414</v>
      </c>
      <c r="M3046" s="1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s="9">
        <v>1092</v>
      </c>
      <c r="I3047" s="11">
        <v>6559</v>
      </c>
      <c r="J3047" s="9">
        <f>SUMIFS(H:H,D:D,dataset_shampoo[[#This Row],[Brand]],E:E,dataset_shampoo[[#This Row],[Region]],F:F,dataset_shampoo[[#This Row],[Year]],G:G,"&lt;="&amp;dataset_shampoo[[#This Row],[Month]])</f>
        <v>1092</v>
      </c>
      <c r="K3047" s="27">
        <f>SUMIFS(I:I,D:D,dataset_shampoo[[#This Row],[Brand]],E:E,dataset_shampoo[[#This Row],[Region]],F:F,dataset_shampoo[[#This Row],[Year]],G:G,"&lt;="&amp;dataset_shampoo[[#This Row],[Month]])</f>
        <v>6559</v>
      </c>
      <c r="L3047" s="9">
        <f>dataset_shampoo[[#This Row],[Units YTD]]+SUMIFS(H:H,D:D,dataset_shampoo[[#This Row],[Brand]],E:E,dataset_shampoo[[#This Row],[Region]],F:F,dataset_shampoo[[#This Row],[Year]]-1,G:G,"&gt;"&amp;dataset_shampoo[[#This Row],[Month]])</f>
        <v>15183</v>
      </c>
      <c r="M3047" s="1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s="9">
        <v>1246</v>
      </c>
      <c r="I3048" s="11">
        <v>7455</v>
      </c>
      <c r="J3048" s="9">
        <f>SUMIFS(H:H,D:D,dataset_shampoo[[#This Row],[Brand]],E:E,dataset_shampoo[[#This Row],[Region]],F:F,dataset_shampoo[[#This Row],[Year]],G:G,"&lt;="&amp;dataset_shampoo[[#This Row],[Month]])</f>
        <v>2338</v>
      </c>
      <c r="K3048" s="27">
        <f>SUMIFS(I:I,D:D,dataset_shampoo[[#This Row],[Brand]],E:E,dataset_shampoo[[#This Row],[Region]],F:F,dataset_shampoo[[#This Row],[Year]],G:G,"&lt;="&amp;dataset_shampoo[[#This Row],[Month]])</f>
        <v>14014</v>
      </c>
      <c r="L3048" s="9">
        <f>dataset_shampoo[[#This Row],[Units YTD]]+SUMIFS(H:H,D:D,dataset_shampoo[[#This Row],[Brand]],E:E,dataset_shampoo[[#This Row],[Region]],F:F,dataset_shampoo[[#This Row],[Year]]-1,G:G,"&gt;"&amp;dataset_shampoo[[#This Row],[Month]])</f>
        <v>15127</v>
      </c>
      <c r="M3048" s="1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s="9">
        <v>1512</v>
      </c>
      <c r="I3049" s="11">
        <v>9051</v>
      </c>
      <c r="J3049" s="9">
        <f>SUMIFS(H:H,D:D,dataset_shampoo[[#This Row],[Brand]],E:E,dataset_shampoo[[#This Row],[Region]],F:F,dataset_shampoo[[#This Row],[Year]],G:G,"&lt;="&amp;dataset_shampoo[[#This Row],[Month]])</f>
        <v>3850</v>
      </c>
      <c r="K3049" s="27">
        <f>SUMIFS(I:I,D:D,dataset_shampoo[[#This Row],[Brand]],E:E,dataset_shampoo[[#This Row],[Region]],F:F,dataset_shampoo[[#This Row],[Year]],G:G,"&lt;="&amp;dataset_shampoo[[#This Row],[Month]])</f>
        <v>23065</v>
      </c>
      <c r="L3049" s="9">
        <f>dataset_shampoo[[#This Row],[Units YTD]]+SUMIFS(H:H,D:D,dataset_shampoo[[#This Row],[Brand]],E:E,dataset_shampoo[[#This Row],[Region]],F:F,dataset_shampoo[[#This Row],[Year]]-1,G:G,"&gt;"&amp;dataset_shampoo[[#This Row],[Month]])</f>
        <v>15337</v>
      </c>
      <c r="M3049" s="1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s="9">
        <v>1001</v>
      </c>
      <c r="I3050" s="11">
        <v>5978</v>
      </c>
      <c r="J3050" s="9">
        <f>SUMIFS(H:H,D:D,dataset_shampoo[[#This Row],[Brand]],E:E,dataset_shampoo[[#This Row],[Region]],F:F,dataset_shampoo[[#This Row],[Year]],G:G,"&lt;="&amp;dataset_shampoo[[#This Row],[Month]])</f>
        <v>4851</v>
      </c>
      <c r="K3050" s="27">
        <f>SUMIFS(I:I,D:D,dataset_shampoo[[#This Row],[Brand]],E:E,dataset_shampoo[[#This Row],[Region]],F:F,dataset_shampoo[[#This Row],[Year]],G:G,"&lt;="&amp;dataset_shampoo[[#This Row],[Month]])</f>
        <v>29043</v>
      </c>
      <c r="L3050" s="9">
        <f>dataset_shampoo[[#This Row],[Units YTD]]+SUMIFS(H:H,D:D,dataset_shampoo[[#This Row],[Brand]],E:E,dataset_shampoo[[#This Row],[Region]],F:F,dataset_shampoo[[#This Row],[Year]]-1,G:G,"&gt;"&amp;dataset_shampoo[[#This Row],[Month]])</f>
        <v>15218</v>
      </c>
      <c r="M3050" s="1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s="9">
        <v>1197</v>
      </c>
      <c r="I3051" s="11">
        <v>7182</v>
      </c>
      <c r="J3051" s="9">
        <f>SUMIFS(H:H,D:D,dataset_shampoo[[#This Row],[Brand]],E:E,dataset_shampoo[[#This Row],[Region]],F:F,dataset_shampoo[[#This Row],[Year]],G:G,"&lt;="&amp;dataset_shampoo[[#This Row],[Month]])</f>
        <v>6048</v>
      </c>
      <c r="K3051" s="27">
        <f>SUMIFS(I:I,D:D,dataset_shampoo[[#This Row],[Brand]],E:E,dataset_shampoo[[#This Row],[Region]],F:F,dataset_shampoo[[#This Row],[Year]],G:G,"&lt;="&amp;dataset_shampoo[[#This Row],[Month]])</f>
        <v>36225</v>
      </c>
      <c r="L3051" s="9">
        <f>dataset_shampoo[[#This Row],[Units YTD]]+SUMIFS(H:H,D:D,dataset_shampoo[[#This Row],[Brand]],E:E,dataset_shampoo[[#This Row],[Region]],F:F,dataset_shampoo[[#This Row],[Year]]-1,G:G,"&gt;"&amp;dataset_shampoo[[#This Row],[Month]])</f>
        <v>15344</v>
      </c>
      <c r="M3051" s="1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s="9">
        <v>1442</v>
      </c>
      <c r="I3052" s="11">
        <v>8638</v>
      </c>
      <c r="J3052" s="9">
        <f>SUMIFS(H:H,D:D,dataset_shampoo[[#This Row],[Brand]],E:E,dataset_shampoo[[#This Row],[Region]],F:F,dataset_shampoo[[#This Row],[Year]],G:G,"&lt;="&amp;dataset_shampoo[[#This Row],[Month]])</f>
        <v>7490</v>
      </c>
      <c r="K3052" s="27">
        <f>SUMIFS(I:I,D:D,dataset_shampoo[[#This Row],[Brand]],E:E,dataset_shampoo[[#This Row],[Region]],F:F,dataset_shampoo[[#This Row],[Year]],G:G,"&lt;="&amp;dataset_shampoo[[#This Row],[Month]])</f>
        <v>44863</v>
      </c>
      <c r="L3052" s="9">
        <f>dataset_shampoo[[#This Row],[Units YTD]]+SUMIFS(H:H,D:D,dataset_shampoo[[#This Row],[Brand]],E:E,dataset_shampoo[[#This Row],[Region]],F:F,dataset_shampoo[[#This Row],[Year]]-1,G:G,"&gt;"&amp;dataset_shampoo[[#This Row],[Month]])</f>
        <v>15561</v>
      </c>
      <c r="M3052" s="1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s="9">
        <v>896</v>
      </c>
      <c r="I3053" s="11">
        <v>5383</v>
      </c>
      <c r="J3053" s="9">
        <f>SUMIFS(H:H,D:D,dataset_shampoo[[#This Row],[Brand]],E:E,dataset_shampoo[[#This Row],[Region]],F:F,dataset_shampoo[[#This Row],[Year]],G:G,"&lt;="&amp;dataset_shampoo[[#This Row],[Month]])</f>
        <v>8386</v>
      </c>
      <c r="K3053" s="27">
        <f>SUMIFS(I:I,D:D,dataset_shampoo[[#This Row],[Brand]],E:E,dataset_shampoo[[#This Row],[Region]],F:F,dataset_shampoo[[#This Row],[Year]],G:G,"&lt;="&amp;dataset_shampoo[[#This Row],[Month]])</f>
        <v>50246</v>
      </c>
      <c r="L3053" s="9">
        <f>dataset_shampoo[[#This Row],[Units YTD]]+SUMIFS(H:H,D:D,dataset_shampoo[[#This Row],[Brand]],E:E,dataset_shampoo[[#This Row],[Region]],F:F,dataset_shampoo[[#This Row],[Year]]-1,G:G,"&gt;"&amp;dataset_shampoo[[#This Row],[Month]])</f>
        <v>14987</v>
      </c>
      <c r="M3053" s="1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s="9">
        <v>1183</v>
      </c>
      <c r="I3054" s="11">
        <v>7098</v>
      </c>
      <c r="J3054" s="9">
        <f>SUMIFS(H:H,D:D,dataset_shampoo[[#This Row],[Brand]],E:E,dataset_shampoo[[#This Row],[Region]],F:F,dataset_shampoo[[#This Row],[Year]],G:G,"&lt;="&amp;dataset_shampoo[[#This Row],[Month]])</f>
        <v>9569</v>
      </c>
      <c r="K3054" s="27">
        <f>SUMIFS(I:I,D:D,dataset_shampoo[[#This Row],[Brand]],E:E,dataset_shampoo[[#This Row],[Region]],F:F,dataset_shampoo[[#This Row],[Year]],G:G,"&lt;="&amp;dataset_shampoo[[#This Row],[Month]])</f>
        <v>57344</v>
      </c>
      <c r="L3054" s="9">
        <f>dataset_shampoo[[#This Row],[Units YTD]]+SUMIFS(H:H,D:D,dataset_shampoo[[#This Row],[Brand]],E:E,dataset_shampoo[[#This Row],[Region]],F:F,dataset_shampoo[[#This Row],[Year]]-1,G:G,"&gt;"&amp;dataset_shampoo[[#This Row],[Month]])</f>
        <v>15274</v>
      </c>
      <c r="M3054" s="1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s="9">
        <v>1141</v>
      </c>
      <c r="I3055" s="11">
        <v>6825</v>
      </c>
      <c r="J3055" s="9">
        <f>SUMIFS(H:H,D:D,dataset_shampoo[[#This Row],[Brand]],E:E,dataset_shampoo[[#This Row],[Region]],F:F,dataset_shampoo[[#This Row],[Year]],G:G,"&lt;="&amp;dataset_shampoo[[#This Row],[Month]])</f>
        <v>10710</v>
      </c>
      <c r="K3055" s="27">
        <f>SUMIFS(I:I,D:D,dataset_shampoo[[#This Row],[Brand]],E:E,dataset_shampoo[[#This Row],[Region]],F:F,dataset_shampoo[[#This Row],[Year]],G:G,"&lt;="&amp;dataset_shampoo[[#This Row],[Month]])</f>
        <v>64169</v>
      </c>
      <c r="L3055" s="9">
        <f>dataset_shampoo[[#This Row],[Units YTD]]+SUMIFS(H:H,D:D,dataset_shampoo[[#This Row],[Brand]],E:E,dataset_shampoo[[#This Row],[Region]],F:F,dataset_shampoo[[#This Row],[Year]]-1,G:G,"&gt;"&amp;dataset_shampoo[[#This Row],[Month]])</f>
        <v>14847</v>
      </c>
      <c r="M3055" s="1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s="9">
        <v>1351</v>
      </c>
      <c r="I3056" s="11">
        <v>8113</v>
      </c>
      <c r="J3056" s="9">
        <f>SUMIFS(H:H,D:D,dataset_shampoo[[#This Row],[Brand]],E:E,dataset_shampoo[[#This Row],[Region]],F:F,dataset_shampoo[[#This Row],[Year]],G:G,"&lt;="&amp;dataset_shampoo[[#This Row],[Month]])</f>
        <v>12061</v>
      </c>
      <c r="K3056" s="27">
        <f>SUMIFS(I:I,D:D,dataset_shampoo[[#This Row],[Brand]],E:E,dataset_shampoo[[#This Row],[Region]],F:F,dataset_shampoo[[#This Row],[Year]],G:G,"&lt;="&amp;dataset_shampoo[[#This Row],[Month]])</f>
        <v>72282</v>
      </c>
      <c r="L3056" s="9">
        <f>dataset_shampoo[[#This Row],[Units YTD]]+SUMIFS(H:H,D:D,dataset_shampoo[[#This Row],[Brand]],E:E,dataset_shampoo[[#This Row],[Region]],F:F,dataset_shampoo[[#This Row],[Year]]-1,G:G,"&gt;"&amp;dataset_shampoo[[#This Row],[Month]])</f>
        <v>14994</v>
      </c>
      <c r="M3056" s="1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s="9">
        <v>1260</v>
      </c>
      <c r="I3057" s="11">
        <v>7560</v>
      </c>
      <c r="J3057" s="9">
        <f>SUMIFS(H:H,D:D,dataset_shampoo[[#This Row],[Brand]],E:E,dataset_shampoo[[#This Row],[Region]],F:F,dataset_shampoo[[#This Row],[Year]],G:G,"&lt;="&amp;dataset_shampoo[[#This Row],[Month]])</f>
        <v>13321</v>
      </c>
      <c r="K3057" s="27">
        <f>SUMIFS(I:I,D:D,dataset_shampoo[[#This Row],[Brand]],E:E,dataset_shampoo[[#This Row],[Region]],F:F,dataset_shampoo[[#This Row],[Year]],G:G,"&lt;="&amp;dataset_shampoo[[#This Row],[Month]])</f>
        <v>79842</v>
      </c>
      <c r="L3057" s="9">
        <f>dataset_shampoo[[#This Row],[Units YTD]]+SUMIFS(H:H,D:D,dataset_shampoo[[#This Row],[Brand]],E:E,dataset_shampoo[[#This Row],[Region]],F:F,dataset_shampoo[[#This Row],[Year]]-1,G:G,"&gt;"&amp;dataset_shampoo[[#This Row],[Month]])</f>
        <v>14994</v>
      </c>
      <c r="M3057" s="1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s="9">
        <v>1729</v>
      </c>
      <c r="I3058" s="11">
        <v>10640</v>
      </c>
      <c r="J3058" s="9">
        <f>SUMIFS(H:H,D:D,dataset_shampoo[[#This Row],[Brand]],E:E,dataset_shampoo[[#This Row],[Region]],F:F,dataset_shampoo[[#This Row],[Year]],G:G,"&lt;="&amp;dataset_shampoo[[#This Row],[Month]])</f>
        <v>15050</v>
      </c>
      <c r="K3058" s="27">
        <f>SUMIFS(I:I,D:D,dataset_shampoo[[#This Row],[Brand]],E:E,dataset_shampoo[[#This Row],[Region]],F:F,dataset_shampoo[[#This Row],[Year]],G:G,"&lt;="&amp;dataset_shampoo[[#This Row],[Month]])</f>
        <v>90482</v>
      </c>
      <c r="L3058" s="9">
        <f>dataset_shampoo[[#This Row],[Units YTD]]+SUMIFS(H:H,D:D,dataset_shampoo[[#This Row],[Brand]],E:E,dataset_shampoo[[#This Row],[Region]],F:F,dataset_shampoo[[#This Row],[Year]]-1,G:G,"&gt;"&amp;dataset_shampoo[[#This Row],[Month]])</f>
        <v>15050</v>
      </c>
      <c r="M3058" s="1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s="9">
        <v>1036</v>
      </c>
      <c r="I3059" s="11">
        <v>6720</v>
      </c>
      <c r="J3059" s="9">
        <f>SUMIFS(H:H,D:D,dataset_shampoo[[#This Row],[Brand]],E:E,dataset_shampoo[[#This Row],[Region]],F:F,dataset_shampoo[[#This Row],[Year]],G:G,"&lt;="&amp;dataset_shampoo[[#This Row],[Month]])</f>
        <v>1036</v>
      </c>
      <c r="K3059" s="27">
        <f>SUMIFS(I:I,D:D,dataset_shampoo[[#This Row],[Brand]],E:E,dataset_shampoo[[#This Row],[Region]],F:F,dataset_shampoo[[#This Row],[Year]],G:G,"&lt;="&amp;dataset_shampoo[[#This Row],[Month]])</f>
        <v>6720</v>
      </c>
      <c r="L3059" s="9">
        <f>dataset_shampoo[[#This Row],[Units YTD]]+SUMIFS(H:H,D:D,dataset_shampoo[[#This Row],[Brand]],E:E,dataset_shampoo[[#This Row],[Region]],F:F,dataset_shampoo[[#This Row],[Year]]-1,G:G,"&gt;"&amp;dataset_shampoo[[#This Row],[Month]])</f>
        <v>14994</v>
      </c>
      <c r="M3059" s="1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s="9">
        <v>1141</v>
      </c>
      <c r="I3060" s="11">
        <v>7406</v>
      </c>
      <c r="J3060" s="9">
        <f>SUMIFS(H:H,D:D,dataset_shampoo[[#This Row],[Brand]],E:E,dataset_shampoo[[#This Row],[Region]],F:F,dataset_shampoo[[#This Row],[Year]],G:G,"&lt;="&amp;dataset_shampoo[[#This Row],[Month]])</f>
        <v>2177</v>
      </c>
      <c r="K3060" s="27">
        <f>SUMIFS(I:I,D:D,dataset_shampoo[[#This Row],[Brand]],E:E,dataset_shampoo[[#This Row],[Region]],F:F,dataset_shampoo[[#This Row],[Year]],G:G,"&lt;="&amp;dataset_shampoo[[#This Row],[Month]])</f>
        <v>14126</v>
      </c>
      <c r="L3060" s="9">
        <f>dataset_shampoo[[#This Row],[Units YTD]]+SUMIFS(H:H,D:D,dataset_shampoo[[#This Row],[Brand]],E:E,dataset_shampoo[[#This Row],[Region]],F:F,dataset_shampoo[[#This Row],[Year]]-1,G:G,"&gt;"&amp;dataset_shampoo[[#This Row],[Month]])</f>
        <v>14889</v>
      </c>
      <c r="M3060" s="1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s="9">
        <v>1085</v>
      </c>
      <c r="I3061" s="11">
        <v>7028</v>
      </c>
      <c r="J3061" s="9">
        <f>SUMIFS(H:H,D:D,dataset_shampoo[[#This Row],[Brand]],E:E,dataset_shampoo[[#This Row],[Region]],F:F,dataset_shampoo[[#This Row],[Year]],G:G,"&lt;="&amp;dataset_shampoo[[#This Row],[Month]])</f>
        <v>3262</v>
      </c>
      <c r="K3061" s="27">
        <f>SUMIFS(I:I,D:D,dataset_shampoo[[#This Row],[Brand]],E:E,dataset_shampoo[[#This Row],[Region]],F:F,dataset_shampoo[[#This Row],[Year]],G:G,"&lt;="&amp;dataset_shampoo[[#This Row],[Month]])</f>
        <v>21154</v>
      </c>
      <c r="L3061" s="9">
        <f>dataset_shampoo[[#This Row],[Units YTD]]+SUMIFS(H:H,D:D,dataset_shampoo[[#This Row],[Brand]],E:E,dataset_shampoo[[#This Row],[Region]],F:F,dataset_shampoo[[#This Row],[Year]]-1,G:G,"&gt;"&amp;dataset_shampoo[[#This Row],[Month]])</f>
        <v>14462</v>
      </c>
      <c r="M3061" s="1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s="9">
        <v>1043</v>
      </c>
      <c r="I3062" s="11">
        <v>6776</v>
      </c>
      <c r="J3062" s="9">
        <f>SUMIFS(H:H,D:D,dataset_shampoo[[#This Row],[Brand]],E:E,dataset_shampoo[[#This Row],[Region]],F:F,dataset_shampoo[[#This Row],[Year]],G:G,"&lt;="&amp;dataset_shampoo[[#This Row],[Month]])</f>
        <v>4305</v>
      </c>
      <c r="K3062" s="27">
        <f>SUMIFS(I:I,D:D,dataset_shampoo[[#This Row],[Brand]],E:E,dataset_shampoo[[#This Row],[Region]],F:F,dataset_shampoo[[#This Row],[Year]],G:G,"&lt;="&amp;dataset_shampoo[[#This Row],[Month]])</f>
        <v>27930</v>
      </c>
      <c r="L3062" s="9">
        <f>dataset_shampoo[[#This Row],[Units YTD]]+SUMIFS(H:H,D:D,dataset_shampoo[[#This Row],[Brand]],E:E,dataset_shampoo[[#This Row],[Region]],F:F,dataset_shampoo[[#This Row],[Year]]-1,G:G,"&gt;"&amp;dataset_shampoo[[#This Row],[Month]])</f>
        <v>14504</v>
      </c>
      <c r="M3062" s="1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s="9">
        <v>1582</v>
      </c>
      <c r="I3063" s="11">
        <v>10269</v>
      </c>
      <c r="J3063" s="9">
        <f>SUMIFS(H:H,D:D,dataset_shampoo[[#This Row],[Brand]],E:E,dataset_shampoo[[#This Row],[Region]],F:F,dataset_shampoo[[#This Row],[Year]],G:G,"&lt;="&amp;dataset_shampoo[[#This Row],[Month]])</f>
        <v>5887</v>
      </c>
      <c r="K3063" s="27">
        <f>SUMIFS(I:I,D:D,dataset_shampoo[[#This Row],[Brand]],E:E,dataset_shampoo[[#This Row],[Region]],F:F,dataset_shampoo[[#This Row],[Year]],G:G,"&lt;="&amp;dataset_shampoo[[#This Row],[Month]])</f>
        <v>38199</v>
      </c>
      <c r="L3063" s="9">
        <f>dataset_shampoo[[#This Row],[Units YTD]]+SUMIFS(H:H,D:D,dataset_shampoo[[#This Row],[Brand]],E:E,dataset_shampoo[[#This Row],[Region]],F:F,dataset_shampoo[[#This Row],[Year]]-1,G:G,"&gt;"&amp;dataset_shampoo[[#This Row],[Month]])</f>
        <v>14889</v>
      </c>
      <c r="M3063" s="1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s="9">
        <v>1715</v>
      </c>
      <c r="I3064" s="11">
        <v>11095</v>
      </c>
      <c r="J3064" s="9">
        <f>SUMIFS(H:H,D:D,dataset_shampoo[[#This Row],[Brand]],E:E,dataset_shampoo[[#This Row],[Region]],F:F,dataset_shampoo[[#This Row],[Year]],G:G,"&lt;="&amp;dataset_shampoo[[#This Row],[Month]])</f>
        <v>7602</v>
      </c>
      <c r="K3064" s="27">
        <f>SUMIFS(I:I,D:D,dataset_shampoo[[#This Row],[Brand]],E:E,dataset_shampoo[[#This Row],[Region]],F:F,dataset_shampoo[[#This Row],[Year]],G:G,"&lt;="&amp;dataset_shampoo[[#This Row],[Month]])</f>
        <v>49294</v>
      </c>
      <c r="L3064" s="9">
        <f>dataset_shampoo[[#This Row],[Units YTD]]+SUMIFS(H:H,D:D,dataset_shampoo[[#This Row],[Brand]],E:E,dataset_shampoo[[#This Row],[Region]],F:F,dataset_shampoo[[#This Row],[Year]]-1,G:G,"&gt;"&amp;dataset_shampoo[[#This Row],[Month]])</f>
        <v>15162</v>
      </c>
      <c r="M3064" s="1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s="9">
        <v>1253</v>
      </c>
      <c r="I3065" s="11">
        <v>8134</v>
      </c>
      <c r="J3065" s="9">
        <f>SUMIFS(H:H,D:D,dataset_shampoo[[#This Row],[Brand]],E:E,dataset_shampoo[[#This Row],[Region]],F:F,dataset_shampoo[[#This Row],[Year]],G:G,"&lt;="&amp;dataset_shampoo[[#This Row],[Month]])</f>
        <v>8855</v>
      </c>
      <c r="K3065" s="27">
        <f>SUMIFS(I:I,D:D,dataset_shampoo[[#This Row],[Brand]],E:E,dataset_shampoo[[#This Row],[Region]],F:F,dataset_shampoo[[#This Row],[Year]],G:G,"&lt;="&amp;dataset_shampoo[[#This Row],[Month]])</f>
        <v>57428</v>
      </c>
      <c r="L3065" s="9">
        <f>dataset_shampoo[[#This Row],[Units YTD]]+SUMIFS(H:H,D:D,dataset_shampoo[[#This Row],[Brand]],E:E,dataset_shampoo[[#This Row],[Region]],F:F,dataset_shampoo[[#This Row],[Year]]-1,G:G,"&gt;"&amp;dataset_shampoo[[#This Row],[Month]])</f>
        <v>15519</v>
      </c>
      <c r="M3065" s="1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s="9">
        <v>1484</v>
      </c>
      <c r="I3066" s="11">
        <v>9618</v>
      </c>
      <c r="J3066" s="9">
        <f>SUMIFS(H:H,D:D,dataset_shampoo[[#This Row],[Brand]],E:E,dataset_shampoo[[#This Row],[Region]],F:F,dataset_shampoo[[#This Row],[Year]],G:G,"&lt;="&amp;dataset_shampoo[[#This Row],[Month]])</f>
        <v>10339</v>
      </c>
      <c r="K3066" s="27">
        <f>SUMIFS(I:I,D:D,dataset_shampoo[[#This Row],[Brand]],E:E,dataset_shampoo[[#This Row],[Region]],F:F,dataset_shampoo[[#This Row],[Year]],G:G,"&lt;="&amp;dataset_shampoo[[#This Row],[Month]])</f>
        <v>67046</v>
      </c>
      <c r="L3066" s="9">
        <f>dataset_shampoo[[#This Row],[Units YTD]]+SUMIFS(H:H,D:D,dataset_shampoo[[#This Row],[Brand]],E:E,dataset_shampoo[[#This Row],[Region]],F:F,dataset_shampoo[[#This Row],[Year]]-1,G:G,"&gt;"&amp;dataset_shampoo[[#This Row],[Month]])</f>
        <v>15820</v>
      </c>
      <c r="M3066" s="1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s="9">
        <v>1183</v>
      </c>
      <c r="I3067" s="11">
        <v>7665</v>
      </c>
      <c r="J3067" s="9">
        <f>SUMIFS(H:H,D:D,dataset_shampoo[[#This Row],[Brand]],E:E,dataset_shampoo[[#This Row],[Region]],F:F,dataset_shampoo[[#This Row],[Year]],G:G,"&lt;="&amp;dataset_shampoo[[#This Row],[Month]])</f>
        <v>11522</v>
      </c>
      <c r="K3067" s="27">
        <f>SUMIFS(I:I,D:D,dataset_shampoo[[#This Row],[Brand]],E:E,dataset_shampoo[[#This Row],[Region]],F:F,dataset_shampoo[[#This Row],[Year]],G:G,"&lt;="&amp;dataset_shampoo[[#This Row],[Month]])</f>
        <v>74711</v>
      </c>
      <c r="L3067" s="9">
        <f>dataset_shampoo[[#This Row],[Units YTD]]+SUMIFS(H:H,D:D,dataset_shampoo[[#This Row],[Brand]],E:E,dataset_shampoo[[#This Row],[Region]],F:F,dataset_shampoo[[#This Row],[Year]]-1,G:G,"&gt;"&amp;dataset_shampoo[[#This Row],[Month]])</f>
        <v>15862</v>
      </c>
      <c r="M3067" s="1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s="9">
        <v>1323</v>
      </c>
      <c r="I3068" s="11">
        <v>8568</v>
      </c>
      <c r="J3068" s="9">
        <f>SUMIFS(H:H,D:D,dataset_shampoo[[#This Row],[Brand]],E:E,dataset_shampoo[[#This Row],[Region]],F:F,dataset_shampoo[[#This Row],[Year]],G:G,"&lt;="&amp;dataset_shampoo[[#This Row],[Month]])</f>
        <v>12845</v>
      </c>
      <c r="K3068" s="27">
        <f>SUMIFS(I:I,D:D,dataset_shampoo[[#This Row],[Brand]],E:E,dataset_shampoo[[#This Row],[Region]],F:F,dataset_shampoo[[#This Row],[Year]],G:G,"&lt;="&amp;dataset_shampoo[[#This Row],[Month]])</f>
        <v>83279</v>
      </c>
      <c r="L3068" s="9">
        <f>dataset_shampoo[[#This Row],[Units YTD]]+SUMIFS(H:H,D:D,dataset_shampoo[[#This Row],[Brand]],E:E,dataset_shampoo[[#This Row],[Region]],F:F,dataset_shampoo[[#This Row],[Year]]-1,G:G,"&gt;"&amp;dataset_shampoo[[#This Row],[Month]])</f>
        <v>15834</v>
      </c>
      <c r="M3068" s="1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s="9">
        <v>1155</v>
      </c>
      <c r="I3069" s="11">
        <v>7490</v>
      </c>
      <c r="J3069" s="9">
        <f>SUMIFS(H:H,D:D,dataset_shampoo[[#This Row],[Brand]],E:E,dataset_shampoo[[#This Row],[Region]],F:F,dataset_shampoo[[#This Row],[Year]],G:G,"&lt;="&amp;dataset_shampoo[[#This Row],[Month]])</f>
        <v>14000</v>
      </c>
      <c r="K3069" s="27">
        <f>SUMIFS(I:I,D:D,dataset_shampoo[[#This Row],[Brand]],E:E,dataset_shampoo[[#This Row],[Region]],F:F,dataset_shampoo[[#This Row],[Year]],G:G,"&lt;="&amp;dataset_shampoo[[#This Row],[Month]])</f>
        <v>90769</v>
      </c>
      <c r="L3069" s="9">
        <f>dataset_shampoo[[#This Row],[Units YTD]]+SUMIFS(H:H,D:D,dataset_shampoo[[#This Row],[Brand]],E:E,dataset_shampoo[[#This Row],[Region]],F:F,dataset_shampoo[[#This Row],[Year]]-1,G:G,"&gt;"&amp;dataset_shampoo[[#This Row],[Month]])</f>
        <v>15729</v>
      </c>
      <c r="M3069" s="1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s="9">
        <v>1351</v>
      </c>
      <c r="I3070" s="11">
        <v>8771</v>
      </c>
      <c r="J3070" s="9">
        <f>SUMIFS(H:H,D:D,dataset_shampoo[[#This Row],[Brand]],E:E,dataset_shampoo[[#This Row],[Region]],F:F,dataset_shampoo[[#This Row],[Year]],G:G,"&lt;="&amp;dataset_shampoo[[#This Row],[Month]])</f>
        <v>15351</v>
      </c>
      <c r="K3070" s="27">
        <f>SUMIFS(I:I,D:D,dataset_shampoo[[#This Row],[Brand]],E:E,dataset_shampoo[[#This Row],[Region]],F:F,dataset_shampoo[[#This Row],[Year]],G:G,"&lt;="&amp;dataset_shampoo[[#This Row],[Month]])</f>
        <v>99540</v>
      </c>
      <c r="L3070" s="9">
        <f>dataset_shampoo[[#This Row],[Units YTD]]+SUMIFS(H:H,D:D,dataset_shampoo[[#This Row],[Brand]],E:E,dataset_shampoo[[#This Row],[Region]],F:F,dataset_shampoo[[#This Row],[Year]]-1,G:G,"&gt;"&amp;dataset_shampoo[[#This Row],[Month]])</f>
        <v>15351</v>
      </c>
      <c r="M3070" s="1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s="9">
        <v>1043</v>
      </c>
      <c r="I3071" s="11">
        <v>6762</v>
      </c>
      <c r="J3071" s="9">
        <f>SUMIFS(H:H,D:D,dataset_shampoo[[#This Row],[Brand]],E:E,dataset_shampoo[[#This Row],[Region]],F:F,dataset_shampoo[[#This Row],[Year]],G:G,"&lt;="&amp;dataset_shampoo[[#This Row],[Month]])</f>
        <v>1043</v>
      </c>
      <c r="K3071" s="27">
        <f>SUMIFS(I:I,D:D,dataset_shampoo[[#This Row],[Brand]],E:E,dataset_shampoo[[#This Row],[Region]],F:F,dataset_shampoo[[#This Row],[Year]],G:G,"&lt;="&amp;dataset_shampoo[[#This Row],[Month]])</f>
        <v>6762</v>
      </c>
      <c r="L3071" s="9">
        <f>dataset_shampoo[[#This Row],[Units YTD]]+SUMIFS(H:H,D:D,dataset_shampoo[[#This Row],[Brand]],E:E,dataset_shampoo[[#This Row],[Region]],F:F,dataset_shampoo[[#This Row],[Year]]-1,G:G,"&gt;"&amp;dataset_shampoo[[#This Row],[Month]])</f>
        <v>15358</v>
      </c>
      <c r="M3071" s="1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s="9">
        <v>938</v>
      </c>
      <c r="I3072" s="11">
        <v>6097</v>
      </c>
      <c r="J3072" s="9">
        <f>SUMIFS(H:H,D:D,dataset_shampoo[[#This Row],[Brand]],E:E,dataset_shampoo[[#This Row],[Region]],F:F,dataset_shampoo[[#This Row],[Year]],G:G,"&lt;="&amp;dataset_shampoo[[#This Row],[Month]])</f>
        <v>1981</v>
      </c>
      <c r="K3072" s="27">
        <f>SUMIFS(I:I,D:D,dataset_shampoo[[#This Row],[Brand]],E:E,dataset_shampoo[[#This Row],[Region]],F:F,dataset_shampoo[[#This Row],[Year]],G:G,"&lt;="&amp;dataset_shampoo[[#This Row],[Month]])</f>
        <v>12859</v>
      </c>
      <c r="L3072" s="9">
        <f>dataset_shampoo[[#This Row],[Units YTD]]+SUMIFS(H:H,D:D,dataset_shampoo[[#This Row],[Brand]],E:E,dataset_shampoo[[#This Row],[Region]],F:F,dataset_shampoo[[#This Row],[Year]]-1,G:G,"&gt;"&amp;dataset_shampoo[[#This Row],[Month]])</f>
        <v>15155</v>
      </c>
      <c r="M3072" s="1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s="9">
        <v>1645</v>
      </c>
      <c r="I3073" s="11">
        <v>10647</v>
      </c>
      <c r="J3073" s="9">
        <f>SUMIFS(H:H,D:D,dataset_shampoo[[#This Row],[Brand]],E:E,dataset_shampoo[[#This Row],[Region]],F:F,dataset_shampoo[[#This Row],[Year]],G:G,"&lt;="&amp;dataset_shampoo[[#This Row],[Month]])</f>
        <v>3626</v>
      </c>
      <c r="K3073" s="27">
        <f>SUMIFS(I:I,D:D,dataset_shampoo[[#This Row],[Brand]],E:E,dataset_shampoo[[#This Row],[Region]],F:F,dataset_shampoo[[#This Row],[Year]],G:G,"&lt;="&amp;dataset_shampoo[[#This Row],[Month]])</f>
        <v>23506</v>
      </c>
      <c r="L3073" s="9">
        <f>dataset_shampoo[[#This Row],[Units YTD]]+SUMIFS(H:H,D:D,dataset_shampoo[[#This Row],[Brand]],E:E,dataset_shampoo[[#This Row],[Region]],F:F,dataset_shampoo[[#This Row],[Year]]-1,G:G,"&gt;"&amp;dataset_shampoo[[#This Row],[Month]])</f>
        <v>15715</v>
      </c>
      <c r="M3073" s="1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s="9">
        <v>91</v>
      </c>
      <c r="I3074" s="11">
        <v>483</v>
      </c>
      <c r="J3074" s="9">
        <f>SUMIFS(H:H,D:D,dataset_shampoo[[#This Row],[Brand]],E:E,dataset_shampoo[[#This Row],[Region]],F:F,dataset_shampoo[[#This Row],[Year]],G:G,"&lt;="&amp;dataset_shampoo[[#This Row],[Month]])</f>
        <v>91</v>
      </c>
      <c r="K3074" s="27">
        <f>SUMIFS(I:I,D:D,dataset_shampoo[[#This Row],[Brand]],E:E,dataset_shampoo[[#This Row],[Region]],F:F,dataset_shampoo[[#This Row],[Year]],G:G,"&lt;="&amp;dataset_shampoo[[#This Row],[Month]])</f>
        <v>483</v>
      </c>
      <c r="L3074" s="9">
        <f>dataset_shampoo[[#This Row],[Units YTD]]+SUMIFS(H:H,D:D,dataset_shampoo[[#This Row],[Brand]],E:E,dataset_shampoo[[#This Row],[Region]],F:F,dataset_shampoo[[#This Row],[Year]]-1,G:G,"&gt;"&amp;dataset_shampoo[[#This Row],[Month]])</f>
        <v>91</v>
      </c>
      <c r="M3074" s="1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s="9">
        <v>70</v>
      </c>
      <c r="I3075" s="11">
        <v>399</v>
      </c>
      <c r="J3075" s="9">
        <f>SUMIFS(H:H,D:D,dataset_shampoo[[#This Row],[Brand]],E:E,dataset_shampoo[[#This Row],[Region]],F:F,dataset_shampoo[[#This Row],[Year]],G:G,"&lt;="&amp;dataset_shampoo[[#This Row],[Month]])</f>
        <v>161</v>
      </c>
      <c r="K3075" s="27">
        <f>SUMIFS(I:I,D:D,dataset_shampoo[[#This Row],[Brand]],E:E,dataset_shampoo[[#This Row],[Region]],F:F,dataset_shampoo[[#This Row],[Year]],G:G,"&lt;="&amp;dataset_shampoo[[#This Row],[Month]])</f>
        <v>882</v>
      </c>
      <c r="L3075" s="9">
        <f>dataset_shampoo[[#This Row],[Units YTD]]+SUMIFS(H:H,D:D,dataset_shampoo[[#This Row],[Brand]],E:E,dataset_shampoo[[#This Row],[Region]],F:F,dataset_shampoo[[#This Row],[Year]]-1,G:G,"&gt;"&amp;dataset_shampoo[[#This Row],[Month]])</f>
        <v>161</v>
      </c>
      <c r="M3075" s="1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s="9">
        <v>56</v>
      </c>
      <c r="I3076" s="11">
        <v>301</v>
      </c>
      <c r="J3076" s="9">
        <f>SUMIFS(H:H,D:D,dataset_shampoo[[#This Row],[Brand]],E:E,dataset_shampoo[[#This Row],[Region]],F:F,dataset_shampoo[[#This Row],[Year]],G:G,"&lt;="&amp;dataset_shampoo[[#This Row],[Month]])</f>
        <v>217</v>
      </c>
      <c r="K3076" s="27">
        <f>SUMIFS(I:I,D:D,dataset_shampoo[[#This Row],[Brand]],E:E,dataset_shampoo[[#This Row],[Region]],F:F,dataset_shampoo[[#This Row],[Year]],G:G,"&lt;="&amp;dataset_shampoo[[#This Row],[Month]])</f>
        <v>1183</v>
      </c>
      <c r="L3076" s="9">
        <f>dataset_shampoo[[#This Row],[Units YTD]]+SUMIFS(H:H,D:D,dataset_shampoo[[#This Row],[Brand]],E:E,dataset_shampoo[[#This Row],[Region]],F:F,dataset_shampoo[[#This Row],[Year]]-1,G:G,"&gt;"&amp;dataset_shampoo[[#This Row],[Month]])</f>
        <v>217</v>
      </c>
      <c r="M3076" s="1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s="9">
        <v>364</v>
      </c>
      <c r="I3077" s="11">
        <v>1995</v>
      </c>
      <c r="J3077" s="9">
        <f>SUMIFS(H:H,D:D,dataset_shampoo[[#This Row],[Brand]],E:E,dataset_shampoo[[#This Row],[Region]],F:F,dataset_shampoo[[#This Row],[Year]],G:G,"&lt;="&amp;dataset_shampoo[[#This Row],[Month]])</f>
        <v>581</v>
      </c>
      <c r="K3077" s="27">
        <f>SUMIFS(I:I,D:D,dataset_shampoo[[#This Row],[Brand]],E:E,dataset_shampoo[[#This Row],[Region]],F:F,dataset_shampoo[[#This Row],[Year]],G:G,"&lt;="&amp;dataset_shampoo[[#This Row],[Month]])</f>
        <v>3178</v>
      </c>
      <c r="L3077" s="9">
        <f>dataset_shampoo[[#This Row],[Units YTD]]+SUMIFS(H:H,D:D,dataset_shampoo[[#This Row],[Brand]],E:E,dataset_shampoo[[#This Row],[Region]],F:F,dataset_shampoo[[#This Row],[Year]]-1,G:G,"&gt;"&amp;dataset_shampoo[[#This Row],[Month]])</f>
        <v>581</v>
      </c>
      <c r="M3077" s="1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s="9">
        <v>105</v>
      </c>
      <c r="I3078" s="11">
        <v>588</v>
      </c>
      <c r="J3078" s="9">
        <f>SUMIFS(H:H,D:D,dataset_shampoo[[#This Row],[Brand]],E:E,dataset_shampoo[[#This Row],[Region]],F:F,dataset_shampoo[[#This Row],[Year]],G:G,"&lt;="&amp;dataset_shampoo[[#This Row],[Month]])</f>
        <v>686</v>
      </c>
      <c r="K3078" s="27">
        <f>SUMIFS(I:I,D:D,dataset_shampoo[[#This Row],[Brand]],E:E,dataset_shampoo[[#This Row],[Region]],F:F,dataset_shampoo[[#This Row],[Year]],G:G,"&lt;="&amp;dataset_shampoo[[#This Row],[Month]])</f>
        <v>3766</v>
      </c>
      <c r="L3078" s="9">
        <f>dataset_shampoo[[#This Row],[Units YTD]]+SUMIFS(H:H,D:D,dataset_shampoo[[#This Row],[Brand]],E:E,dataset_shampoo[[#This Row],[Region]],F:F,dataset_shampoo[[#This Row],[Year]]-1,G:G,"&gt;"&amp;dataset_shampoo[[#This Row],[Month]])</f>
        <v>686</v>
      </c>
      <c r="M3078" s="1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s="9">
        <v>259</v>
      </c>
      <c r="I3079" s="11">
        <v>1421</v>
      </c>
      <c r="J3079" s="9">
        <f>SUMIFS(H:H,D:D,dataset_shampoo[[#This Row],[Brand]],E:E,dataset_shampoo[[#This Row],[Region]],F:F,dataset_shampoo[[#This Row],[Year]],G:G,"&lt;="&amp;dataset_shampoo[[#This Row],[Month]])</f>
        <v>945</v>
      </c>
      <c r="K3079" s="27">
        <f>SUMIFS(I:I,D:D,dataset_shampoo[[#This Row],[Brand]],E:E,dataset_shampoo[[#This Row],[Region]],F:F,dataset_shampoo[[#This Row],[Year]],G:G,"&lt;="&amp;dataset_shampoo[[#This Row],[Month]])</f>
        <v>5187</v>
      </c>
      <c r="L3079" s="9">
        <f>dataset_shampoo[[#This Row],[Units YTD]]+SUMIFS(H:H,D:D,dataset_shampoo[[#This Row],[Brand]],E:E,dataset_shampoo[[#This Row],[Region]],F:F,dataset_shampoo[[#This Row],[Year]]-1,G:G,"&gt;"&amp;dataset_shampoo[[#This Row],[Month]])</f>
        <v>945</v>
      </c>
      <c r="M3079" s="1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s="9">
        <v>301</v>
      </c>
      <c r="I3080" s="11">
        <v>1666</v>
      </c>
      <c r="J3080" s="9">
        <f>SUMIFS(H:H,D:D,dataset_shampoo[[#This Row],[Brand]],E:E,dataset_shampoo[[#This Row],[Region]],F:F,dataset_shampoo[[#This Row],[Year]],G:G,"&lt;="&amp;dataset_shampoo[[#This Row],[Month]])</f>
        <v>1246</v>
      </c>
      <c r="K3080" s="27">
        <f>SUMIFS(I:I,D:D,dataset_shampoo[[#This Row],[Brand]],E:E,dataset_shampoo[[#This Row],[Region]],F:F,dataset_shampoo[[#This Row],[Year]],G:G,"&lt;="&amp;dataset_shampoo[[#This Row],[Month]])</f>
        <v>6853</v>
      </c>
      <c r="L3080" s="9">
        <f>dataset_shampoo[[#This Row],[Units YTD]]+SUMIFS(H:H,D:D,dataset_shampoo[[#This Row],[Brand]],E:E,dataset_shampoo[[#This Row],[Region]],F:F,dataset_shampoo[[#This Row],[Year]]-1,G:G,"&gt;"&amp;dataset_shampoo[[#This Row],[Month]])</f>
        <v>1246</v>
      </c>
      <c r="M3080" s="1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s="9">
        <v>371</v>
      </c>
      <c r="I3081" s="11">
        <v>2023</v>
      </c>
      <c r="J3081" s="9">
        <f>SUMIFS(H:H,D:D,dataset_shampoo[[#This Row],[Brand]],E:E,dataset_shampoo[[#This Row],[Region]],F:F,dataset_shampoo[[#This Row],[Year]],G:G,"&lt;="&amp;dataset_shampoo[[#This Row],[Month]])</f>
        <v>1617</v>
      </c>
      <c r="K3081" s="27">
        <f>SUMIFS(I:I,D:D,dataset_shampoo[[#This Row],[Brand]],E:E,dataset_shampoo[[#This Row],[Region]],F:F,dataset_shampoo[[#This Row],[Year]],G:G,"&lt;="&amp;dataset_shampoo[[#This Row],[Month]])</f>
        <v>8876</v>
      </c>
      <c r="L3081" s="9">
        <f>dataset_shampoo[[#This Row],[Units YTD]]+SUMIFS(H:H,D:D,dataset_shampoo[[#This Row],[Brand]],E:E,dataset_shampoo[[#This Row],[Region]],F:F,dataset_shampoo[[#This Row],[Year]]-1,G:G,"&gt;"&amp;dataset_shampoo[[#This Row],[Month]])</f>
        <v>1617</v>
      </c>
      <c r="M3081" s="1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s="9">
        <v>322</v>
      </c>
      <c r="I3082" s="11">
        <v>1925</v>
      </c>
      <c r="J3082" s="9">
        <f>SUMIFS(H:H,D:D,dataset_shampoo[[#This Row],[Brand]],E:E,dataset_shampoo[[#This Row],[Region]],F:F,dataset_shampoo[[#This Row],[Year]],G:G,"&lt;="&amp;dataset_shampoo[[#This Row],[Month]])</f>
        <v>322</v>
      </c>
      <c r="K3082" s="27">
        <f>SUMIFS(I:I,D:D,dataset_shampoo[[#This Row],[Brand]],E:E,dataset_shampoo[[#This Row],[Region]],F:F,dataset_shampoo[[#This Row],[Year]],G:G,"&lt;="&amp;dataset_shampoo[[#This Row],[Month]])</f>
        <v>1925</v>
      </c>
      <c r="L3082" s="9">
        <f>dataset_shampoo[[#This Row],[Units YTD]]+SUMIFS(H:H,D:D,dataset_shampoo[[#This Row],[Brand]],E:E,dataset_shampoo[[#This Row],[Region]],F:F,dataset_shampoo[[#This Row],[Year]]-1,G:G,"&gt;"&amp;dataset_shampoo[[#This Row],[Month]])</f>
        <v>1939</v>
      </c>
      <c r="M3082" s="1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s="9">
        <v>322</v>
      </c>
      <c r="I3083" s="11">
        <v>1939</v>
      </c>
      <c r="J3083" s="9">
        <f>SUMIFS(H:H,D:D,dataset_shampoo[[#This Row],[Brand]],E:E,dataset_shampoo[[#This Row],[Region]],F:F,dataset_shampoo[[#This Row],[Year]],G:G,"&lt;="&amp;dataset_shampoo[[#This Row],[Month]])</f>
        <v>644</v>
      </c>
      <c r="K3083" s="27">
        <f>SUMIFS(I:I,D:D,dataset_shampoo[[#This Row],[Brand]],E:E,dataset_shampoo[[#This Row],[Region]],F:F,dataset_shampoo[[#This Row],[Year]],G:G,"&lt;="&amp;dataset_shampoo[[#This Row],[Month]])</f>
        <v>3864</v>
      </c>
      <c r="L3083" s="9">
        <f>dataset_shampoo[[#This Row],[Units YTD]]+SUMIFS(H:H,D:D,dataset_shampoo[[#This Row],[Brand]],E:E,dataset_shampoo[[#This Row],[Region]],F:F,dataset_shampoo[[#This Row],[Year]]-1,G:G,"&gt;"&amp;dataset_shampoo[[#This Row],[Month]])</f>
        <v>2261</v>
      </c>
      <c r="M3083" s="1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s="9">
        <v>329</v>
      </c>
      <c r="I3084" s="11">
        <v>1953</v>
      </c>
      <c r="J3084" s="9">
        <f>SUMIFS(H:H,D:D,dataset_shampoo[[#This Row],[Brand]],E:E,dataset_shampoo[[#This Row],[Region]],F:F,dataset_shampoo[[#This Row],[Year]],G:G,"&lt;="&amp;dataset_shampoo[[#This Row],[Month]])</f>
        <v>973</v>
      </c>
      <c r="K3084" s="27">
        <f>SUMIFS(I:I,D:D,dataset_shampoo[[#This Row],[Brand]],E:E,dataset_shampoo[[#This Row],[Region]],F:F,dataset_shampoo[[#This Row],[Year]],G:G,"&lt;="&amp;dataset_shampoo[[#This Row],[Month]])</f>
        <v>5817</v>
      </c>
      <c r="L3084" s="9">
        <f>dataset_shampoo[[#This Row],[Units YTD]]+SUMIFS(H:H,D:D,dataset_shampoo[[#This Row],[Brand]],E:E,dataset_shampoo[[#This Row],[Region]],F:F,dataset_shampoo[[#This Row],[Year]]-1,G:G,"&gt;"&amp;dataset_shampoo[[#This Row],[Month]])</f>
        <v>2590</v>
      </c>
      <c r="M3084" s="1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s="9">
        <v>161</v>
      </c>
      <c r="I3085" s="11">
        <v>952</v>
      </c>
      <c r="J3085" s="9">
        <f>SUMIFS(H:H,D:D,dataset_shampoo[[#This Row],[Brand]],E:E,dataset_shampoo[[#This Row],[Region]],F:F,dataset_shampoo[[#This Row],[Year]],G:G,"&lt;="&amp;dataset_shampoo[[#This Row],[Month]])</f>
        <v>1134</v>
      </c>
      <c r="K3085" s="27">
        <f>SUMIFS(I:I,D:D,dataset_shampoo[[#This Row],[Brand]],E:E,dataset_shampoo[[#This Row],[Region]],F:F,dataset_shampoo[[#This Row],[Year]],G:G,"&lt;="&amp;dataset_shampoo[[#This Row],[Month]])</f>
        <v>6769</v>
      </c>
      <c r="L3085" s="9">
        <f>dataset_shampoo[[#This Row],[Units YTD]]+SUMIFS(H:H,D:D,dataset_shampoo[[#This Row],[Brand]],E:E,dataset_shampoo[[#This Row],[Region]],F:F,dataset_shampoo[[#This Row],[Year]]-1,G:G,"&gt;"&amp;dataset_shampoo[[#This Row],[Month]])</f>
        <v>2751</v>
      </c>
      <c r="M3085" s="1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s="9">
        <v>385</v>
      </c>
      <c r="I3086" s="11">
        <v>2310</v>
      </c>
      <c r="J3086" s="9">
        <f>SUMIFS(H:H,D:D,dataset_shampoo[[#This Row],[Brand]],E:E,dataset_shampoo[[#This Row],[Region]],F:F,dataset_shampoo[[#This Row],[Year]],G:G,"&lt;="&amp;dataset_shampoo[[#This Row],[Month]])</f>
        <v>1519</v>
      </c>
      <c r="K3086" s="27">
        <f>SUMIFS(I:I,D:D,dataset_shampoo[[#This Row],[Brand]],E:E,dataset_shampoo[[#This Row],[Region]],F:F,dataset_shampoo[[#This Row],[Year]],G:G,"&lt;="&amp;dataset_shampoo[[#This Row],[Month]])</f>
        <v>9079</v>
      </c>
      <c r="L3086" s="9">
        <f>dataset_shampoo[[#This Row],[Units YTD]]+SUMIFS(H:H,D:D,dataset_shampoo[[#This Row],[Brand]],E:E,dataset_shampoo[[#This Row],[Region]],F:F,dataset_shampoo[[#This Row],[Year]]-1,G:G,"&gt;"&amp;dataset_shampoo[[#This Row],[Month]])</f>
        <v>3045</v>
      </c>
      <c r="M3086" s="1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s="9">
        <v>203</v>
      </c>
      <c r="I3087" s="11">
        <v>1218</v>
      </c>
      <c r="J3087" s="9">
        <f>SUMIFS(H:H,D:D,dataset_shampoo[[#This Row],[Brand]],E:E,dataset_shampoo[[#This Row],[Region]],F:F,dataset_shampoo[[#This Row],[Year]],G:G,"&lt;="&amp;dataset_shampoo[[#This Row],[Month]])</f>
        <v>1722</v>
      </c>
      <c r="K3087" s="27">
        <f>SUMIFS(I:I,D:D,dataset_shampoo[[#This Row],[Brand]],E:E,dataset_shampoo[[#This Row],[Region]],F:F,dataset_shampoo[[#This Row],[Year]],G:G,"&lt;="&amp;dataset_shampoo[[#This Row],[Month]])</f>
        <v>10297</v>
      </c>
      <c r="L3087" s="9">
        <f>dataset_shampoo[[#This Row],[Units YTD]]+SUMIFS(H:H,D:D,dataset_shampoo[[#This Row],[Brand]],E:E,dataset_shampoo[[#This Row],[Region]],F:F,dataset_shampoo[[#This Row],[Year]]-1,G:G,"&gt;"&amp;dataset_shampoo[[#This Row],[Month]])</f>
        <v>3178</v>
      </c>
      <c r="M3087" s="1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s="9">
        <v>469</v>
      </c>
      <c r="I3088" s="11">
        <v>2828</v>
      </c>
      <c r="J3088" s="9">
        <f>SUMIFS(H:H,D:D,dataset_shampoo[[#This Row],[Brand]],E:E,dataset_shampoo[[#This Row],[Region]],F:F,dataset_shampoo[[#This Row],[Year]],G:G,"&lt;="&amp;dataset_shampoo[[#This Row],[Month]])</f>
        <v>2191</v>
      </c>
      <c r="K3088" s="27">
        <f>SUMIFS(I:I,D:D,dataset_shampoo[[#This Row],[Brand]],E:E,dataset_shampoo[[#This Row],[Region]],F:F,dataset_shampoo[[#This Row],[Year]],G:G,"&lt;="&amp;dataset_shampoo[[#This Row],[Month]])</f>
        <v>13125</v>
      </c>
      <c r="L3088" s="9">
        <f>dataset_shampoo[[#This Row],[Units YTD]]+SUMIFS(H:H,D:D,dataset_shampoo[[#This Row],[Brand]],E:E,dataset_shampoo[[#This Row],[Region]],F:F,dataset_shampoo[[#This Row],[Year]]-1,G:G,"&gt;"&amp;dataset_shampoo[[#This Row],[Month]])</f>
        <v>3591</v>
      </c>
      <c r="M3088" s="1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s="9">
        <v>392</v>
      </c>
      <c r="I3089" s="11">
        <v>2352</v>
      </c>
      <c r="J3089" s="9">
        <f>SUMIFS(H:H,D:D,dataset_shampoo[[#This Row],[Brand]],E:E,dataset_shampoo[[#This Row],[Region]],F:F,dataset_shampoo[[#This Row],[Year]],G:G,"&lt;="&amp;dataset_shampoo[[#This Row],[Month]])</f>
        <v>2583</v>
      </c>
      <c r="K3089" s="27">
        <f>SUMIFS(I:I,D:D,dataset_shampoo[[#This Row],[Brand]],E:E,dataset_shampoo[[#This Row],[Region]],F:F,dataset_shampoo[[#This Row],[Year]],G:G,"&lt;="&amp;dataset_shampoo[[#This Row],[Month]])</f>
        <v>15477</v>
      </c>
      <c r="L3089" s="9">
        <f>dataset_shampoo[[#This Row],[Units YTD]]+SUMIFS(H:H,D:D,dataset_shampoo[[#This Row],[Brand]],E:E,dataset_shampoo[[#This Row],[Region]],F:F,dataset_shampoo[[#This Row],[Year]]-1,G:G,"&gt;"&amp;dataset_shampoo[[#This Row],[Month]])</f>
        <v>3619</v>
      </c>
      <c r="M3089" s="1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s="9">
        <v>658</v>
      </c>
      <c r="I3090" s="11">
        <v>3941</v>
      </c>
      <c r="J3090" s="9">
        <f>SUMIFS(H:H,D:D,dataset_shampoo[[#This Row],[Brand]],E:E,dataset_shampoo[[#This Row],[Region]],F:F,dataset_shampoo[[#This Row],[Year]],G:G,"&lt;="&amp;dataset_shampoo[[#This Row],[Month]])</f>
        <v>3241</v>
      </c>
      <c r="K3090" s="27">
        <f>SUMIFS(I:I,D:D,dataset_shampoo[[#This Row],[Brand]],E:E,dataset_shampoo[[#This Row],[Region]],F:F,dataset_shampoo[[#This Row],[Year]],G:G,"&lt;="&amp;dataset_shampoo[[#This Row],[Month]])</f>
        <v>19418</v>
      </c>
      <c r="L3090" s="9">
        <f>dataset_shampoo[[#This Row],[Units YTD]]+SUMIFS(H:H,D:D,dataset_shampoo[[#This Row],[Brand]],E:E,dataset_shampoo[[#This Row],[Region]],F:F,dataset_shampoo[[#This Row],[Year]]-1,G:G,"&gt;"&amp;dataset_shampoo[[#This Row],[Month]])</f>
        <v>4172</v>
      </c>
      <c r="M3090" s="1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s="9">
        <v>406</v>
      </c>
      <c r="I3091" s="11">
        <v>2450</v>
      </c>
      <c r="J3091" s="9">
        <f>SUMIFS(H:H,D:D,dataset_shampoo[[#This Row],[Brand]],E:E,dataset_shampoo[[#This Row],[Region]],F:F,dataset_shampoo[[#This Row],[Year]],G:G,"&lt;="&amp;dataset_shampoo[[#This Row],[Month]])</f>
        <v>3647</v>
      </c>
      <c r="K3091" s="27">
        <f>SUMIFS(I:I,D:D,dataset_shampoo[[#This Row],[Brand]],E:E,dataset_shampoo[[#This Row],[Region]],F:F,dataset_shampoo[[#This Row],[Year]],G:G,"&lt;="&amp;dataset_shampoo[[#This Row],[Month]])</f>
        <v>21868</v>
      </c>
      <c r="L3091" s="9">
        <f>dataset_shampoo[[#This Row],[Units YTD]]+SUMIFS(H:H,D:D,dataset_shampoo[[#This Row],[Brand]],E:E,dataset_shampoo[[#This Row],[Region]],F:F,dataset_shampoo[[#This Row],[Year]]-1,G:G,"&gt;"&amp;dataset_shampoo[[#This Row],[Month]])</f>
        <v>4319</v>
      </c>
      <c r="M3091" s="1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s="9">
        <v>280</v>
      </c>
      <c r="I3092" s="11">
        <v>1680</v>
      </c>
      <c r="J3092" s="9">
        <f>SUMIFS(H:H,D:D,dataset_shampoo[[#This Row],[Brand]],E:E,dataset_shampoo[[#This Row],[Region]],F:F,dataset_shampoo[[#This Row],[Year]],G:G,"&lt;="&amp;dataset_shampoo[[#This Row],[Month]])</f>
        <v>3927</v>
      </c>
      <c r="K3092" s="27">
        <f>SUMIFS(I:I,D:D,dataset_shampoo[[#This Row],[Brand]],E:E,dataset_shampoo[[#This Row],[Region]],F:F,dataset_shampoo[[#This Row],[Year]],G:G,"&lt;="&amp;dataset_shampoo[[#This Row],[Month]])</f>
        <v>23548</v>
      </c>
      <c r="L3092" s="9">
        <f>dataset_shampoo[[#This Row],[Units YTD]]+SUMIFS(H:H,D:D,dataset_shampoo[[#This Row],[Brand]],E:E,dataset_shampoo[[#This Row],[Region]],F:F,dataset_shampoo[[#This Row],[Year]]-1,G:G,"&gt;"&amp;dataset_shampoo[[#This Row],[Month]])</f>
        <v>4298</v>
      </c>
      <c r="M3092" s="1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s="9">
        <v>539</v>
      </c>
      <c r="I3093" s="11">
        <v>3227</v>
      </c>
      <c r="J3093" s="9">
        <f>SUMIFS(H:H,D:D,dataset_shampoo[[#This Row],[Brand]],E:E,dataset_shampoo[[#This Row],[Region]],F:F,dataset_shampoo[[#This Row],[Year]],G:G,"&lt;="&amp;dataset_shampoo[[#This Row],[Month]])</f>
        <v>4466</v>
      </c>
      <c r="K3093" s="27">
        <f>SUMIFS(I:I,D:D,dataset_shampoo[[#This Row],[Brand]],E:E,dataset_shampoo[[#This Row],[Region]],F:F,dataset_shampoo[[#This Row],[Year]],G:G,"&lt;="&amp;dataset_shampoo[[#This Row],[Month]])</f>
        <v>26775</v>
      </c>
      <c r="L3093" s="9">
        <f>dataset_shampoo[[#This Row],[Units YTD]]+SUMIFS(H:H,D:D,dataset_shampoo[[#This Row],[Brand]],E:E,dataset_shampoo[[#This Row],[Region]],F:F,dataset_shampoo[[#This Row],[Year]]-1,G:G,"&gt;"&amp;dataset_shampoo[[#This Row],[Month]])</f>
        <v>4466</v>
      </c>
      <c r="M3093" s="1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s="9">
        <v>532</v>
      </c>
      <c r="I3094" s="11">
        <v>3199</v>
      </c>
      <c r="J3094" s="9">
        <f>SUMIFS(H:H,D:D,dataset_shampoo[[#This Row],[Brand]],E:E,dataset_shampoo[[#This Row],[Region]],F:F,dataset_shampoo[[#This Row],[Year]],G:G,"&lt;="&amp;dataset_shampoo[[#This Row],[Month]])</f>
        <v>532</v>
      </c>
      <c r="K3094" s="27">
        <f>SUMIFS(I:I,D:D,dataset_shampoo[[#This Row],[Brand]],E:E,dataset_shampoo[[#This Row],[Region]],F:F,dataset_shampoo[[#This Row],[Year]],G:G,"&lt;="&amp;dataset_shampoo[[#This Row],[Month]])</f>
        <v>3199</v>
      </c>
      <c r="L3094" s="9">
        <f>dataset_shampoo[[#This Row],[Units YTD]]+SUMIFS(H:H,D:D,dataset_shampoo[[#This Row],[Brand]],E:E,dataset_shampoo[[#This Row],[Region]],F:F,dataset_shampoo[[#This Row],[Year]]-1,G:G,"&gt;"&amp;dataset_shampoo[[#This Row],[Month]])</f>
        <v>4676</v>
      </c>
      <c r="M3094" s="1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s="9">
        <v>357</v>
      </c>
      <c r="I3095" s="11">
        <v>2142</v>
      </c>
      <c r="J3095" s="9">
        <f>SUMIFS(H:H,D:D,dataset_shampoo[[#This Row],[Brand]],E:E,dataset_shampoo[[#This Row],[Region]],F:F,dataset_shampoo[[#This Row],[Year]],G:G,"&lt;="&amp;dataset_shampoo[[#This Row],[Month]])</f>
        <v>889</v>
      </c>
      <c r="K3095" s="27">
        <f>SUMIFS(I:I,D:D,dataset_shampoo[[#This Row],[Brand]],E:E,dataset_shampoo[[#This Row],[Region]],F:F,dataset_shampoo[[#This Row],[Year]],G:G,"&lt;="&amp;dataset_shampoo[[#This Row],[Month]])</f>
        <v>5341</v>
      </c>
      <c r="L3095" s="9">
        <f>dataset_shampoo[[#This Row],[Units YTD]]+SUMIFS(H:H,D:D,dataset_shampoo[[#This Row],[Brand]],E:E,dataset_shampoo[[#This Row],[Region]],F:F,dataset_shampoo[[#This Row],[Year]]-1,G:G,"&gt;"&amp;dataset_shampoo[[#This Row],[Month]])</f>
        <v>4711</v>
      </c>
      <c r="M3095" s="1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s="9">
        <v>238</v>
      </c>
      <c r="I3096" s="11">
        <v>1442</v>
      </c>
      <c r="J3096" s="9">
        <f>SUMIFS(H:H,D:D,dataset_shampoo[[#This Row],[Brand]],E:E,dataset_shampoo[[#This Row],[Region]],F:F,dataset_shampoo[[#This Row],[Year]],G:G,"&lt;="&amp;dataset_shampoo[[#This Row],[Month]])</f>
        <v>1127</v>
      </c>
      <c r="K3096" s="27">
        <f>SUMIFS(I:I,D:D,dataset_shampoo[[#This Row],[Brand]],E:E,dataset_shampoo[[#This Row],[Region]],F:F,dataset_shampoo[[#This Row],[Year]],G:G,"&lt;="&amp;dataset_shampoo[[#This Row],[Month]])</f>
        <v>6783</v>
      </c>
      <c r="L3096" s="9">
        <f>dataset_shampoo[[#This Row],[Units YTD]]+SUMIFS(H:H,D:D,dataset_shampoo[[#This Row],[Brand]],E:E,dataset_shampoo[[#This Row],[Region]],F:F,dataset_shampoo[[#This Row],[Year]]-1,G:G,"&gt;"&amp;dataset_shampoo[[#This Row],[Month]])</f>
        <v>4620</v>
      </c>
      <c r="M3096" s="1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s="9">
        <v>105</v>
      </c>
      <c r="I3097" s="11">
        <v>616</v>
      </c>
      <c r="J3097" s="9">
        <f>SUMIFS(H:H,D:D,dataset_shampoo[[#This Row],[Brand]],E:E,dataset_shampoo[[#This Row],[Region]],F:F,dataset_shampoo[[#This Row],[Year]],G:G,"&lt;="&amp;dataset_shampoo[[#This Row],[Month]])</f>
        <v>1232</v>
      </c>
      <c r="K3097" s="27">
        <f>SUMIFS(I:I,D:D,dataset_shampoo[[#This Row],[Brand]],E:E,dataset_shampoo[[#This Row],[Region]],F:F,dataset_shampoo[[#This Row],[Year]],G:G,"&lt;="&amp;dataset_shampoo[[#This Row],[Month]])</f>
        <v>7399</v>
      </c>
      <c r="L3097" s="9">
        <f>dataset_shampoo[[#This Row],[Units YTD]]+SUMIFS(H:H,D:D,dataset_shampoo[[#This Row],[Brand]],E:E,dataset_shampoo[[#This Row],[Region]],F:F,dataset_shampoo[[#This Row],[Year]]-1,G:G,"&gt;"&amp;dataset_shampoo[[#This Row],[Month]])</f>
        <v>4564</v>
      </c>
      <c r="M3097" s="1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s="9">
        <v>315</v>
      </c>
      <c r="I3098" s="11">
        <v>1890</v>
      </c>
      <c r="J3098" s="9">
        <f>SUMIFS(H:H,D:D,dataset_shampoo[[#This Row],[Brand]],E:E,dataset_shampoo[[#This Row],[Region]],F:F,dataset_shampoo[[#This Row],[Year]],G:G,"&lt;="&amp;dataset_shampoo[[#This Row],[Month]])</f>
        <v>1547</v>
      </c>
      <c r="K3098" s="27">
        <f>SUMIFS(I:I,D:D,dataset_shampoo[[#This Row],[Brand]],E:E,dataset_shampoo[[#This Row],[Region]],F:F,dataset_shampoo[[#This Row],[Year]],G:G,"&lt;="&amp;dataset_shampoo[[#This Row],[Month]])</f>
        <v>9289</v>
      </c>
      <c r="L3098" s="9">
        <f>dataset_shampoo[[#This Row],[Units YTD]]+SUMIFS(H:H,D:D,dataset_shampoo[[#This Row],[Brand]],E:E,dataset_shampoo[[#This Row],[Region]],F:F,dataset_shampoo[[#This Row],[Year]]-1,G:G,"&gt;"&amp;dataset_shampoo[[#This Row],[Month]])</f>
        <v>4494</v>
      </c>
      <c r="M3098" s="1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s="9">
        <v>427</v>
      </c>
      <c r="I3099" s="11">
        <v>2576</v>
      </c>
      <c r="J3099" s="9">
        <f>SUMIFS(H:H,D:D,dataset_shampoo[[#This Row],[Brand]],E:E,dataset_shampoo[[#This Row],[Region]],F:F,dataset_shampoo[[#This Row],[Year]],G:G,"&lt;="&amp;dataset_shampoo[[#This Row],[Month]])</f>
        <v>1974</v>
      </c>
      <c r="K3099" s="27">
        <f>SUMIFS(I:I,D:D,dataset_shampoo[[#This Row],[Brand]],E:E,dataset_shampoo[[#This Row],[Region]],F:F,dataset_shampoo[[#This Row],[Year]],G:G,"&lt;="&amp;dataset_shampoo[[#This Row],[Month]])</f>
        <v>11865</v>
      </c>
      <c r="L3099" s="9">
        <f>dataset_shampoo[[#This Row],[Units YTD]]+SUMIFS(H:H,D:D,dataset_shampoo[[#This Row],[Brand]],E:E,dataset_shampoo[[#This Row],[Region]],F:F,dataset_shampoo[[#This Row],[Year]]-1,G:G,"&gt;"&amp;dataset_shampoo[[#This Row],[Month]])</f>
        <v>4718</v>
      </c>
      <c r="M3099" s="1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s="9">
        <v>343</v>
      </c>
      <c r="I3100" s="11">
        <v>2051</v>
      </c>
      <c r="J3100" s="9">
        <f>SUMIFS(H:H,D:D,dataset_shampoo[[#This Row],[Brand]],E:E,dataset_shampoo[[#This Row],[Region]],F:F,dataset_shampoo[[#This Row],[Year]],G:G,"&lt;="&amp;dataset_shampoo[[#This Row],[Month]])</f>
        <v>2317</v>
      </c>
      <c r="K3100" s="27">
        <f>SUMIFS(I:I,D:D,dataset_shampoo[[#This Row],[Brand]],E:E,dataset_shampoo[[#This Row],[Region]],F:F,dataset_shampoo[[#This Row],[Year]],G:G,"&lt;="&amp;dataset_shampoo[[#This Row],[Month]])</f>
        <v>13916</v>
      </c>
      <c r="L3100" s="9">
        <f>dataset_shampoo[[#This Row],[Units YTD]]+SUMIFS(H:H,D:D,dataset_shampoo[[#This Row],[Brand]],E:E,dataset_shampoo[[#This Row],[Region]],F:F,dataset_shampoo[[#This Row],[Year]]-1,G:G,"&gt;"&amp;dataset_shampoo[[#This Row],[Month]])</f>
        <v>4592</v>
      </c>
      <c r="M3100" s="1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s="9">
        <v>441</v>
      </c>
      <c r="I3101" s="11">
        <v>2618</v>
      </c>
      <c r="J3101" s="9">
        <f>SUMIFS(H:H,D:D,dataset_shampoo[[#This Row],[Brand]],E:E,dataset_shampoo[[#This Row],[Region]],F:F,dataset_shampoo[[#This Row],[Year]],G:G,"&lt;="&amp;dataset_shampoo[[#This Row],[Month]])</f>
        <v>2758</v>
      </c>
      <c r="K3101" s="27">
        <f>SUMIFS(I:I,D:D,dataset_shampoo[[#This Row],[Brand]],E:E,dataset_shampoo[[#This Row],[Region]],F:F,dataset_shampoo[[#This Row],[Year]],G:G,"&lt;="&amp;dataset_shampoo[[#This Row],[Month]])</f>
        <v>16534</v>
      </c>
      <c r="L3101" s="9">
        <f>dataset_shampoo[[#This Row],[Units YTD]]+SUMIFS(H:H,D:D,dataset_shampoo[[#This Row],[Brand]],E:E,dataset_shampoo[[#This Row],[Region]],F:F,dataset_shampoo[[#This Row],[Year]]-1,G:G,"&gt;"&amp;dataset_shampoo[[#This Row],[Month]])</f>
        <v>4641</v>
      </c>
      <c r="M3101" s="1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s="9">
        <v>210</v>
      </c>
      <c r="I3102" s="11">
        <v>1260</v>
      </c>
      <c r="J3102" s="9">
        <f>SUMIFS(H:H,D:D,dataset_shampoo[[#This Row],[Brand]],E:E,dataset_shampoo[[#This Row],[Region]],F:F,dataset_shampoo[[#This Row],[Year]],G:G,"&lt;="&amp;dataset_shampoo[[#This Row],[Month]])</f>
        <v>2968</v>
      </c>
      <c r="K3102" s="27">
        <f>SUMIFS(I:I,D:D,dataset_shampoo[[#This Row],[Brand]],E:E,dataset_shampoo[[#This Row],[Region]],F:F,dataset_shampoo[[#This Row],[Year]],G:G,"&lt;="&amp;dataset_shampoo[[#This Row],[Month]])</f>
        <v>17794</v>
      </c>
      <c r="L3102" s="9">
        <f>dataset_shampoo[[#This Row],[Units YTD]]+SUMIFS(H:H,D:D,dataset_shampoo[[#This Row],[Brand]],E:E,dataset_shampoo[[#This Row],[Region]],F:F,dataset_shampoo[[#This Row],[Year]]-1,G:G,"&gt;"&amp;dataset_shampoo[[#This Row],[Month]])</f>
        <v>4193</v>
      </c>
      <c r="M3102" s="1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s="9">
        <v>210</v>
      </c>
      <c r="I3103" s="11">
        <v>1246</v>
      </c>
      <c r="J3103" s="9">
        <f>SUMIFS(H:H,D:D,dataset_shampoo[[#This Row],[Brand]],E:E,dataset_shampoo[[#This Row],[Region]],F:F,dataset_shampoo[[#This Row],[Year]],G:G,"&lt;="&amp;dataset_shampoo[[#This Row],[Month]])</f>
        <v>3178</v>
      </c>
      <c r="K3103" s="27">
        <f>SUMIFS(I:I,D:D,dataset_shampoo[[#This Row],[Brand]],E:E,dataset_shampoo[[#This Row],[Region]],F:F,dataset_shampoo[[#This Row],[Year]],G:G,"&lt;="&amp;dataset_shampoo[[#This Row],[Month]])</f>
        <v>19040</v>
      </c>
      <c r="L3103" s="9">
        <f>dataset_shampoo[[#This Row],[Units YTD]]+SUMIFS(H:H,D:D,dataset_shampoo[[#This Row],[Brand]],E:E,dataset_shampoo[[#This Row],[Region]],F:F,dataset_shampoo[[#This Row],[Year]]-1,G:G,"&gt;"&amp;dataset_shampoo[[#This Row],[Month]])</f>
        <v>3997</v>
      </c>
      <c r="M3103" s="1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s="9">
        <v>245</v>
      </c>
      <c r="I3104" s="11">
        <v>1470</v>
      </c>
      <c r="J3104" s="9">
        <f>SUMIFS(H:H,D:D,dataset_shampoo[[#This Row],[Brand]],E:E,dataset_shampoo[[#This Row],[Region]],F:F,dataset_shampoo[[#This Row],[Year]],G:G,"&lt;="&amp;dataset_shampoo[[#This Row],[Month]])</f>
        <v>3423</v>
      </c>
      <c r="K3104" s="27">
        <f>SUMIFS(I:I,D:D,dataset_shampoo[[#This Row],[Brand]],E:E,dataset_shampoo[[#This Row],[Region]],F:F,dataset_shampoo[[#This Row],[Year]],G:G,"&lt;="&amp;dataset_shampoo[[#This Row],[Month]])</f>
        <v>20510</v>
      </c>
      <c r="L3104" s="9">
        <f>dataset_shampoo[[#This Row],[Units YTD]]+SUMIFS(H:H,D:D,dataset_shampoo[[#This Row],[Brand]],E:E,dataset_shampoo[[#This Row],[Region]],F:F,dataset_shampoo[[#This Row],[Year]]-1,G:G,"&gt;"&amp;dataset_shampoo[[#This Row],[Month]])</f>
        <v>3962</v>
      </c>
      <c r="M3104" s="1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s="9">
        <v>343</v>
      </c>
      <c r="I3105" s="11">
        <v>2037</v>
      </c>
      <c r="J3105" s="9">
        <f>SUMIFS(H:H,D:D,dataset_shampoo[[#This Row],[Brand]],E:E,dataset_shampoo[[#This Row],[Region]],F:F,dataset_shampoo[[#This Row],[Year]],G:G,"&lt;="&amp;dataset_shampoo[[#This Row],[Month]])</f>
        <v>3766</v>
      </c>
      <c r="K3105" s="27">
        <f>SUMIFS(I:I,D:D,dataset_shampoo[[#This Row],[Brand]],E:E,dataset_shampoo[[#This Row],[Region]],F:F,dataset_shampoo[[#This Row],[Year]],G:G,"&lt;="&amp;dataset_shampoo[[#This Row],[Month]])</f>
        <v>22547</v>
      </c>
      <c r="L3105" s="9">
        <f>dataset_shampoo[[#This Row],[Units YTD]]+SUMIFS(H:H,D:D,dataset_shampoo[[#This Row],[Brand]],E:E,dataset_shampoo[[#This Row],[Region]],F:F,dataset_shampoo[[#This Row],[Year]]-1,G:G,"&gt;"&amp;dataset_shampoo[[#This Row],[Month]])</f>
        <v>3766</v>
      </c>
      <c r="M3105" s="1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s="9">
        <v>245</v>
      </c>
      <c r="I3106" s="11">
        <v>1491</v>
      </c>
      <c r="J3106" s="9">
        <f>SUMIFS(H:H,D:D,dataset_shampoo[[#This Row],[Brand]],E:E,dataset_shampoo[[#This Row],[Region]],F:F,dataset_shampoo[[#This Row],[Year]],G:G,"&lt;="&amp;dataset_shampoo[[#This Row],[Month]])</f>
        <v>245</v>
      </c>
      <c r="K3106" s="27">
        <f>SUMIFS(I:I,D:D,dataset_shampoo[[#This Row],[Brand]],E:E,dataset_shampoo[[#This Row],[Region]],F:F,dataset_shampoo[[#This Row],[Year]],G:G,"&lt;="&amp;dataset_shampoo[[#This Row],[Month]])</f>
        <v>1491</v>
      </c>
      <c r="L3106" s="9">
        <f>dataset_shampoo[[#This Row],[Units YTD]]+SUMIFS(H:H,D:D,dataset_shampoo[[#This Row],[Brand]],E:E,dataset_shampoo[[#This Row],[Region]],F:F,dataset_shampoo[[#This Row],[Year]]-1,G:G,"&gt;"&amp;dataset_shampoo[[#This Row],[Month]])</f>
        <v>3479</v>
      </c>
      <c r="M3106" s="1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s="9">
        <v>329</v>
      </c>
      <c r="I3107" s="11">
        <v>1967</v>
      </c>
      <c r="J3107" s="9">
        <f>SUMIFS(H:H,D:D,dataset_shampoo[[#This Row],[Brand]],E:E,dataset_shampoo[[#This Row],[Region]],F:F,dataset_shampoo[[#This Row],[Year]],G:G,"&lt;="&amp;dataset_shampoo[[#This Row],[Month]])</f>
        <v>574</v>
      </c>
      <c r="K3107" s="27">
        <f>SUMIFS(I:I,D:D,dataset_shampoo[[#This Row],[Brand]],E:E,dataset_shampoo[[#This Row],[Region]],F:F,dataset_shampoo[[#This Row],[Year]],G:G,"&lt;="&amp;dataset_shampoo[[#This Row],[Month]])</f>
        <v>3458</v>
      </c>
      <c r="L3107" s="9">
        <f>dataset_shampoo[[#This Row],[Units YTD]]+SUMIFS(H:H,D:D,dataset_shampoo[[#This Row],[Brand]],E:E,dataset_shampoo[[#This Row],[Region]],F:F,dataset_shampoo[[#This Row],[Year]]-1,G:G,"&gt;"&amp;dataset_shampoo[[#This Row],[Month]])</f>
        <v>3451</v>
      </c>
      <c r="M3107" s="1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s="9">
        <v>273</v>
      </c>
      <c r="I3108" s="11">
        <v>1652</v>
      </c>
      <c r="J3108" s="9">
        <f>SUMIFS(H:H,D:D,dataset_shampoo[[#This Row],[Brand]],E:E,dataset_shampoo[[#This Row],[Region]],F:F,dataset_shampoo[[#This Row],[Year]],G:G,"&lt;="&amp;dataset_shampoo[[#This Row],[Month]])</f>
        <v>847</v>
      </c>
      <c r="K3108" s="27">
        <f>SUMIFS(I:I,D:D,dataset_shampoo[[#This Row],[Brand]],E:E,dataset_shampoo[[#This Row],[Region]],F:F,dataset_shampoo[[#This Row],[Year]],G:G,"&lt;="&amp;dataset_shampoo[[#This Row],[Month]])</f>
        <v>5110</v>
      </c>
      <c r="L3108" s="9">
        <f>dataset_shampoo[[#This Row],[Units YTD]]+SUMIFS(H:H,D:D,dataset_shampoo[[#This Row],[Brand]],E:E,dataset_shampoo[[#This Row],[Region]],F:F,dataset_shampoo[[#This Row],[Year]]-1,G:G,"&gt;"&amp;dataset_shampoo[[#This Row],[Month]])</f>
        <v>3486</v>
      </c>
      <c r="M3108" s="1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s="9">
        <v>448</v>
      </c>
      <c r="I3109" s="11">
        <v>2688</v>
      </c>
      <c r="J3109" s="9">
        <f>SUMIFS(H:H,D:D,dataset_shampoo[[#This Row],[Brand]],E:E,dataset_shampoo[[#This Row],[Region]],F:F,dataset_shampoo[[#This Row],[Year]],G:G,"&lt;="&amp;dataset_shampoo[[#This Row],[Month]])</f>
        <v>1295</v>
      </c>
      <c r="K3109" s="27">
        <f>SUMIFS(I:I,D:D,dataset_shampoo[[#This Row],[Brand]],E:E,dataset_shampoo[[#This Row],[Region]],F:F,dataset_shampoo[[#This Row],[Year]],G:G,"&lt;="&amp;dataset_shampoo[[#This Row],[Month]])</f>
        <v>7798</v>
      </c>
      <c r="L3109" s="9">
        <f>dataset_shampoo[[#This Row],[Units YTD]]+SUMIFS(H:H,D:D,dataset_shampoo[[#This Row],[Brand]],E:E,dataset_shampoo[[#This Row],[Region]],F:F,dataset_shampoo[[#This Row],[Year]]-1,G:G,"&gt;"&amp;dataset_shampoo[[#This Row],[Month]])</f>
        <v>3829</v>
      </c>
      <c r="M3109" s="1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s="9">
        <v>266</v>
      </c>
      <c r="I3110" s="11">
        <v>1575</v>
      </c>
      <c r="J3110" s="9">
        <f>SUMIFS(H:H,D:D,dataset_shampoo[[#This Row],[Brand]],E:E,dataset_shampoo[[#This Row],[Region]],F:F,dataset_shampoo[[#This Row],[Year]],G:G,"&lt;="&amp;dataset_shampoo[[#This Row],[Month]])</f>
        <v>1561</v>
      </c>
      <c r="K3110" s="27">
        <f>SUMIFS(I:I,D:D,dataset_shampoo[[#This Row],[Brand]],E:E,dataset_shampoo[[#This Row],[Region]],F:F,dataset_shampoo[[#This Row],[Year]],G:G,"&lt;="&amp;dataset_shampoo[[#This Row],[Month]])</f>
        <v>9373</v>
      </c>
      <c r="L3110" s="9">
        <f>dataset_shampoo[[#This Row],[Units YTD]]+SUMIFS(H:H,D:D,dataset_shampoo[[#This Row],[Brand]],E:E,dataset_shampoo[[#This Row],[Region]],F:F,dataset_shampoo[[#This Row],[Year]]-1,G:G,"&gt;"&amp;dataset_shampoo[[#This Row],[Month]])</f>
        <v>3780</v>
      </c>
      <c r="M3110" s="1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s="9">
        <v>504</v>
      </c>
      <c r="I3111" s="11">
        <v>3038</v>
      </c>
      <c r="J3111" s="9">
        <f>SUMIFS(H:H,D:D,dataset_shampoo[[#This Row],[Brand]],E:E,dataset_shampoo[[#This Row],[Region]],F:F,dataset_shampoo[[#This Row],[Year]],G:G,"&lt;="&amp;dataset_shampoo[[#This Row],[Month]])</f>
        <v>2065</v>
      </c>
      <c r="K3111" s="27">
        <f>SUMIFS(I:I,D:D,dataset_shampoo[[#This Row],[Brand]],E:E,dataset_shampoo[[#This Row],[Region]],F:F,dataset_shampoo[[#This Row],[Year]],G:G,"&lt;="&amp;dataset_shampoo[[#This Row],[Month]])</f>
        <v>12411</v>
      </c>
      <c r="L3111" s="9">
        <f>dataset_shampoo[[#This Row],[Units YTD]]+SUMIFS(H:H,D:D,dataset_shampoo[[#This Row],[Brand]],E:E,dataset_shampoo[[#This Row],[Region]],F:F,dataset_shampoo[[#This Row],[Year]]-1,G:G,"&gt;"&amp;dataset_shampoo[[#This Row],[Month]])</f>
        <v>3857</v>
      </c>
      <c r="M3111" s="1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s="9">
        <v>119</v>
      </c>
      <c r="I3112" s="11">
        <v>721</v>
      </c>
      <c r="J3112" s="9">
        <f>SUMIFS(H:H,D:D,dataset_shampoo[[#This Row],[Brand]],E:E,dataset_shampoo[[#This Row],[Region]],F:F,dataset_shampoo[[#This Row],[Year]],G:G,"&lt;="&amp;dataset_shampoo[[#This Row],[Month]])</f>
        <v>2184</v>
      </c>
      <c r="K3112" s="27">
        <f>SUMIFS(I:I,D:D,dataset_shampoo[[#This Row],[Brand]],E:E,dataset_shampoo[[#This Row],[Region]],F:F,dataset_shampoo[[#This Row],[Year]],G:G,"&lt;="&amp;dataset_shampoo[[#This Row],[Month]])</f>
        <v>13132</v>
      </c>
      <c r="L3112" s="9">
        <f>dataset_shampoo[[#This Row],[Units YTD]]+SUMIFS(H:H,D:D,dataset_shampoo[[#This Row],[Brand]],E:E,dataset_shampoo[[#This Row],[Region]],F:F,dataset_shampoo[[#This Row],[Year]]-1,G:G,"&gt;"&amp;dataset_shampoo[[#This Row],[Month]])</f>
        <v>3633</v>
      </c>
      <c r="M3112" s="1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s="9">
        <v>602</v>
      </c>
      <c r="I3113" s="11">
        <v>3584</v>
      </c>
      <c r="J3113" s="9">
        <f>SUMIFS(H:H,D:D,dataset_shampoo[[#This Row],[Brand]],E:E,dataset_shampoo[[#This Row],[Region]],F:F,dataset_shampoo[[#This Row],[Year]],G:G,"&lt;="&amp;dataset_shampoo[[#This Row],[Month]])</f>
        <v>2786</v>
      </c>
      <c r="K3113" s="27">
        <f>SUMIFS(I:I,D:D,dataset_shampoo[[#This Row],[Brand]],E:E,dataset_shampoo[[#This Row],[Region]],F:F,dataset_shampoo[[#This Row],[Year]],G:G,"&lt;="&amp;dataset_shampoo[[#This Row],[Month]])</f>
        <v>16716</v>
      </c>
      <c r="L3113" s="9">
        <f>dataset_shampoo[[#This Row],[Units YTD]]+SUMIFS(H:H,D:D,dataset_shampoo[[#This Row],[Brand]],E:E,dataset_shampoo[[#This Row],[Region]],F:F,dataset_shampoo[[#This Row],[Year]]-1,G:G,"&gt;"&amp;dataset_shampoo[[#This Row],[Month]])</f>
        <v>3794</v>
      </c>
      <c r="M3113" s="1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s="9">
        <v>280</v>
      </c>
      <c r="I3114" s="11">
        <v>1659</v>
      </c>
      <c r="J3114" s="9">
        <f>SUMIFS(H:H,D:D,dataset_shampoo[[#This Row],[Brand]],E:E,dataset_shampoo[[#This Row],[Region]],F:F,dataset_shampoo[[#This Row],[Year]],G:G,"&lt;="&amp;dataset_shampoo[[#This Row],[Month]])</f>
        <v>3066</v>
      </c>
      <c r="K3114" s="27">
        <f>SUMIFS(I:I,D:D,dataset_shampoo[[#This Row],[Brand]],E:E,dataset_shampoo[[#This Row],[Region]],F:F,dataset_shampoo[[#This Row],[Year]],G:G,"&lt;="&amp;dataset_shampoo[[#This Row],[Month]])</f>
        <v>18375</v>
      </c>
      <c r="L3114" s="9">
        <f>dataset_shampoo[[#This Row],[Units YTD]]+SUMIFS(H:H,D:D,dataset_shampoo[[#This Row],[Brand]],E:E,dataset_shampoo[[#This Row],[Region]],F:F,dataset_shampoo[[#This Row],[Year]]-1,G:G,"&gt;"&amp;dataset_shampoo[[#This Row],[Month]])</f>
        <v>3864</v>
      </c>
      <c r="M3114" s="1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s="9">
        <v>399</v>
      </c>
      <c r="I3115" s="11">
        <v>2380</v>
      </c>
      <c r="J3115" s="9">
        <f>SUMIFS(H:H,D:D,dataset_shampoo[[#This Row],[Brand]],E:E,dataset_shampoo[[#This Row],[Region]],F:F,dataset_shampoo[[#This Row],[Year]],G:G,"&lt;="&amp;dataset_shampoo[[#This Row],[Month]])</f>
        <v>3465</v>
      </c>
      <c r="K3115" s="27">
        <f>SUMIFS(I:I,D:D,dataset_shampoo[[#This Row],[Brand]],E:E,dataset_shampoo[[#This Row],[Region]],F:F,dataset_shampoo[[#This Row],[Year]],G:G,"&lt;="&amp;dataset_shampoo[[#This Row],[Month]])</f>
        <v>20755</v>
      </c>
      <c r="L3115" s="9">
        <f>dataset_shampoo[[#This Row],[Units YTD]]+SUMIFS(H:H,D:D,dataset_shampoo[[#This Row],[Brand]],E:E,dataset_shampoo[[#This Row],[Region]],F:F,dataset_shampoo[[#This Row],[Year]]-1,G:G,"&gt;"&amp;dataset_shampoo[[#This Row],[Month]])</f>
        <v>4053</v>
      </c>
      <c r="M3115" s="1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s="9">
        <v>623</v>
      </c>
      <c r="I3116" s="11">
        <v>3717</v>
      </c>
      <c r="J3116" s="9">
        <f>SUMIFS(H:H,D:D,dataset_shampoo[[#This Row],[Brand]],E:E,dataset_shampoo[[#This Row],[Region]],F:F,dataset_shampoo[[#This Row],[Year]],G:G,"&lt;="&amp;dataset_shampoo[[#This Row],[Month]])</f>
        <v>4088</v>
      </c>
      <c r="K3116" s="27">
        <f>SUMIFS(I:I,D:D,dataset_shampoo[[#This Row],[Brand]],E:E,dataset_shampoo[[#This Row],[Region]],F:F,dataset_shampoo[[#This Row],[Year]],G:G,"&lt;="&amp;dataset_shampoo[[#This Row],[Month]])</f>
        <v>24472</v>
      </c>
      <c r="L3116" s="9">
        <f>dataset_shampoo[[#This Row],[Units YTD]]+SUMIFS(H:H,D:D,dataset_shampoo[[#This Row],[Brand]],E:E,dataset_shampoo[[#This Row],[Region]],F:F,dataset_shampoo[[#This Row],[Year]]-1,G:G,"&gt;"&amp;dataset_shampoo[[#This Row],[Month]])</f>
        <v>4431</v>
      </c>
      <c r="M3116" s="1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s="9">
        <v>399</v>
      </c>
      <c r="I3117" s="11">
        <v>2471</v>
      </c>
      <c r="J3117" s="9">
        <f>SUMIFS(H:H,D:D,dataset_shampoo[[#This Row],[Brand]],E:E,dataset_shampoo[[#This Row],[Region]],F:F,dataset_shampoo[[#This Row],[Year]],G:G,"&lt;="&amp;dataset_shampoo[[#This Row],[Month]])</f>
        <v>4487</v>
      </c>
      <c r="K3117" s="27">
        <f>SUMIFS(I:I,D:D,dataset_shampoo[[#This Row],[Brand]],E:E,dataset_shampoo[[#This Row],[Region]],F:F,dataset_shampoo[[#This Row],[Year]],G:G,"&lt;="&amp;dataset_shampoo[[#This Row],[Month]])</f>
        <v>26943</v>
      </c>
      <c r="L3117" s="9">
        <f>dataset_shampoo[[#This Row],[Units YTD]]+SUMIFS(H:H,D:D,dataset_shampoo[[#This Row],[Brand]],E:E,dataset_shampoo[[#This Row],[Region]],F:F,dataset_shampoo[[#This Row],[Year]]-1,G:G,"&gt;"&amp;dataset_shampoo[[#This Row],[Month]])</f>
        <v>4487</v>
      </c>
      <c r="M3117" s="1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s="9">
        <v>539</v>
      </c>
      <c r="I3118" s="11">
        <v>3479</v>
      </c>
      <c r="J3118" s="9">
        <f>SUMIFS(H:H,D:D,dataset_shampoo[[#This Row],[Brand]],E:E,dataset_shampoo[[#This Row],[Region]],F:F,dataset_shampoo[[#This Row],[Year]],G:G,"&lt;="&amp;dataset_shampoo[[#This Row],[Month]])</f>
        <v>539</v>
      </c>
      <c r="K3118" s="27">
        <f>SUMIFS(I:I,D:D,dataset_shampoo[[#This Row],[Brand]],E:E,dataset_shampoo[[#This Row],[Region]],F:F,dataset_shampoo[[#This Row],[Year]],G:G,"&lt;="&amp;dataset_shampoo[[#This Row],[Month]])</f>
        <v>3479</v>
      </c>
      <c r="L3118" s="9">
        <f>dataset_shampoo[[#This Row],[Units YTD]]+SUMIFS(H:H,D:D,dataset_shampoo[[#This Row],[Brand]],E:E,dataset_shampoo[[#This Row],[Region]],F:F,dataset_shampoo[[#This Row],[Year]]-1,G:G,"&gt;"&amp;dataset_shampoo[[#This Row],[Month]])</f>
        <v>4781</v>
      </c>
      <c r="M3118" s="1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s="9">
        <v>119</v>
      </c>
      <c r="I3119" s="11">
        <v>777</v>
      </c>
      <c r="J3119" s="9">
        <f>SUMIFS(H:H,D:D,dataset_shampoo[[#This Row],[Brand]],E:E,dataset_shampoo[[#This Row],[Region]],F:F,dataset_shampoo[[#This Row],[Year]],G:G,"&lt;="&amp;dataset_shampoo[[#This Row],[Month]])</f>
        <v>658</v>
      </c>
      <c r="K3119" s="27">
        <f>SUMIFS(I:I,D:D,dataset_shampoo[[#This Row],[Brand]],E:E,dataset_shampoo[[#This Row],[Region]],F:F,dataset_shampoo[[#This Row],[Year]],G:G,"&lt;="&amp;dataset_shampoo[[#This Row],[Month]])</f>
        <v>4256</v>
      </c>
      <c r="L3119" s="9">
        <f>dataset_shampoo[[#This Row],[Units YTD]]+SUMIFS(H:H,D:D,dataset_shampoo[[#This Row],[Brand]],E:E,dataset_shampoo[[#This Row],[Region]],F:F,dataset_shampoo[[#This Row],[Year]]-1,G:G,"&gt;"&amp;dataset_shampoo[[#This Row],[Month]])</f>
        <v>4571</v>
      </c>
      <c r="M3119" s="1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s="9">
        <v>378</v>
      </c>
      <c r="I3120" s="11">
        <v>2464</v>
      </c>
      <c r="J3120" s="9">
        <f>SUMIFS(H:H,D:D,dataset_shampoo[[#This Row],[Brand]],E:E,dataset_shampoo[[#This Row],[Region]],F:F,dataset_shampoo[[#This Row],[Year]],G:G,"&lt;="&amp;dataset_shampoo[[#This Row],[Month]])</f>
        <v>1036</v>
      </c>
      <c r="K3120" s="27">
        <f>SUMIFS(I:I,D:D,dataset_shampoo[[#This Row],[Brand]],E:E,dataset_shampoo[[#This Row],[Region]],F:F,dataset_shampoo[[#This Row],[Year]],G:G,"&lt;="&amp;dataset_shampoo[[#This Row],[Month]])</f>
        <v>6720</v>
      </c>
      <c r="L3120" s="9">
        <f>dataset_shampoo[[#This Row],[Units YTD]]+SUMIFS(H:H,D:D,dataset_shampoo[[#This Row],[Brand]],E:E,dataset_shampoo[[#This Row],[Region]],F:F,dataset_shampoo[[#This Row],[Year]]-1,G:G,"&gt;"&amp;dataset_shampoo[[#This Row],[Month]])</f>
        <v>4676</v>
      </c>
      <c r="M3120" s="1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s="9">
        <v>287</v>
      </c>
      <c r="I3121" s="11">
        <v>1855</v>
      </c>
      <c r="J3121" s="9">
        <f>SUMIFS(H:H,D:D,dataset_shampoo[[#This Row],[Brand]],E:E,dataset_shampoo[[#This Row],[Region]],F:F,dataset_shampoo[[#This Row],[Year]],G:G,"&lt;="&amp;dataset_shampoo[[#This Row],[Month]])</f>
        <v>1323</v>
      </c>
      <c r="K3121" s="27">
        <f>SUMIFS(I:I,D:D,dataset_shampoo[[#This Row],[Brand]],E:E,dataset_shampoo[[#This Row],[Region]],F:F,dataset_shampoo[[#This Row],[Year]],G:G,"&lt;="&amp;dataset_shampoo[[#This Row],[Month]])</f>
        <v>8575</v>
      </c>
      <c r="L3121" s="9">
        <f>dataset_shampoo[[#This Row],[Units YTD]]+SUMIFS(H:H,D:D,dataset_shampoo[[#This Row],[Brand]],E:E,dataset_shampoo[[#This Row],[Region]],F:F,dataset_shampoo[[#This Row],[Year]]-1,G:G,"&gt;"&amp;dataset_shampoo[[#This Row],[Month]])</f>
        <v>4515</v>
      </c>
      <c r="M3121" s="1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s="9">
        <v>588</v>
      </c>
      <c r="I3122" s="11">
        <v>3829</v>
      </c>
      <c r="J3122" s="9">
        <f>SUMIFS(H:H,D:D,dataset_shampoo[[#This Row],[Brand]],E:E,dataset_shampoo[[#This Row],[Region]],F:F,dataset_shampoo[[#This Row],[Year]],G:G,"&lt;="&amp;dataset_shampoo[[#This Row],[Month]])</f>
        <v>1911</v>
      </c>
      <c r="K3122" s="27">
        <f>SUMIFS(I:I,D:D,dataset_shampoo[[#This Row],[Brand]],E:E,dataset_shampoo[[#This Row],[Region]],F:F,dataset_shampoo[[#This Row],[Year]],G:G,"&lt;="&amp;dataset_shampoo[[#This Row],[Month]])</f>
        <v>12404</v>
      </c>
      <c r="L3122" s="9">
        <f>dataset_shampoo[[#This Row],[Units YTD]]+SUMIFS(H:H,D:D,dataset_shampoo[[#This Row],[Brand]],E:E,dataset_shampoo[[#This Row],[Region]],F:F,dataset_shampoo[[#This Row],[Year]]-1,G:G,"&gt;"&amp;dataset_shampoo[[#This Row],[Month]])</f>
        <v>4837</v>
      </c>
      <c r="M3122" s="1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s="9">
        <v>609</v>
      </c>
      <c r="I3123" s="11">
        <v>3927</v>
      </c>
      <c r="J3123" s="9">
        <f>SUMIFS(H:H,D:D,dataset_shampoo[[#This Row],[Brand]],E:E,dataset_shampoo[[#This Row],[Region]],F:F,dataset_shampoo[[#This Row],[Year]],G:G,"&lt;="&amp;dataset_shampoo[[#This Row],[Month]])</f>
        <v>2520</v>
      </c>
      <c r="K3123" s="27">
        <f>SUMIFS(I:I,D:D,dataset_shampoo[[#This Row],[Brand]],E:E,dataset_shampoo[[#This Row],[Region]],F:F,dataset_shampoo[[#This Row],[Year]],G:G,"&lt;="&amp;dataset_shampoo[[#This Row],[Month]])</f>
        <v>16331</v>
      </c>
      <c r="L3123" s="9">
        <f>dataset_shampoo[[#This Row],[Units YTD]]+SUMIFS(H:H,D:D,dataset_shampoo[[#This Row],[Brand]],E:E,dataset_shampoo[[#This Row],[Region]],F:F,dataset_shampoo[[#This Row],[Year]]-1,G:G,"&gt;"&amp;dataset_shampoo[[#This Row],[Month]])</f>
        <v>4942</v>
      </c>
      <c r="M3123" s="1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s="9">
        <v>385</v>
      </c>
      <c r="I3124" s="11">
        <v>2485</v>
      </c>
      <c r="J3124" s="9">
        <f>SUMIFS(H:H,D:D,dataset_shampoo[[#This Row],[Brand]],E:E,dataset_shampoo[[#This Row],[Region]],F:F,dataset_shampoo[[#This Row],[Year]],G:G,"&lt;="&amp;dataset_shampoo[[#This Row],[Month]])</f>
        <v>2905</v>
      </c>
      <c r="K3124" s="27">
        <f>SUMIFS(I:I,D:D,dataset_shampoo[[#This Row],[Brand]],E:E,dataset_shampoo[[#This Row],[Region]],F:F,dataset_shampoo[[#This Row],[Year]],G:G,"&lt;="&amp;dataset_shampoo[[#This Row],[Month]])</f>
        <v>18816</v>
      </c>
      <c r="L3124" s="9">
        <f>dataset_shampoo[[#This Row],[Units YTD]]+SUMIFS(H:H,D:D,dataset_shampoo[[#This Row],[Brand]],E:E,dataset_shampoo[[#This Row],[Region]],F:F,dataset_shampoo[[#This Row],[Year]]-1,G:G,"&gt;"&amp;dataset_shampoo[[#This Row],[Month]])</f>
        <v>5208</v>
      </c>
      <c r="M3124" s="1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s="9">
        <v>434</v>
      </c>
      <c r="I3125" s="11">
        <v>2807</v>
      </c>
      <c r="J3125" s="9">
        <f>SUMIFS(H:H,D:D,dataset_shampoo[[#This Row],[Brand]],E:E,dataset_shampoo[[#This Row],[Region]],F:F,dataset_shampoo[[#This Row],[Year]],G:G,"&lt;="&amp;dataset_shampoo[[#This Row],[Month]])</f>
        <v>3339</v>
      </c>
      <c r="K3125" s="27">
        <f>SUMIFS(I:I,D:D,dataset_shampoo[[#This Row],[Brand]],E:E,dataset_shampoo[[#This Row],[Region]],F:F,dataset_shampoo[[#This Row],[Year]],G:G,"&lt;="&amp;dataset_shampoo[[#This Row],[Month]])</f>
        <v>21623</v>
      </c>
      <c r="L3125" s="9">
        <f>dataset_shampoo[[#This Row],[Units YTD]]+SUMIFS(H:H,D:D,dataset_shampoo[[#This Row],[Brand]],E:E,dataset_shampoo[[#This Row],[Region]],F:F,dataset_shampoo[[#This Row],[Year]]-1,G:G,"&gt;"&amp;dataset_shampoo[[#This Row],[Month]])</f>
        <v>5040</v>
      </c>
      <c r="M3125" s="1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s="9">
        <v>273</v>
      </c>
      <c r="I3126" s="11">
        <v>1750</v>
      </c>
      <c r="J3126" s="9">
        <f>SUMIFS(H:H,D:D,dataset_shampoo[[#This Row],[Brand]],E:E,dataset_shampoo[[#This Row],[Region]],F:F,dataset_shampoo[[#This Row],[Year]],G:G,"&lt;="&amp;dataset_shampoo[[#This Row],[Month]])</f>
        <v>3612</v>
      </c>
      <c r="K3126" s="27">
        <f>SUMIFS(I:I,D:D,dataset_shampoo[[#This Row],[Brand]],E:E,dataset_shampoo[[#This Row],[Region]],F:F,dataset_shampoo[[#This Row],[Year]],G:G,"&lt;="&amp;dataset_shampoo[[#This Row],[Month]])</f>
        <v>23373</v>
      </c>
      <c r="L3126" s="9">
        <f>dataset_shampoo[[#This Row],[Units YTD]]+SUMIFS(H:H,D:D,dataset_shampoo[[#This Row],[Brand]],E:E,dataset_shampoo[[#This Row],[Region]],F:F,dataset_shampoo[[#This Row],[Year]]-1,G:G,"&gt;"&amp;dataset_shampoo[[#This Row],[Month]])</f>
        <v>5033</v>
      </c>
      <c r="M3126" s="1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s="9">
        <v>441</v>
      </c>
      <c r="I3127" s="11">
        <v>2863</v>
      </c>
      <c r="J3127" s="9">
        <f>SUMIFS(H:H,D:D,dataset_shampoo[[#This Row],[Brand]],E:E,dataset_shampoo[[#This Row],[Region]],F:F,dataset_shampoo[[#This Row],[Year]],G:G,"&lt;="&amp;dataset_shampoo[[#This Row],[Month]])</f>
        <v>4053</v>
      </c>
      <c r="K3127" s="27">
        <f>SUMIFS(I:I,D:D,dataset_shampoo[[#This Row],[Brand]],E:E,dataset_shampoo[[#This Row],[Region]],F:F,dataset_shampoo[[#This Row],[Year]],G:G,"&lt;="&amp;dataset_shampoo[[#This Row],[Month]])</f>
        <v>26236</v>
      </c>
      <c r="L3127" s="9">
        <f>dataset_shampoo[[#This Row],[Units YTD]]+SUMIFS(H:H,D:D,dataset_shampoo[[#This Row],[Brand]],E:E,dataset_shampoo[[#This Row],[Region]],F:F,dataset_shampoo[[#This Row],[Year]]-1,G:G,"&gt;"&amp;dataset_shampoo[[#This Row],[Month]])</f>
        <v>5075</v>
      </c>
      <c r="M3127" s="1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s="9">
        <v>420</v>
      </c>
      <c r="I3128" s="11">
        <v>2737</v>
      </c>
      <c r="J3128" s="9">
        <f>SUMIFS(H:H,D:D,dataset_shampoo[[#This Row],[Brand]],E:E,dataset_shampoo[[#This Row],[Region]],F:F,dataset_shampoo[[#This Row],[Year]],G:G,"&lt;="&amp;dataset_shampoo[[#This Row],[Month]])</f>
        <v>4473</v>
      </c>
      <c r="K3128" s="27">
        <f>SUMIFS(I:I,D:D,dataset_shampoo[[#This Row],[Brand]],E:E,dataset_shampoo[[#This Row],[Region]],F:F,dataset_shampoo[[#This Row],[Year]],G:G,"&lt;="&amp;dataset_shampoo[[#This Row],[Month]])</f>
        <v>28973</v>
      </c>
      <c r="L3128" s="9">
        <f>dataset_shampoo[[#This Row],[Units YTD]]+SUMIFS(H:H,D:D,dataset_shampoo[[#This Row],[Brand]],E:E,dataset_shampoo[[#This Row],[Region]],F:F,dataset_shampoo[[#This Row],[Year]]-1,G:G,"&gt;"&amp;dataset_shampoo[[#This Row],[Month]])</f>
        <v>4872</v>
      </c>
      <c r="M3128" s="1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s="9">
        <v>336</v>
      </c>
      <c r="I3129" s="11">
        <v>2191</v>
      </c>
      <c r="J3129" s="9">
        <f>SUMIFS(H:H,D:D,dataset_shampoo[[#This Row],[Brand]],E:E,dataset_shampoo[[#This Row],[Region]],F:F,dataset_shampoo[[#This Row],[Year]],G:G,"&lt;="&amp;dataset_shampoo[[#This Row],[Month]])</f>
        <v>4809</v>
      </c>
      <c r="K3129" s="27">
        <f>SUMIFS(I:I,D:D,dataset_shampoo[[#This Row],[Brand]],E:E,dataset_shampoo[[#This Row],[Region]],F:F,dataset_shampoo[[#This Row],[Year]],G:G,"&lt;="&amp;dataset_shampoo[[#This Row],[Month]])</f>
        <v>31164</v>
      </c>
      <c r="L3129" s="9">
        <f>dataset_shampoo[[#This Row],[Units YTD]]+SUMIFS(H:H,D:D,dataset_shampoo[[#This Row],[Brand]],E:E,dataset_shampoo[[#This Row],[Region]],F:F,dataset_shampoo[[#This Row],[Year]]-1,G:G,"&gt;"&amp;dataset_shampoo[[#This Row],[Month]])</f>
        <v>4809</v>
      </c>
      <c r="M3129" s="1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s="9">
        <v>553</v>
      </c>
      <c r="I3130" s="11">
        <v>3598</v>
      </c>
      <c r="J3130" s="9">
        <f>SUMIFS(H:H,D:D,dataset_shampoo[[#This Row],[Brand]],E:E,dataset_shampoo[[#This Row],[Region]],F:F,dataset_shampoo[[#This Row],[Year]],G:G,"&lt;="&amp;dataset_shampoo[[#This Row],[Month]])</f>
        <v>553</v>
      </c>
      <c r="K3130" s="27">
        <f>SUMIFS(I:I,D:D,dataset_shampoo[[#This Row],[Brand]],E:E,dataset_shampoo[[#This Row],[Region]],F:F,dataset_shampoo[[#This Row],[Year]],G:G,"&lt;="&amp;dataset_shampoo[[#This Row],[Month]])</f>
        <v>3598</v>
      </c>
      <c r="L3130" s="9">
        <f>dataset_shampoo[[#This Row],[Units YTD]]+SUMIFS(H:H,D:D,dataset_shampoo[[#This Row],[Brand]],E:E,dataset_shampoo[[#This Row],[Region]],F:F,dataset_shampoo[[#This Row],[Year]]-1,G:G,"&gt;"&amp;dataset_shampoo[[#This Row],[Month]])</f>
        <v>4823</v>
      </c>
      <c r="M3130" s="1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s="9">
        <v>420</v>
      </c>
      <c r="I3131" s="11">
        <v>2716</v>
      </c>
      <c r="J3131" s="9">
        <f>SUMIFS(H:H,D:D,dataset_shampoo[[#This Row],[Brand]],E:E,dataset_shampoo[[#This Row],[Region]],F:F,dataset_shampoo[[#This Row],[Year]],G:G,"&lt;="&amp;dataset_shampoo[[#This Row],[Month]])</f>
        <v>973</v>
      </c>
      <c r="K3131" s="27">
        <f>SUMIFS(I:I,D:D,dataset_shampoo[[#This Row],[Brand]],E:E,dataset_shampoo[[#This Row],[Region]],F:F,dataset_shampoo[[#This Row],[Year]],G:G,"&lt;="&amp;dataset_shampoo[[#This Row],[Month]])</f>
        <v>6314</v>
      </c>
      <c r="L3131" s="9">
        <f>dataset_shampoo[[#This Row],[Units YTD]]+SUMIFS(H:H,D:D,dataset_shampoo[[#This Row],[Brand]],E:E,dataset_shampoo[[#This Row],[Region]],F:F,dataset_shampoo[[#This Row],[Year]]-1,G:G,"&gt;"&amp;dataset_shampoo[[#This Row],[Month]])</f>
        <v>5124</v>
      </c>
      <c r="M3131" s="1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s="9">
        <v>805</v>
      </c>
      <c r="I3132" s="11">
        <v>5194</v>
      </c>
      <c r="J3132" s="9">
        <f>SUMIFS(H:H,D:D,dataset_shampoo[[#This Row],[Brand]],E:E,dataset_shampoo[[#This Row],[Region]],F:F,dataset_shampoo[[#This Row],[Year]],G:G,"&lt;="&amp;dataset_shampoo[[#This Row],[Month]])</f>
        <v>1778</v>
      </c>
      <c r="K3132" s="27">
        <f>SUMIFS(I:I,D:D,dataset_shampoo[[#This Row],[Brand]],E:E,dataset_shampoo[[#This Row],[Region]],F:F,dataset_shampoo[[#This Row],[Year]],G:G,"&lt;="&amp;dataset_shampoo[[#This Row],[Month]])</f>
        <v>11508</v>
      </c>
      <c r="L3132" s="9">
        <f>dataset_shampoo[[#This Row],[Units YTD]]+SUMIFS(H:H,D:D,dataset_shampoo[[#This Row],[Brand]],E:E,dataset_shampoo[[#This Row],[Region]],F:F,dataset_shampoo[[#This Row],[Year]]-1,G:G,"&gt;"&amp;dataset_shampoo[[#This Row],[Month]])</f>
        <v>5551</v>
      </c>
      <c r="M3132" s="1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s="9">
        <v>2233</v>
      </c>
      <c r="I3133" s="11">
        <v>8914.5</v>
      </c>
      <c r="J3133" s="9">
        <f>SUMIFS(H:H,D:D,dataset_shampoo[[#This Row],[Brand]],E:E,dataset_shampoo[[#This Row],[Region]],F:F,dataset_shampoo[[#This Row],[Year]],G:G,"&lt;="&amp;dataset_shampoo[[#This Row],[Month]])</f>
        <v>2233</v>
      </c>
      <c r="K3133" s="27">
        <f>SUMIFS(I:I,D:D,dataset_shampoo[[#This Row],[Brand]],E:E,dataset_shampoo[[#This Row],[Region]],F:F,dataset_shampoo[[#This Row],[Year]],G:G,"&lt;="&amp;dataset_shampoo[[#This Row],[Month]])</f>
        <v>8914.5</v>
      </c>
      <c r="L3133" s="9">
        <f>dataset_shampoo[[#This Row],[Units YTD]]+SUMIFS(H:H,D:D,dataset_shampoo[[#This Row],[Brand]],E:E,dataset_shampoo[[#This Row],[Region]],F:F,dataset_shampoo[[#This Row],[Year]]-1,G:G,"&gt;"&amp;dataset_shampoo[[#This Row],[Month]])</f>
        <v>2233</v>
      </c>
      <c r="M3133" s="1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s="9">
        <v>1670</v>
      </c>
      <c r="I3134" s="11">
        <v>6660.5</v>
      </c>
      <c r="J3134" s="9">
        <f>SUMIFS(H:H,D:D,dataset_shampoo[[#This Row],[Brand]],E:E,dataset_shampoo[[#This Row],[Region]],F:F,dataset_shampoo[[#This Row],[Year]],G:G,"&lt;="&amp;dataset_shampoo[[#This Row],[Month]])</f>
        <v>3903</v>
      </c>
      <c r="K3134" s="27">
        <f>SUMIFS(I:I,D:D,dataset_shampoo[[#This Row],[Brand]],E:E,dataset_shampoo[[#This Row],[Region]],F:F,dataset_shampoo[[#This Row],[Year]],G:G,"&lt;="&amp;dataset_shampoo[[#This Row],[Month]])</f>
        <v>15575</v>
      </c>
      <c r="L3134" s="9">
        <f>dataset_shampoo[[#This Row],[Units YTD]]+SUMIFS(H:H,D:D,dataset_shampoo[[#This Row],[Brand]],E:E,dataset_shampoo[[#This Row],[Region]],F:F,dataset_shampoo[[#This Row],[Year]]-1,G:G,"&gt;"&amp;dataset_shampoo[[#This Row],[Month]])</f>
        <v>3903</v>
      </c>
      <c r="M3134" s="1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s="9">
        <v>2401</v>
      </c>
      <c r="I3135" s="11">
        <v>9590</v>
      </c>
      <c r="J3135" s="9">
        <f>SUMIFS(H:H,D:D,dataset_shampoo[[#This Row],[Brand]],E:E,dataset_shampoo[[#This Row],[Region]],F:F,dataset_shampoo[[#This Row],[Year]],G:G,"&lt;="&amp;dataset_shampoo[[#This Row],[Month]])</f>
        <v>6304</v>
      </c>
      <c r="K3135" s="27">
        <f>SUMIFS(I:I,D:D,dataset_shampoo[[#This Row],[Brand]],E:E,dataset_shampoo[[#This Row],[Region]],F:F,dataset_shampoo[[#This Row],[Year]],G:G,"&lt;="&amp;dataset_shampoo[[#This Row],[Month]])</f>
        <v>25165</v>
      </c>
      <c r="L3135" s="9">
        <f>dataset_shampoo[[#This Row],[Units YTD]]+SUMIFS(H:H,D:D,dataset_shampoo[[#This Row],[Brand]],E:E,dataset_shampoo[[#This Row],[Region]],F:F,dataset_shampoo[[#This Row],[Year]]-1,G:G,"&gt;"&amp;dataset_shampoo[[#This Row],[Month]])</f>
        <v>6304</v>
      </c>
      <c r="M3135" s="1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s="9">
        <v>2163</v>
      </c>
      <c r="I3136" s="11">
        <v>8617</v>
      </c>
      <c r="J3136" s="9">
        <f>SUMIFS(H:H,D:D,dataset_shampoo[[#This Row],[Brand]],E:E,dataset_shampoo[[#This Row],[Region]],F:F,dataset_shampoo[[#This Row],[Year]],G:G,"&lt;="&amp;dataset_shampoo[[#This Row],[Month]])</f>
        <v>8467</v>
      </c>
      <c r="K3136" s="27">
        <f>SUMIFS(I:I,D:D,dataset_shampoo[[#This Row],[Brand]],E:E,dataset_shampoo[[#This Row],[Region]],F:F,dataset_shampoo[[#This Row],[Year]],G:G,"&lt;="&amp;dataset_shampoo[[#This Row],[Month]])</f>
        <v>33782</v>
      </c>
      <c r="L3136" s="9">
        <f>dataset_shampoo[[#This Row],[Units YTD]]+SUMIFS(H:H,D:D,dataset_shampoo[[#This Row],[Brand]],E:E,dataset_shampoo[[#This Row],[Region]],F:F,dataset_shampoo[[#This Row],[Year]]-1,G:G,"&gt;"&amp;dataset_shampoo[[#This Row],[Month]])</f>
        <v>8467</v>
      </c>
      <c r="M3136" s="1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s="9">
        <v>2016</v>
      </c>
      <c r="I3137" s="11">
        <v>8036</v>
      </c>
      <c r="J3137" s="9">
        <f>SUMIFS(H:H,D:D,dataset_shampoo[[#This Row],[Brand]],E:E,dataset_shampoo[[#This Row],[Region]],F:F,dataset_shampoo[[#This Row],[Year]],G:G,"&lt;="&amp;dataset_shampoo[[#This Row],[Month]])</f>
        <v>10483</v>
      </c>
      <c r="K3137" s="27">
        <f>SUMIFS(I:I,D:D,dataset_shampoo[[#This Row],[Brand]],E:E,dataset_shampoo[[#This Row],[Region]],F:F,dataset_shampoo[[#This Row],[Year]],G:G,"&lt;="&amp;dataset_shampoo[[#This Row],[Month]])</f>
        <v>41818</v>
      </c>
      <c r="L3137" s="9">
        <f>dataset_shampoo[[#This Row],[Units YTD]]+SUMIFS(H:H,D:D,dataset_shampoo[[#This Row],[Brand]],E:E,dataset_shampoo[[#This Row],[Region]],F:F,dataset_shampoo[[#This Row],[Year]]-1,G:G,"&gt;"&amp;dataset_shampoo[[#This Row],[Month]])</f>
        <v>10483</v>
      </c>
      <c r="M3137" s="1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s="9">
        <v>2306</v>
      </c>
      <c r="I3138" s="11">
        <v>9212</v>
      </c>
      <c r="J3138" s="9">
        <f>SUMIFS(H:H,D:D,dataset_shampoo[[#This Row],[Brand]],E:E,dataset_shampoo[[#This Row],[Region]],F:F,dataset_shampoo[[#This Row],[Year]],G:G,"&lt;="&amp;dataset_shampoo[[#This Row],[Month]])</f>
        <v>12789</v>
      </c>
      <c r="K3138" s="27">
        <f>SUMIFS(I:I,D:D,dataset_shampoo[[#This Row],[Brand]],E:E,dataset_shampoo[[#This Row],[Region]],F:F,dataset_shampoo[[#This Row],[Year]],G:G,"&lt;="&amp;dataset_shampoo[[#This Row],[Month]])</f>
        <v>51030</v>
      </c>
      <c r="L3138" s="9">
        <f>dataset_shampoo[[#This Row],[Units YTD]]+SUMIFS(H:H,D:D,dataset_shampoo[[#This Row],[Brand]],E:E,dataset_shampoo[[#This Row],[Region]],F:F,dataset_shampoo[[#This Row],[Year]]-1,G:G,"&gt;"&amp;dataset_shampoo[[#This Row],[Month]])</f>
        <v>12789</v>
      </c>
      <c r="M3138" s="1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s="9">
        <v>1788</v>
      </c>
      <c r="I3139" s="11">
        <v>7129.5</v>
      </c>
      <c r="J3139" s="9">
        <f>SUMIFS(H:H,D:D,dataset_shampoo[[#This Row],[Brand]],E:E,dataset_shampoo[[#This Row],[Region]],F:F,dataset_shampoo[[#This Row],[Year]],G:G,"&lt;="&amp;dataset_shampoo[[#This Row],[Month]])</f>
        <v>14577</v>
      </c>
      <c r="K3139" s="27">
        <f>SUMIFS(I:I,D:D,dataset_shampoo[[#This Row],[Brand]],E:E,dataset_shampoo[[#This Row],[Region]],F:F,dataset_shampoo[[#This Row],[Year]],G:G,"&lt;="&amp;dataset_shampoo[[#This Row],[Month]])</f>
        <v>58159.5</v>
      </c>
      <c r="L3139" s="9">
        <f>dataset_shampoo[[#This Row],[Units YTD]]+SUMIFS(H:H,D:D,dataset_shampoo[[#This Row],[Brand]],E:E,dataset_shampoo[[#This Row],[Region]],F:F,dataset_shampoo[[#This Row],[Year]]-1,G:G,"&gt;"&amp;dataset_shampoo[[#This Row],[Month]])</f>
        <v>14577</v>
      </c>
      <c r="M3139" s="1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s="9">
        <v>2422</v>
      </c>
      <c r="I3140" s="11">
        <v>9663.5</v>
      </c>
      <c r="J3140" s="9">
        <f>SUMIFS(H:H,D:D,dataset_shampoo[[#This Row],[Brand]],E:E,dataset_shampoo[[#This Row],[Region]],F:F,dataset_shampoo[[#This Row],[Year]],G:G,"&lt;="&amp;dataset_shampoo[[#This Row],[Month]])</f>
        <v>16999</v>
      </c>
      <c r="K3140" s="27">
        <f>SUMIFS(I:I,D:D,dataset_shampoo[[#This Row],[Brand]],E:E,dataset_shampoo[[#This Row],[Region]],F:F,dataset_shampoo[[#This Row],[Year]],G:G,"&lt;="&amp;dataset_shampoo[[#This Row],[Month]])</f>
        <v>67823</v>
      </c>
      <c r="L3140" s="9">
        <f>dataset_shampoo[[#This Row],[Units YTD]]+SUMIFS(H:H,D:D,dataset_shampoo[[#This Row],[Brand]],E:E,dataset_shampoo[[#This Row],[Region]],F:F,dataset_shampoo[[#This Row],[Year]]-1,G:G,"&gt;"&amp;dataset_shampoo[[#This Row],[Month]])</f>
        <v>16999</v>
      </c>
      <c r="M3140" s="1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s="9">
        <v>2198</v>
      </c>
      <c r="I3141" s="11">
        <v>8764</v>
      </c>
      <c r="J3141" s="9">
        <f>SUMIFS(H:H,D:D,dataset_shampoo[[#This Row],[Brand]],E:E,dataset_shampoo[[#This Row],[Region]],F:F,dataset_shampoo[[#This Row],[Year]],G:G,"&lt;="&amp;dataset_shampoo[[#This Row],[Month]])</f>
        <v>19197</v>
      </c>
      <c r="K3141" s="27">
        <f>SUMIFS(I:I,D:D,dataset_shampoo[[#This Row],[Brand]],E:E,dataset_shampoo[[#This Row],[Region]],F:F,dataset_shampoo[[#This Row],[Year]],G:G,"&lt;="&amp;dataset_shampoo[[#This Row],[Month]])</f>
        <v>76587</v>
      </c>
      <c r="L3141" s="9">
        <f>dataset_shampoo[[#This Row],[Units YTD]]+SUMIFS(H:H,D:D,dataset_shampoo[[#This Row],[Brand]],E:E,dataset_shampoo[[#This Row],[Region]],F:F,dataset_shampoo[[#This Row],[Year]]-1,G:G,"&gt;"&amp;dataset_shampoo[[#This Row],[Month]])</f>
        <v>19197</v>
      </c>
      <c r="M3141" s="1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s="9">
        <v>1774</v>
      </c>
      <c r="I3142" s="11">
        <v>7087.5</v>
      </c>
      <c r="J3142" s="9">
        <f>SUMIFS(H:H,D:D,dataset_shampoo[[#This Row],[Brand]],E:E,dataset_shampoo[[#This Row],[Region]],F:F,dataset_shampoo[[#This Row],[Year]],G:G,"&lt;="&amp;dataset_shampoo[[#This Row],[Month]])</f>
        <v>20971</v>
      </c>
      <c r="K3142" s="27">
        <f>SUMIFS(I:I,D:D,dataset_shampoo[[#This Row],[Brand]],E:E,dataset_shampoo[[#This Row],[Region]],F:F,dataset_shampoo[[#This Row],[Year]],G:G,"&lt;="&amp;dataset_shampoo[[#This Row],[Month]])</f>
        <v>83674.5</v>
      </c>
      <c r="L3142" s="9">
        <f>dataset_shampoo[[#This Row],[Units YTD]]+SUMIFS(H:H,D:D,dataset_shampoo[[#This Row],[Brand]],E:E,dataset_shampoo[[#This Row],[Region]],F:F,dataset_shampoo[[#This Row],[Year]]-1,G:G,"&gt;"&amp;dataset_shampoo[[#This Row],[Month]])</f>
        <v>20971</v>
      </c>
      <c r="M3142" s="1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s="9">
        <v>1788</v>
      </c>
      <c r="I3143" s="11">
        <v>7129.5</v>
      </c>
      <c r="J3143" s="9">
        <f>SUMIFS(H:H,D:D,dataset_shampoo[[#This Row],[Brand]],E:E,dataset_shampoo[[#This Row],[Region]],F:F,dataset_shampoo[[#This Row],[Year]],G:G,"&lt;="&amp;dataset_shampoo[[#This Row],[Month]])</f>
        <v>22759</v>
      </c>
      <c r="K3143" s="27">
        <f>SUMIFS(I:I,D:D,dataset_shampoo[[#This Row],[Brand]],E:E,dataset_shampoo[[#This Row],[Region]],F:F,dataset_shampoo[[#This Row],[Year]],G:G,"&lt;="&amp;dataset_shampoo[[#This Row],[Month]])</f>
        <v>90804</v>
      </c>
      <c r="L3143" s="9">
        <f>dataset_shampoo[[#This Row],[Units YTD]]+SUMIFS(H:H,D:D,dataset_shampoo[[#This Row],[Brand]],E:E,dataset_shampoo[[#This Row],[Region]],F:F,dataset_shampoo[[#This Row],[Year]]-1,G:G,"&gt;"&amp;dataset_shampoo[[#This Row],[Month]])</f>
        <v>22759</v>
      </c>
      <c r="M3143" s="1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s="9">
        <v>2432</v>
      </c>
      <c r="I3144" s="11">
        <v>9702</v>
      </c>
      <c r="J3144" s="9">
        <f>SUMIFS(H:H,D:D,dataset_shampoo[[#This Row],[Brand]],E:E,dataset_shampoo[[#This Row],[Region]],F:F,dataset_shampoo[[#This Row],[Year]],G:G,"&lt;="&amp;dataset_shampoo[[#This Row],[Month]])</f>
        <v>25191</v>
      </c>
      <c r="K3144" s="27">
        <f>SUMIFS(I:I,D:D,dataset_shampoo[[#This Row],[Brand]],E:E,dataset_shampoo[[#This Row],[Region]],F:F,dataset_shampoo[[#This Row],[Year]],G:G,"&lt;="&amp;dataset_shampoo[[#This Row],[Month]])</f>
        <v>100506</v>
      </c>
      <c r="L3144" s="9">
        <f>dataset_shampoo[[#This Row],[Units YTD]]+SUMIFS(H:H,D:D,dataset_shampoo[[#This Row],[Brand]],E:E,dataset_shampoo[[#This Row],[Region]],F:F,dataset_shampoo[[#This Row],[Year]]-1,G:G,"&gt;"&amp;dataset_shampoo[[#This Row],[Month]])</f>
        <v>25191</v>
      </c>
      <c r="M3144" s="1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s="9">
        <v>4627</v>
      </c>
      <c r="I3145" s="11">
        <v>18494</v>
      </c>
      <c r="J3145" s="9">
        <f>SUMIFS(H:H,D:D,dataset_shampoo[[#This Row],[Brand]],E:E,dataset_shampoo[[#This Row],[Region]],F:F,dataset_shampoo[[#This Row],[Year]],G:G,"&lt;="&amp;dataset_shampoo[[#This Row],[Month]])</f>
        <v>4627</v>
      </c>
      <c r="K3145" s="27">
        <f>SUMIFS(I:I,D:D,dataset_shampoo[[#This Row],[Brand]],E:E,dataset_shampoo[[#This Row],[Region]],F:F,dataset_shampoo[[#This Row],[Year]],G:G,"&lt;="&amp;dataset_shampoo[[#This Row],[Month]])</f>
        <v>18494</v>
      </c>
      <c r="L3145" s="9">
        <f>dataset_shampoo[[#This Row],[Units YTD]]+SUMIFS(H:H,D:D,dataset_shampoo[[#This Row],[Brand]],E:E,dataset_shampoo[[#This Row],[Region]],F:F,dataset_shampoo[[#This Row],[Year]]-1,G:G,"&gt;"&amp;dataset_shampoo[[#This Row],[Month]])</f>
        <v>27585</v>
      </c>
      <c r="M3145" s="1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s="9">
        <v>3696</v>
      </c>
      <c r="I3146" s="11">
        <v>14735</v>
      </c>
      <c r="J3146" s="9">
        <f>SUMIFS(H:H,D:D,dataset_shampoo[[#This Row],[Brand]],E:E,dataset_shampoo[[#This Row],[Region]],F:F,dataset_shampoo[[#This Row],[Year]],G:G,"&lt;="&amp;dataset_shampoo[[#This Row],[Month]])</f>
        <v>8323</v>
      </c>
      <c r="K3146" s="27">
        <f>SUMIFS(I:I,D:D,dataset_shampoo[[#This Row],[Brand]],E:E,dataset_shampoo[[#This Row],[Region]],F:F,dataset_shampoo[[#This Row],[Year]],G:G,"&lt;="&amp;dataset_shampoo[[#This Row],[Month]])</f>
        <v>33229</v>
      </c>
      <c r="L3146" s="9">
        <f>dataset_shampoo[[#This Row],[Units YTD]]+SUMIFS(H:H,D:D,dataset_shampoo[[#This Row],[Brand]],E:E,dataset_shampoo[[#This Row],[Region]],F:F,dataset_shampoo[[#This Row],[Year]]-1,G:G,"&gt;"&amp;dataset_shampoo[[#This Row],[Month]])</f>
        <v>29611</v>
      </c>
      <c r="M3146" s="1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s="9">
        <v>3878</v>
      </c>
      <c r="I3147" s="11">
        <v>15498</v>
      </c>
      <c r="J3147" s="9">
        <f>SUMIFS(H:H,D:D,dataset_shampoo[[#This Row],[Brand]],E:E,dataset_shampoo[[#This Row],[Region]],F:F,dataset_shampoo[[#This Row],[Year]],G:G,"&lt;="&amp;dataset_shampoo[[#This Row],[Month]])</f>
        <v>12201</v>
      </c>
      <c r="K3147" s="27">
        <f>SUMIFS(I:I,D:D,dataset_shampoo[[#This Row],[Brand]],E:E,dataset_shampoo[[#This Row],[Region]],F:F,dataset_shampoo[[#This Row],[Year]],G:G,"&lt;="&amp;dataset_shampoo[[#This Row],[Month]])</f>
        <v>48727</v>
      </c>
      <c r="L3147" s="9">
        <f>dataset_shampoo[[#This Row],[Units YTD]]+SUMIFS(H:H,D:D,dataset_shampoo[[#This Row],[Brand]],E:E,dataset_shampoo[[#This Row],[Region]],F:F,dataset_shampoo[[#This Row],[Year]]-1,G:G,"&gt;"&amp;dataset_shampoo[[#This Row],[Month]])</f>
        <v>31088</v>
      </c>
      <c r="M3147" s="1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s="9">
        <v>3619</v>
      </c>
      <c r="I3148" s="11">
        <v>14441</v>
      </c>
      <c r="J3148" s="9">
        <f>SUMIFS(H:H,D:D,dataset_shampoo[[#This Row],[Brand]],E:E,dataset_shampoo[[#This Row],[Region]],F:F,dataset_shampoo[[#This Row],[Year]],G:G,"&lt;="&amp;dataset_shampoo[[#This Row],[Month]])</f>
        <v>15820</v>
      </c>
      <c r="K3148" s="27">
        <f>SUMIFS(I:I,D:D,dataset_shampoo[[#This Row],[Brand]],E:E,dataset_shampoo[[#This Row],[Region]],F:F,dataset_shampoo[[#This Row],[Year]],G:G,"&lt;="&amp;dataset_shampoo[[#This Row],[Month]])</f>
        <v>63168</v>
      </c>
      <c r="L3148" s="9">
        <f>dataset_shampoo[[#This Row],[Units YTD]]+SUMIFS(H:H,D:D,dataset_shampoo[[#This Row],[Brand]],E:E,dataset_shampoo[[#This Row],[Region]],F:F,dataset_shampoo[[#This Row],[Year]]-1,G:G,"&gt;"&amp;dataset_shampoo[[#This Row],[Month]])</f>
        <v>32544</v>
      </c>
      <c r="M3148" s="1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s="9">
        <v>3906</v>
      </c>
      <c r="I3149" s="11">
        <v>15575</v>
      </c>
      <c r="J3149" s="9">
        <f>SUMIFS(H:H,D:D,dataset_shampoo[[#This Row],[Brand]],E:E,dataset_shampoo[[#This Row],[Region]],F:F,dataset_shampoo[[#This Row],[Year]],G:G,"&lt;="&amp;dataset_shampoo[[#This Row],[Month]])</f>
        <v>19726</v>
      </c>
      <c r="K3149" s="27">
        <f>SUMIFS(I:I,D:D,dataset_shampoo[[#This Row],[Brand]],E:E,dataset_shampoo[[#This Row],[Region]],F:F,dataset_shampoo[[#This Row],[Year]],G:G,"&lt;="&amp;dataset_shampoo[[#This Row],[Month]])</f>
        <v>78743</v>
      </c>
      <c r="L3149" s="9">
        <f>dataset_shampoo[[#This Row],[Units YTD]]+SUMIFS(H:H,D:D,dataset_shampoo[[#This Row],[Brand]],E:E,dataset_shampoo[[#This Row],[Region]],F:F,dataset_shampoo[[#This Row],[Year]]-1,G:G,"&gt;"&amp;dataset_shampoo[[#This Row],[Month]])</f>
        <v>34434</v>
      </c>
      <c r="M3149" s="1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s="9">
        <v>3017</v>
      </c>
      <c r="I3150" s="11">
        <v>12061</v>
      </c>
      <c r="J3150" s="9">
        <f>SUMIFS(H:H,D:D,dataset_shampoo[[#This Row],[Brand]],E:E,dataset_shampoo[[#This Row],[Region]],F:F,dataset_shampoo[[#This Row],[Year]],G:G,"&lt;="&amp;dataset_shampoo[[#This Row],[Month]])</f>
        <v>22743</v>
      </c>
      <c r="K3150" s="27">
        <f>SUMIFS(I:I,D:D,dataset_shampoo[[#This Row],[Brand]],E:E,dataset_shampoo[[#This Row],[Region]],F:F,dataset_shampoo[[#This Row],[Year]],G:G,"&lt;="&amp;dataset_shampoo[[#This Row],[Month]])</f>
        <v>90804</v>
      </c>
      <c r="L3150" s="9">
        <f>dataset_shampoo[[#This Row],[Units YTD]]+SUMIFS(H:H,D:D,dataset_shampoo[[#This Row],[Brand]],E:E,dataset_shampoo[[#This Row],[Region]],F:F,dataset_shampoo[[#This Row],[Year]]-1,G:G,"&gt;"&amp;dataset_shampoo[[#This Row],[Month]])</f>
        <v>35145</v>
      </c>
      <c r="M3150" s="1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s="9">
        <v>3801</v>
      </c>
      <c r="I3151" s="11">
        <v>15169</v>
      </c>
      <c r="J3151" s="9">
        <f>SUMIFS(H:H,D:D,dataset_shampoo[[#This Row],[Brand]],E:E,dataset_shampoo[[#This Row],[Region]],F:F,dataset_shampoo[[#This Row],[Year]],G:G,"&lt;="&amp;dataset_shampoo[[#This Row],[Month]])</f>
        <v>26544</v>
      </c>
      <c r="K3151" s="27">
        <f>SUMIFS(I:I,D:D,dataset_shampoo[[#This Row],[Brand]],E:E,dataset_shampoo[[#This Row],[Region]],F:F,dataset_shampoo[[#This Row],[Year]],G:G,"&lt;="&amp;dataset_shampoo[[#This Row],[Month]])</f>
        <v>105973</v>
      </c>
      <c r="L3151" s="9">
        <f>dataset_shampoo[[#This Row],[Units YTD]]+SUMIFS(H:H,D:D,dataset_shampoo[[#This Row],[Brand]],E:E,dataset_shampoo[[#This Row],[Region]],F:F,dataset_shampoo[[#This Row],[Year]]-1,G:G,"&gt;"&amp;dataset_shampoo[[#This Row],[Month]])</f>
        <v>37158</v>
      </c>
      <c r="M3151" s="1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s="9">
        <v>3353</v>
      </c>
      <c r="I3152" s="11">
        <v>13412</v>
      </c>
      <c r="J3152" s="9">
        <f>SUMIFS(H:H,D:D,dataset_shampoo[[#This Row],[Brand]],E:E,dataset_shampoo[[#This Row],[Region]],F:F,dataset_shampoo[[#This Row],[Year]],G:G,"&lt;="&amp;dataset_shampoo[[#This Row],[Month]])</f>
        <v>29897</v>
      </c>
      <c r="K3152" s="27">
        <f>SUMIFS(I:I,D:D,dataset_shampoo[[#This Row],[Brand]],E:E,dataset_shampoo[[#This Row],[Region]],F:F,dataset_shampoo[[#This Row],[Year]],G:G,"&lt;="&amp;dataset_shampoo[[#This Row],[Month]])</f>
        <v>119385</v>
      </c>
      <c r="L3152" s="9">
        <f>dataset_shampoo[[#This Row],[Units YTD]]+SUMIFS(H:H,D:D,dataset_shampoo[[#This Row],[Brand]],E:E,dataset_shampoo[[#This Row],[Region]],F:F,dataset_shampoo[[#This Row],[Year]]-1,G:G,"&gt;"&amp;dataset_shampoo[[#This Row],[Month]])</f>
        <v>38089</v>
      </c>
      <c r="M3152" s="1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s="9">
        <v>3066</v>
      </c>
      <c r="I3153" s="11">
        <v>12236</v>
      </c>
      <c r="J3153" s="9">
        <f>SUMIFS(H:H,D:D,dataset_shampoo[[#This Row],[Brand]],E:E,dataset_shampoo[[#This Row],[Region]],F:F,dataset_shampoo[[#This Row],[Year]],G:G,"&lt;="&amp;dataset_shampoo[[#This Row],[Month]])</f>
        <v>32963</v>
      </c>
      <c r="K3153" s="27">
        <f>SUMIFS(I:I,D:D,dataset_shampoo[[#This Row],[Brand]],E:E,dataset_shampoo[[#This Row],[Region]],F:F,dataset_shampoo[[#This Row],[Year]],G:G,"&lt;="&amp;dataset_shampoo[[#This Row],[Month]])</f>
        <v>131621</v>
      </c>
      <c r="L3153" s="9">
        <f>dataset_shampoo[[#This Row],[Units YTD]]+SUMIFS(H:H,D:D,dataset_shampoo[[#This Row],[Brand]],E:E,dataset_shampoo[[#This Row],[Region]],F:F,dataset_shampoo[[#This Row],[Year]]-1,G:G,"&gt;"&amp;dataset_shampoo[[#This Row],[Month]])</f>
        <v>38957</v>
      </c>
      <c r="M3153" s="1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s="9">
        <v>3633</v>
      </c>
      <c r="I3154" s="11">
        <v>14511</v>
      </c>
      <c r="J3154" s="9">
        <f>SUMIFS(H:H,D:D,dataset_shampoo[[#This Row],[Brand]],E:E,dataset_shampoo[[#This Row],[Region]],F:F,dataset_shampoo[[#This Row],[Year]],G:G,"&lt;="&amp;dataset_shampoo[[#This Row],[Month]])</f>
        <v>36596</v>
      </c>
      <c r="K3154" s="27">
        <f>SUMIFS(I:I,D:D,dataset_shampoo[[#This Row],[Brand]],E:E,dataset_shampoo[[#This Row],[Region]],F:F,dataset_shampoo[[#This Row],[Year]],G:G,"&lt;="&amp;dataset_shampoo[[#This Row],[Month]])</f>
        <v>146132</v>
      </c>
      <c r="L3154" s="9">
        <f>dataset_shampoo[[#This Row],[Units YTD]]+SUMIFS(H:H,D:D,dataset_shampoo[[#This Row],[Brand]],E:E,dataset_shampoo[[#This Row],[Region]],F:F,dataset_shampoo[[#This Row],[Year]]-1,G:G,"&gt;"&amp;dataset_shampoo[[#This Row],[Month]])</f>
        <v>40816</v>
      </c>
      <c r="M3154" s="1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s="9">
        <v>3444</v>
      </c>
      <c r="I3155" s="11">
        <v>13762</v>
      </c>
      <c r="J3155" s="9">
        <f>SUMIFS(H:H,D:D,dataset_shampoo[[#This Row],[Brand]],E:E,dataset_shampoo[[#This Row],[Region]],F:F,dataset_shampoo[[#This Row],[Year]],G:G,"&lt;="&amp;dataset_shampoo[[#This Row],[Month]])</f>
        <v>40040</v>
      </c>
      <c r="K3155" s="27">
        <f>SUMIFS(I:I,D:D,dataset_shampoo[[#This Row],[Brand]],E:E,dataset_shampoo[[#This Row],[Region]],F:F,dataset_shampoo[[#This Row],[Year]],G:G,"&lt;="&amp;dataset_shampoo[[#This Row],[Month]])</f>
        <v>159894</v>
      </c>
      <c r="L3155" s="9">
        <f>dataset_shampoo[[#This Row],[Units YTD]]+SUMIFS(H:H,D:D,dataset_shampoo[[#This Row],[Brand]],E:E,dataset_shampoo[[#This Row],[Region]],F:F,dataset_shampoo[[#This Row],[Year]]-1,G:G,"&gt;"&amp;dataset_shampoo[[#This Row],[Month]])</f>
        <v>42472</v>
      </c>
      <c r="M3155" s="1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s="9">
        <v>3311</v>
      </c>
      <c r="I3156" s="11">
        <v>13223</v>
      </c>
      <c r="J3156" s="9">
        <f>SUMIFS(H:H,D:D,dataset_shampoo[[#This Row],[Brand]],E:E,dataset_shampoo[[#This Row],[Region]],F:F,dataset_shampoo[[#This Row],[Year]],G:G,"&lt;="&amp;dataset_shampoo[[#This Row],[Month]])</f>
        <v>43351</v>
      </c>
      <c r="K3156" s="27">
        <f>SUMIFS(I:I,D:D,dataset_shampoo[[#This Row],[Brand]],E:E,dataset_shampoo[[#This Row],[Region]],F:F,dataset_shampoo[[#This Row],[Year]],G:G,"&lt;="&amp;dataset_shampoo[[#This Row],[Month]])</f>
        <v>173117</v>
      </c>
      <c r="L3156" s="9">
        <f>dataset_shampoo[[#This Row],[Units YTD]]+SUMIFS(H:H,D:D,dataset_shampoo[[#This Row],[Brand]],E:E,dataset_shampoo[[#This Row],[Region]],F:F,dataset_shampoo[[#This Row],[Year]]-1,G:G,"&gt;"&amp;dataset_shampoo[[#This Row],[Month]])</f>
        <v>43351</v>
      </c>
      <c r="M3156" s="1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s="9">
        <v>5806</v>
      </c>
      <c r="I3157" s="11">
        <v>23184</v>
      </c>
      <c r="J3157" s="9">
        <f>SUMIFS(H:H,D:D,dataset_shampoo[[#This Row],[Brand]],E:E,dataset_shampoo[[#This Row],[Region]],F:F,dataset_shampoo[[#This Row],[Year]],G:G,"&lt;="&amp;dataset_shampoo[[#This Row],[Month]])</f>
        <v>5806</v>
      </c>
      <c r="K3157" s="27">
        <f>SUMIFS(I:I,D:D,dataset_shampoo[[#This Row],[Brand]],E:E,dataset_shampoo[[#This Row],[Region]],F:F,dataset_shampoo[[#This Row],[Year]],G:G,"&lt;="&amp;dataset_shampoo[[#This Row],[Month]])</f>
        <v>23184</v>
      </c>
      <c r="L3157" s="9">
        <f>dataset_shampoo[[#This Row],[Units YTD]]+SUMIFS(H:H,D:D,dataset_shampoo[[#This Row],[Brand]],E:E,dataset_shampoo[[#This Row],[Region]],F:F,dataset_shampoo[[#This Row],[Year]]-1,G:G,"&gt;"&amp;dataset_shampoo[[#This Row],[Month]])</f>
        <v>44530</v>
      </c>
      <c r="M3157" s="1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s="9">
        <v>4862</v>
      </c>
      <c r="I3158" s="11">
        <v>19393.5</v>
      </c>
      <c r="J3158" s="9">
        <f>SUMIFS(H:H,D:D,dataset_shampoo[[#This Row],[Brand]],E:E,dataset_shampoo[[#This Row],[Region]],F:F,dataset_shampoo[[#This Row],[Year]],G:G,"&lt;="&amp;dataset_shampoo[[#This Row],[Month]])</f>
        <v>10668</v>
      </c>
      <c r="K3158" s="27">
        <f>SUMIFS(I:I,D:D,dataset_shampoo[[#This Row],[Brand]],E:E,dataset_shampoo[[#This Row],[Region]],F:F,dataset_shampoo[[#This Row],[Year]],G:G,"&lt;="&amp;dataset_shampoo[[#This Row],[Month]])</f>
        <v>42577.5</v>
      </c>
      <c r="L3158" s="9">
        <f>dataset_shampoo[[#This Row],[Units YTD]]+SUMIFS(H:H,D:D,dataset_shampoo[[#This Row],[Brand]],E:E,dataset_shampoo[[#This Row],[Region]],F:F,dataset_shampoo[[#This Row],[Year]]-1,G:G,"&gt;"&amp;dataset_shampoo[[#This Row],[Month]])</f>
        <v>45696</v>
      </c>
      <c r="M3158" s="1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s="9">
        <v>7172</v>
      </c>
      <c r="I3159" s="11">
        <v>28623</v>
      </c>
      <c r="J3159" s="9">
        <f>SUMIFS(H:H,D:D,dataset_shampoo[[#This Row],[Brand]],E:E,dataset_shampoo[[#This Row],[Region]],F:F,dataset_shampoo[[#This Row],[Year]],G:G,"&lt;="&amp;dataset_shampoo[[#This Row],[Month]])</f>
        <v>17840</v>
      </c>
      <c r="K3159" s="27">
        <f>SUMIFS(I:I,D:D,dataset_shampoo[[#This Row],[Brand]],E:E,dataset_shampoo[[#This Row],[Region]],F:F,dataset_shampoo[[#This Row],[Year]],G:G,"&lt;="&amp;dataset_shampoo[[#This Row],[Month]])</f>
        <v>71200.5</v>
      </c>
      <c r="L3159" s="9">
        <f>dataset_shampoo[[#This Row],[Units YTD]]+SUMIFS(H:H,D:D,dataset_shampoo[[#This Row],[Brand]],E:E,dataset_shampoo[[#This Row],[Region]],F:F,dataset_shampoo[[#This Row],[Year]]-1,G:G,"&gt;"&amp;dataset_shampoo[[#This Row],[Month]])</f>
        <v>48990</v>
      </c>
      <c r="M3159" s="1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s="9">
        <v>4694</v>
      </c>
      <c r="I3160" s="11">
        <v>18742.5</v>
      </c>
      <c r="J3160" s="9">
        <f>SUMIFS(H:H,D:D,dataset_shampoo[[#This Row],[Brand]],E:E,dataset_shampoo[[#This Row],[Region]],F:F,dataset_shampoo[[#This Row],[Year]],G:G,"&lt;="&amp;dataset_shampoo[[#This Row],[Month]])</f>
        <v>22534</v>
      </c>
      <c r="K3160" s="27">
        <f>SUMIFS(I:I,D:D,dataset_shampoo[[#This Row],[Brand]],E:E,dataset_shampoo[[#This Row],[Region]],F:F,dataset_shampoo[[#This Row],[Year]],G:G,"&lt;="&amp;dataset_shampoo[[#This Row],[Month]])</f>
        <v>89943</v>
      </c>
      <c r="L3160" s="9">
        <f>dataset_shampoo[[#This Row],[Units YTD]]+SUMIFS(H:H,D:D,dataset_shampoo[[#This Row],[Brand]],E:E,dataset_shampoo[[#This Row],[Region]],F:F,dataset_shampoo[[#This Row],[Year]]-1,G:G,"&gt;"&amp;dataset_shampoo[[#This Row],[Month]])</f>
        <v>50065</v>
      </c>
      <c r="M3160" s="1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s="9">
        <v>3938</v>
      </c>
      <c r="I3161" s="11">
        <v>15729</v>
      </c>
      <c r="J3161" s="9">
        <f>SUMIFS(H:H,D:D,dataset_shampoo[[#This Row],[Brand]],E:E,dataset_shampoo[[#This Row],[Region]],F:F,dataset_shampoo[[#This Row],[Year]],G:G,"&lt;="&amp;dataset_shampoo[[#This Row],[Month]])</f>
        <v>26472</v>
      </c>
      <c r="K3161" s="27">
        <f>SUMIFS(I:I,D:D,dataset_shampoo[[#This Row],[Brand]],E:E,dataset_shampoo[[#This Row],[Region]],F:F,dataset_shampoo[[#This Row],[Year]],G:G,"&lt;="&amp;dataset_shampoo[[#This Row],[Month]])</f>
        <v>105672</v>
      </c>
      <c r="L3161" s="9">
        <f>dataset_shampoo[[#This Row],[Units YTD]]+SUMIFS(H:H,D:D,dataset_shampoo[[#This Row],[Brand]],E:E,dataset_shampoo[[#This Row],[Region]],F:F,dataset_shampoo[[#This Row],[Year]]-1,G:G,"&gt;"&amp;dataset_shampoo[[#This Row],[Month]])</f>
        <v>50097</v>
      </c>
      <c r="M3161" s="1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s="9">
        <v>4158</v>
      </c>
      <c r="I3162" s="11">
        <v>16558.5</v>
      </c>
      <c r="J3162" s="9">
        <f>SUMIFS(H:H,D:D,dataset_shampoo[[#This Row],[Brand]],E:E,dataset_shampoo[[#This Row],[Region]],F:F,dataset_shampoo[[#This Row],[Year]],G:G,"&lt;="&amp;dataset_shampoo[[#This Row],[Month]])</f>
        <v>30630</v>
      </c>
      <c r="K3162" s="27">
        <f>SUMIFS(I:I,D:D,dataset_shampoo[[#This Row],[Brand]],E:E,dataset_shampoo[[#This Row],[Region]],F:F,dataset_shampoo[[#This Row],[Year]],G:G,"&lt;="&amp;dataset_shampoo[[#This Row],[Month]])</f>
        <v>122230.5</v>
      </c>
      <c r="L3162" s="9">
        <f>dataset_shampoo[[#This Row],[Units YTD]]+SUMIFS(H:H,D:D,dataset_shampoo[[#This Row],[Brand]],E:E,dataset_shampoo[[#This Row],[Region]],F:F,dataset_shampoo[[#This Row],[Year]]-1,G:G,"&gt;"&amp;dataset_shampoo[[#This Row],[Month]])</f>
        <v>51238</v>
      </c>
      <c r="M3162" s="1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s="9">
        <v>5103</v>
      </c>
      <c r="I3163" s="11">
        <v>20391</v>
      </c>
      <c r="J3163" s="9">
        <f>SUMIFS(H:H,D:D,dataset_shampoo[[#This Row],[Brand]],E:E,dataset_shampoo[[#This Row],[Region]],F:F,dataset_shampoo[[#This Row],[Year]],G:G,"&lt;="&amp;dataset_shampoo[[#This Row],[Month]])</f>
        <v>35733</v>
      </c>
      <c r="K3163" s="27">
        <f>SUMIFS(I:I,D:D,dataset_shampoo[[#This Row],[Brand]],E:E,dataset_shampoo[[#This Row],[Region]],F:F,dataset_shampoo[[#This Row],[Year]],G:G,"&lt;="&amp;dataset_shampoo[[#This Row],[Month]])</f>
        <v>142621.5</v>
      </c>
      <c r="L3163" s="9">
        <f>dataset_shampoo[[#This Row],[Units YTD]]+SUMIFS(H:H,D:D,dataset_shampoo[[#This Row],[Brand]],E:E,dataset_shampoo[[#This Row],[Region]],F:F,dataset_shampoo[[#This Row],[Year]]-1,G:G,"&gt;"&amp;dataset_shampoo[[#This Row],[Month]])</f>
        <v>52540</v>
      </c>
      <c r="M3163" s="1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s="9">
        <v>10794</v>
      </c>
      <c r="I3164" s="11">
        <v>43081.5</v>
      </c>
      <c r="J3164" s="9">
        <f>SUMIFS(H:H,D:D,dataset_shampoo[[#This Row],[Brand]],E:E,dataset_shampoo[[#This Row],[Region]],F:F,dataset_shampoo[[#This Row],[Year]],G:G,"&lt;="&amp;dataset_shampoo[[#This Row],[Month]])</f>
        <v>46527</v>
      </c>
      <c r="K3164" s="27">
        <f>SUMIFS(I:I,D:D,dataset_shampoo[[#This Row],[Brand]],E:E,dataset_shampoo[[#This Row],[Region]],F:F,dataset_shampoo[[#This Row],[Year]],G:G,"&lt;="&amp;dataset_shampoo[[#This Row],[Month]])</f>
        <v>185703</v>
      </c>
      <c r="L3164" s="9">
        <f>dataset_shampoo[[#This Row],[Units YTD]]+SUMIFS(H:H,D:D,dataset_shampoo[[#This Row],[Brand]],E:E,dataset_shampoo[[#This Row],[Region]],F:F,dataset_shampoo[[#This Row],[Year]]-1,G:G,"&gt;"&amp;dataset_shampoo[[#This Row],[Month]])</f>
        <v>59981</v>
      </c>
      <c r="M3164" s="1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s="9">
        <v>5954</v>
      </c>
      <c r="I3165" s="11">
        <v>23761.5</v>
      </c>
      <c r="J3165" s="9">
        <f>SUMIFS(H:H,D:D,dataset_shampoo[[#This Row],[Brand]],E:E,dataset_shampoo[[#This Row],[Region]],F:F,dataset_shampoo[[#This Row],[Year]],G:G,"&lt;="&amp;dataset_shampoo[[#This Row],[Month]])</f>
        <v>52481</v>
      </c>
      <c r="K3165" s="27">
        <f>SUMIFS(I:I,D:D,dataset_shampoo[[#This Row],[Brand]],E:E,dataset_shampoo[[#This Row],[Region]],F:F,dataset_shampoo[[#This Row],[Year]],G:G,"&lt;="&amp;dataset_shampoo[[#This Row],[Month]])</f>
        <v>209464.5</v>
      </c>
      <c r="L3165" s="9">
        <f>dataset_shampoo[[#This Row],[Units YTD]]+SUMIFS(H:H,D:D,dataset_shampoo[[#This Row],[Brand]],E:E,dataset_shampoo[[#This Row],[Region]],F:F,dataset_shampoo[[#This Row],[Year]]-1,G:G,"&gt;"&amp;dataset_shampoo[[#This Row],[Month]])</f>
        <v>62869</v>
      </c>
      <c r="M3165" s="1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s="9">
        <v>4935</v>
      </c>
      <c r="I3166" s="11">
        <v>19708.5</v>
      </c>
      <c r="J3166" s="9">
        <f>SUMIFS(H:H,D:D,dataset_shampoo[[#This Row],[Brand]],E:E,dataset_shampoo[[#This Row],[Region]],F:F,dataset_shampoo[[#This Row],[Year]],G:G,"&lt;="&amp;dataset_shampoo[[#This Row],[Month]])</f>
        <v>57416</v>
      </c>
      <c r="K3166" s="27">
        <f>SUMIFS(I:I,D:D,dataset_shampoo[[#This Row],[Brand]],E:E,dataset_shampoo[[#This Row],[Region]],F:F,dataset_shampoo[[#This Row],[Year]],G:G,"&lt;="&amp;dataset_shampoo[[#This Row],[Month]])</f>
        <v>229173</v>
      </c>
      <c r="L3166" s="9">
        <f>dataset_shampoo[[#This Row],[Units YTD]]+SUMIFS(H:H,D:D,dataset_shampoo[[#This Row],[Brand]],E:E,dataset_shampoo[[#This Row],[Region]],F:F,dataset_shampoo[[#This Row],[Year]]-1,G:G,"&gt;"&amp;dataset_shampoo[[#This Row],[Month]])</f>
        <v>64171</v>
      </c>
      <c r="M3166" s="1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s="9">
        <v>3570</v>
      </c>
      <c r="I3167" s="11">
        <v>14269.5</v>
      </c>
      <c r="J3167" s="9">
        <f>SUMIFS(H:H,D:D,dataset_shampoo[[#This Row],[Brand]],E:E,dataset_shampoo[[#This Row],[Region]],F:F,dataset_shampoo[[#This Row],[Year]],G:G,"&lt;="&amp;dataset_shampoo[[#This Row],[Month]])</f>
        <v>60986</v>
      </c>
      <c r="K3167" s="27">
        <f>SUMIFS(I:I,D:D,dataset_shampoo[[#This Row],[Brand]],E:E,dataset_shampoo[[#This Row],[Region]],F:F,dataset_shampoo[[#This Row],[Year]],G:G,"&lt;="&amp;dataset_shampoo[[#This Row],[Month]])</f>
        <v>243442.5</v>
      </c>
      <c r="L3167" s="9">
        <f>dataset_shampoo[[#This Row],[Units YTD]]+SUMIFS(H:H,D:D,dataset_shampoo[[#This Row],[Brand]],E:E,dataset_shampoo[[#This Row],[Region]],F:F,dataset_shampoo[[#This Row],[Year]]-1,G:G,"&gt;"&amp;dataset_shampoo[[#This Row],[Month]])</f>
        <v>64297</v>
      </c>
      <c r="M3167" s="1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s="9">
        <v>4274</v>
      </c>
      <c r="I3168" s="11">
        <v>17052</v>
      </c>
      <c r="J3168" s="9">
        <f>SUMIFS(H:H,D:D,dataset_shampoo[[#This Row],[Brand]],E:E,dataset_shampoo[[#This Row],[Region]],F:F,dataset_shampoo[[#This Row],[Year]],G:G,"&lt;="&amp;dataset_shampoo[[#This Row],[Month]])</f>
        <v>65260</v>
      </c>
      <c r="K3168" s="27">
        <f>SUMIFS(I:I,D:D,dataset_shampoo[[#This Row],[Brand]],E:E,dataset_shampoo[[#This Row],[Region]],F:F,dataset_shampoo[[#This Row],[Year]],G:G,"&lt;="&amp;dataset_shampoo[[#This Row],[Month]])</f>
        <v>260494.5</v>
      </c>
      <c r="L3168" s="9">
        <f>dataset_shampoo[[#This Row],[Units YTD]]+SUMIFS(H:H,D:D,dataset_shampoo[[#This Row],[Brand]],E:E,dataset_shampoo[[#This Row],[Region]],F:F,dataset_shampoo[[#This Row],[Year]]-1,G:G,"&gt;"&amp;dataset_shampoo[[#This Row],[Month]])</f>
        <v>65260</v>
      </c>
      <c r="M3168" s="1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s="9">
        <v>6134</v>
      </c>
      <c r="I3169" s="11">
        <v>24568.6</v>
      </c>
      <c r="J3169" s="9">
        <f>SUMIFS(H:H,D:D,dataset_shampoo[[#This Row],[Brand]],E:E,dataset_shampoo[[#This Row],[Region]],F:F,dataset_shampoo[[#This Row],[Year]],G:G,"&lt;="&amp;dataset_shampoo[[#This Row],[Month]])</f>
        <v>6134</v>
      </c>
      <c r="K3169" s="27">
        <f>SUMIFS(I:I,D:D,dataset_shampoo[[#This Row],[Brand]],E:E,dataset_shampoo[[#This Row],[Region]],F:F,dataset_shampoo[[#This Row],[Year]],G:G,"&lt;="&amp;dataset_shampoo[[#This Row],[Month]])</f>
        <v>24568.6</v>
      </c>
      <c r="L3169" s="9">
        <f>dataset_shampoo[[#This Row],[Units YTD]]+SUMIFS(H:H,D:D,dataset_shampoo[[#This Row],[Brand]],E:E,dataset_shampoo[[#This Row],[Region]],F:F,dataset_shampoo[[#This Row],[Year]]-1,G:G,"&gt;"&amp;dataset_shampoo[[#This Row],[Month]])</f>
        <v>65588</v>
      </c>
      <c r="M3169" s="1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s="9">
        <v>6553</v>
      </c>
      <c r="I3170" s="11">
        <v>26226.9</v>
      </c>
      <c r="J3170" s="9">
        <f>SUMIFS(H:H,D:D,dataset_shampoo[[#This Row],[Brand]],E:E,dataset_shampoo[[#This Row],[Region]],F:F,dataset_shampoo[[#This Row],[Year]],G:G,"&lt;="&amp;dataset_shampoo[[#This Row],[Month]])</f>
        <v>12687</v>
      </c>
      <c r="K3170" s="27">
        <f>SUMIFS(I:I,D:D,dataset_shampoo[[#This Row],[Brand]],E:E,dataset_shampoo[[#This Row],[Region]],F:F,dataset_shampoo[[#This Row],[Year]],G:G,"&lt;="&amp;dataset_shampoo[[#This Row],[Month]])</f>
        <v>50795.5</v>
      </c>
      <c r="L3170" s="9">
        <f>dataset_shampoo[[#This Row],[Units YTD]]+SUMIFS(H:H,D:D,dataset_shampoo[[#This Row],[Brand]],E:E,dataset_shampoo[[#This Row],[Region]],F:F,dataset_shampoo[[#This Row],[Year]]-1,G:G,"&gt;"&amp;dataset_shampoo[[#This Row],[Month]])</f>
        <v>67279</v>
      </c>
      <c r="M3170" s="1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s="9">
        <v>7277</v>
      </c>
      <c r="I3171" s="11">
        <v>28996.1</v>
      </c>
      <c r="J3171" s="9">
        <f>SUMIFS(H:H,D:D,dataset_shampoo[[#This Row],[Brand]],E:E,dataset_shampoo[[#This Row],[Region]],F:F,dataset_shampoo[[#This Row],[Year]],G:G,"&lt;="&amp;dataset_shampoo[[#This Row],[Month]])</f>
        <v>19964</v>
      </c>
      <c r="K3171" s="27">
        <f>SUMIFS(I:I,D:D,dataset_shampoo[[#This Row],[Brand]],E:E,dataset_shampoo[[#This Row],[Region]],F:F,dataset_shampoo[[#This Row],[Year]],G:G,"&lt;="&amp;dataset_shampoo[[#This Row],[Month]])</f>
        <v>79791.600000000006</v>
      </c>
      <c r="L3171" s="9">
        <f>dataset_shampoo[[#This Row],[Units YTD]]+SUMIFS(H:H,D:D,dataset_shampoo[[#This Row],[Brand]],E:E,dataset_shampoo[[#This Row],[Region]],F:F,dataset_shampoo[[#This Row],[Year]]-1,G:G,"&gt;"&amp;dataset_shampoo[[#This Row],[Month]])</f>
        <v>67384</v>
      </c>
      <c r="M3171" s="1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s="9">
        <v>7551</v>
      </c>
      <c r="I3172" s="11">
        <v>30123.1</v>
      </c>
      <c r="J3172" s="9">
        <f>SUMIFS(H:H,D:D,dataset_shampoo[[#This Row],[Brand]],E:E,dataset_shampoo[[#This Row],[Region]],F:F,dataset_shampoo[[#This Row],[Year]],G:G,"&lt;="&amp;dataset_shampoo[[#This Row],[Month]])</f>
        <v>27515</v>
      </c>
      <c r="K3172" s="27">
        <f>SUMIFS(I:I,D:D,dataset_shampoo[[#This Row],[Brand]],E:E,dataset_shampoo[[#This Row],[Region]],F:F,dataset_shampoo[[#This Row],[Year]],G:G,"&lt;="&amp;dataset_shampoo[[#This Row],[Month]])</f>
        <v>109914.70000000001</v>
      </c>
      <c r="L3172" s="9">
        <f>dataset_shampoo[[#This Row],[Units YTD]]+SUMIFS(H:H,D:D,dataset_shampoo[[#This Row],[Brand]],E:E,dataset_shampoo[[#This Row],[Region]],F:F,dataset_shampoo[[#This Row],[Year]]-1,G:G,"&gt;"&amp;dataset_shampoo[[#This Row],[Month]])</f>
        <v>70241</v>
      </c>
      <c r="M3172" s="1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s="9">
        <v>5973</v>
      </c>
      <c r="I3173" s="11">
        <v>23860.2</v>
      </c>
      <c r="J3173" s="9">
        <f>SUMIFS(H:H,D:D,dataset_shampoo[[#This Row],[Brand]],E:E,dataset_shampoo[[#This Row],[Region]],F:F,dataset_shampoo[[#This Row],[Year]],G:G,"&lt;="&amp;dataset_shampoo[[#This Row],[Month]])</f>
        <v>33488</v>
      </c>
      <c r="K3173" s="27">
        <f>SUMIFS(I:I,D:D,dataset_shampoo[[#This Row],[Brand]],E:E,dataset_shampoo[[#This Row],[Region]],F:F,dataset_shampoo[[#This Row],[Year]],G:G,"&lt;="&amp;dataset_shampoo[[#This Row],[Month]])</f>
        <v>133774.90000000002</v>
      </c>
      <c r="L3173" s="9">
        <f>dataset_shampoo[[#This Row],[Units YTD]]+SUMIFS(H:H,D:D,dataset_shampoo[[#This Row],[Brand]],E:E,dataset_shampoo[[#This Row],[Region]],F:F,dataset_shampoo[[#This Row],[Year]]-1,G:G,"&gt;"&amp;dataset_shampoo[[#This Row],[Month]])</f>
        <v>72276</v>
      </c>
      <c r="M3173" s="1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s="9">
        <v>5989</v>
      </c>
      <c r="I3174" s="11">
        <v>23892.400000000001</v>
      </c>
      <c r="J3174" s="9">
        <f>SUMIFS(H:H,D:D,dataset_shampoo[[#This Row],[Brand]],E:E,dataset_shampoo[[#This Row],[Region]],F:F,dataset_shampoo[[#This Row],[Year]],G:G,"&lt;="&amp;dataset_shampoo[[#This Row],[Month]])</f>
        <v>39477</v>
      </c>
      <c r="K3174" s="27">
        <f>SUMIFS(I:I,D:D,dataset_shampoo[[#This Row],[Brand]],E:E,dataset_shampoo[[#This Row],[Region]],F:F,dataset_shampoo[[#This Row],[Year]],G:G,"&lt;="&amp;dataset_shampoo[[#This Row],[Month]])</f>
        <v>157667.30000000002</v>
      </c>
      <c r="L3174" s="9">
        <f>dataset_shampoo[[#This Row],[Units YTD]]+SUMIFS(H:H,D:D,dataset_shampoo[[#This Row],[Brand]],E:E,dataset_shampoo[[#This Row],[Region]],F:F,dataset_shampoo[[#This Row],[Year]]-1,G:G,"&gt;"&amp;dataset_shampoo[[#This Row],[Month]])</f>
        <v>74107</v>
      </c>
      <c r="M3174" s="1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s="9">
        <v>8227</v>
      </c>
      <c r="I3175" s="11">
        <v>32844</v>
      </c>
      <c r="J3175" s="9">
        <f>SUMIFS(H:H,D:D,dataset_shampoo[[#This Row],[Brand]],E:E,dataset_shampoo[[#This Row],[Region]],F:F,dataset_shampoo[[#This Row],[Year]],G:G,"&lt;="&amp;dataset_shampoo[[#This Row],[Month]])</f>
        <v>47704</v>
      </c>
      <c r="K3175" s="27">
        <f>SUMIFS(I:I,D:D,dataset_shampoo[[#This Row],[Brand]],E:E,dataset_shampoo[[#This Row],[Region]],F:F,dataset_shampoo[[#This Row],[Year]],G:G,"&lt;="&amp;dataset_shampoo[[#This Row],[Month]])</f>
        <v>190511.30000000002</v>
      </c>
      <c r="L3175" s="9">
        <f>dataset_shampoo[[#This Row],[Units YTD]]+SUMIFS(H:H,D:D,dataset_shampoo[[#This Row],[Brand]],E:E,dataset_shampoo[[#This Row],[Region]],F:F,dataset_shampoo[[#This Row],[Year]]-1,G:G,"&gt;"&amp;dataset_shampoo[[#This Row],[Month]])</f>
        <v>77231</v>
      </c>
      <c r="M3175" s="1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s="9">
        <v>4250</v>
      </c>
      <c r="I3176" s="11">
        <v>16937.2</v>
      </c>
      <c r="J3176" s="9">
        <f>SUMIFS(H:H,D:D,dataset_shampoo[[#This Row],[Brand]],E:E,dataset_shampoo[[#This Row],[Region]],F:F,dataset_shampoo[[#This Row],[Year]],G:G,"&lt;="&amp;dataset_shampoo[[#This Row],[Month]])</f>
        <v>51954</v>
      </c>
      <c r="K3176" s="27">
        <f>SUMIFS(I:I,D:D,dataset_shampoo[[#This Row],[Brand]],E:E,dataset_shampoo[[#This Row],[Region]],F:F,dataset_shampoo[[#This Row],[Year]],G:G,"&lt;="&amp;dataset_shampoo[[#This Row],[Month]])</f>
        <v>207448.50000000003</v>
      </c>
      <c r="L3176" s="9">
        <f>dataset_shampoo[[#This Row],[Units YTD]]+SUMIFS(H:H,D:D,dataset_shampoo[[#This Row],[Brand]],E:E,dataset_shampoo[[#This Row],[Region]],F:F,dataset_shampoo[[#This Row],[Year]]-1,G:G,"&gt;"&amp;dataset_shampoo[[#This Row],[Month]])</f>
        <v>70687</v>
      </c>
      <c r="M3176" s="1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s="9">
        <v>3606</v>
      </c>
      <c r="I3177" s="11">
        <v>14329</v>
      </c>
      <c r="J3177" s="9">
        <f>SUMIFS(H:H,D:D,dataset_shampoo[[#This Row],[Brand]],E:E,dataset_shampoo[[#This Row],[Region]],F:F,dataset_shampoo[[#This Row],[Year]],G:G,"&lt;="&amp;dataset_shampoo[[#This Row],[Month]])</f>
        <v>55560</v>
      </c>
      <c r="K3177" s="27">
        <f>SUMIFS(I:I,D:D,dataset_shampoo[[#This Row],[Brand]],E:E,dataset_shampoo[[#This Row],[Region]],F:F,dataset_shampoo[[#This Row],[Year]],G:G,"&lt;="&amp;dataset_shampoo[[#This Row],[Month]])</f>
        <v>221777.50000000003</v>
      </c>
      <c r="L3177" s="9">
        <f>dataset_shampoo[[#This Row],[Units YTD]]+SUMIFS(H:H,D:D,dataset_shampoo[[#This Row],[Brand]],E:E,dataset_shampoo[[#This Row],[Region]],F:F,dataset_shampoo[[#This Row],[Year]]-1,G:G,"&gt;"&amp;dataset_shampoo[[#This Row],[Month]])</f>
        <v>68339</v>
      </c>
      <c r="M3177" s="1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s="9">
        <v>1980</v>
      </c>
      <c r="I3178" s="11">
        <v>7840.7</v>
      </c>
      <c r="J3178" s="9">
        <f>SUMIFS(H:H,D:D,dataset_shampoo[[#This Row],[Brand]],E:E,dataset_shampoo[[#This Row],[Region]],F:F,dataset_shampoo[[#This Row],[Year]],G:G,"&lt;="&amp;dataset_shampoo[[#This Row],[Month]])</f>
        <v>57540</v>
      </c>
      <c r="K3178" s="27">
        <f>SUMIFS(I:I,D:D,dataset_shampoo[[#This Row],[Brand]],E:E,dataset_shampoo[[#This Row],[Region]],F:F,dataset_shampoo[[#This Row],[Year]],G:G,"&lt;="&amp;dataset_shampoo[[#This Row],[Month]])</f>
        <v>229618.20000000004</v>
      </c>
      <c r="L3178" s="9">
        <f>dataset_shampoo[[#This Row],[Units YTD]]+SUMIFS(H:H,D:D,dataset_shampoo[[#This Row],[Brand]],E:E,dataset_shampoo[[#This Row],[Region]],F:F,dataset_shampoo[[#This Row],[Year]]-1,G:G,"&gt;"&amp;dataset_shampoo[[#This Row],[Month]])</f>
        <v>65384</v>
      </c>
      <c r="M3178" s="1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s="9">
        <v>869</v>
      </c>
      <c r="I3179" s="11">
        <v>3477.6</v>
      </c>
      <c r="J3179" s="9">
        <f>SUMIFS(H:H,D:D,dataset_shampoo[[#This Row],[Brand]],E:E,dataset_shampoo[[#This Row],[Region]],F:F,dataset_shampoo[[#This Row],[Year]],G:G,"&lt;="&amp;dataset_shampoo[[#This Row],[Month]])</f>
        <v>58409</v>
      </c>
      <c r="K3179" s="27">
        <f>SUMIFS(I:I,D:D,dataset_shampoo[[#This Row],[Brand]],E:E,dataset_shampoo[[#This Row],[Region]],F:F,dataset_shampoo[[#This Row],[Year]],G:G,"&lt;="&amp;dataset_shampoo[[#This Row],[Month]])</f>
        <v>233095.80000000005</v>
      </c>
      <c r="L3179" s="9">
        <f>dataset_shampoo[[#This Row],[Units YTD]]+SUMIFS(H:H,D:D,dataset_shampoo[[#This Row],[Brand]],E:E,dataset_shampoo[[#This Row],[Region]],F:F,dataset_shampoo[[#This Row],[Year]]-1,G:G,"&gt;"&amp;dataset_shampoo[[#This Row],[Month]])</f>
        <v>62683</v>
      </c>
      <c r="M3179" s="1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s="9">
        <v>821</v>
      </c>
      <c r="I3180" s="11">
        <v>3284.4</v>
      </c>
      <c r="J3180" s="9">
        <f>SUMIFS(H:H,D:D,dataset_shampoo[[#This Row],[Brand]],E:E,dataset_shampoo[[#This Row],[Region]],F:F,dataset_shampoo[[#This Row],[Year]],G:G,"&lt;="&amp;dataset_shampoo[[#This Row],[Month]])</f>
        <v>59230</v>
      </c>
      <c r="K3180" s="27">
        <f>SUMIFS(I:I,D:D,dataset_shampoo[[#This Row],[Brand]],E:E,dataset_shampoo[[#This Row],[Region]],F:F,dataset_shampoo[[#This Row],[Year]],G:G,"&lt;="&amp;dataset_shampoo[[#This Row],[Month]])</f>
        <v>236380.20000000004</v>
      </c>
      <c r="L3180" s="9">
        <f>dataset_shampoo[[#This Row],[Units YTD]]+SUMIFS(H:H,D:D,dataset_shampoo[[#This Row],[Brand]],E:E,dataset_shampoo[[#This Row],[Region]],F:F,dataset_shampoo[[#This Row],[Year]]-1,G:G,"&gt;"&amp;dataset_shampoo[[#This Row],[Month]])</f>
        <v>59230</v>
      </c>
      <c r="M3180" s="1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s="9">
        <v>567</v>
      </c>
      <c r="I3181" s="11">
        <v>2205</v>
      </c>
      <c r="J3181" s="9">
        <f>SUMIFS(H:H,D:D,dataset_shampoo[[#This Row],[Brand]],E:E,dataset_shampoo[[#This Row],[Region]],F:F,dataset_shampoo[[#This Row],[Year]],G:G,"&lt;="&amp;dataset_shampoo[[#This Row],[Month]])</f>
        <v>567</v>
      </c>
      <c r="K3181" s="27">
        <f>SUMIFS(I:I,D:D,dataset_shampoo[[#This Row],[Brand]],E:E,dataset_shampoo[[#This Row],[Region]],F:F,dataset_shampoo[[#This Row],[Year]],G:G,"&lt;="&amp;dataset_shampoo[[#This Row],[Month]])</f>
        <v>2205</v>
      </c>
      <c r="L3181" s="9">
        <f>dataset_shampoo[[#This Row],[Units YTD]]+SUMIFS(H:H,D:D,dataset_shampoo[[#This Row],[Brand]],E:E,dataset_shampoo[[#This Row],[Region]],F:F,dataset_shampoo[[#This Row],[Year]]-1,G:G,"&gt;"&amp;dataset_shampoo[[#This Row],[Month]])</f>
        <v>53663</v>
      </c>
      <c r="M3181" s="1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s="9">
        <v>273</v>
      </c>
      <c r="I3182" s="11">
        <v>1071</v>
      </c>
      <c r="J3182" s="9">
        <f>SUMIFS(H:H,D:D,dataset_shampoo[[#This Row],[Brand]],E:E,dataset_shampoo[[#This Row],[Region]],F:F,dataset_shampoo[[#This Row],[Year]],G:G,"&lt;="&amp;dataset_shampoo[[#This Row],[Month]])</f>
        <v>840</v>
      </c>
      <c r="K3182" s="27">
        <f>SUMIFS(I:I,D:D,dataset_shampoo[[#This Row],[Brand]],E:E,dataset_shampoo[[#This Row],[Region]],F:F,dataset_shampoo[[#This Row],[Year]],G:G,"&lt;="&amp;dataset_shampoo[[#This Row],[Month]])</f>
        <v>3276</v>
      </c>
      <c r="L3182" s="9">
        <f>dataset_shampoo[[#This Row],[Units YTD]]+SUMIFS(H:H,D:D,dataset_shampoo[[#This Row],[Brand]],E:E,dataset_shampoo[[#This Row],[Region]],F:F,dataset_shampoo[[#This Row],[Year]]-1,G:G,"&gt;"&amp;dataset_shampoo[[#This Row],[Month]])</f>
        <v>47383</v>
      </c>
      <c r="M3182" s="1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s="9">
        <v>966</v>
      </c>
      <c r="I3183" s="11">
        <v>3885</v>
      </c>
      <c r="J3183" s="9">
        <f>SUMIFS(H:H,D:D,dataset_shampoo[[#This Row],[Brand]],E:E,dataset_shampoo[[#This Row],[Region]],F:F,dataset_shampoo[[#This Row],[Year]],G:G,"&lt;="&amp;dataset_shampoo[[#This Row],[Month]])</f>
        <v>1806</v>
      </c>
      <c r="K3183" s="27">
        <f>SUMIFS(I:I,D:D,dataset_shampoo[[#This Row],[Brand]],E:E,dataset_shampoo[[#This Row],[Region]],F:F,dataset_shampoo[[#This Row],[Year]],G:G,"&lt;="&amp;dataset_shampoo[[#This Row],[Month]])</f>
        <v>7161</v>
      </c>
      <c r="L3183" s="9">
        <f>dataset_shampoo[[#This Row],[Units YTD]]+SUMIFS(H:H,D:D,dataset_shampoo[[#This Row],[Brand]],E:E,dataset_shampoo[[#This Row],[Region]],F:F,dataset_shampoo[[#This Row],[Year]]-1,G:G,"&gt;"&amp;dataset_shampoo[[#This Row],[Month]])</f>
        <v>41072</v>
      </c>
      <c r="M3183" s="1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s="9">
        <v>609</v>
      </c>
      <c r="I3184" s="11">
        <v>2457</v>
      </c>
      <c r="J3184" s="9">
        <f>SUMIFS(H:H,D:D,dataset_shampoo[[#This Row],[Brand]],E:E,dataset_shampoo[[#This Row],[Region]],F:F,dataset_shampoo[[#This Row],[Year]],G:G,"&lt;="&amp;dataset_shampoo[[#This Row],[Month]])</f>
        <v>2415</v>
      </c>
      <c r="K3184" s="27">
        <f>SUMIFS(I:I,D:D,dataset_shampoo[[#This Row],[Brand]],E:E,dataset_shampoo[[#This Row],[Region]],F:F,dataset_shampoo[[#This Row],[Year]],G:G,"&lt;="&amp;dataset_shampoo[[#This Row],[Month]])</f>
        <v>9618</v>
      </c>
      <c r="L3184" s="9">
        <f>dataset_shampoo[[#This Row],[Units YTD]]+SUMIFS(H:H,D:D,dataset_shampoo[[#This Row],[Brand]],E:E,dataset_shampoo[[#This Row],[Region]],F:F,dataset_shampoo[[#This Row],[Year]]-1,G:G,"&gt;"&amp;dataset_shampoo[[#This Row],[Month]])</f>
        <v>34130</v>
      </c>
      <c r="M3184" s="1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s="9">
        <v>777</v>
      </c>
      <c r="I3185" s="11">
        <v>3150</v>
      </c>
      <c r="J3185" s="9">
        <f>SUMIFS(H:H,D:D,dataset_shampoo[[#This Row],[Brand]],E:E,dataset_shampoo[[#This Row],[Region]],F:F,dataset_shampoo[[#This Row],[Year]],G:G,"&lt;="&amp;dataset_shampoo[[#This Row],[Month]])</f>
        <v>3192</v>
      </c>
      <c r="K3185" s="27">
        <f>SUMIFS(I:I,D:D,dataset_shampoo[[#This Row],[Brand]],E:E,dataset_shampoo[[#This Row],[Region]],F:F,dataset_shampoo[[#This Row],[Year]],G:G,"&lt;="&amp;dataset_shampoo[[#This Row],[Month]])</f>
        <v>12768</v>
      </c>
      <c r="L3185" s="9">
        <f>dataset_shampoo[[#This Row],[Units YTD]]+SUMIFS(H:H,D:D,dataset_shampoo[[#This Row],[Brand]],E:E,dataset_shampoo[[#This Row],[Region]],F:F,dataset_shampoo[[#This Row],[Year]]-1,G:G,"&gt;"&amp;dataset_shampoo[[#This Row],[Month]])</f>
        <v>28934</v>
      </c>
      <c r="M3185" s="1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s="9">
        <v>441</v>
      </c>
      <c r="I3186" s="11">
        <v>1827</v>
      </c>
      <c r="J3186" s="9">
        <f>SUMIFS(H:H,D:D,dataset_shampoo[[#This Row],[Brand]],E:E,dataset_shampoo[[#This Row],[Region]],F:F,dataset_shampoo[[#This Row],[Year]],G:G,"&lt;="&amp;dataset_shampoo[[#This Row],[Month]])</f>
        <v>3633</v>
      </c>
      <c r="K3186" s="27">
        <f>SUMIFS(I:I,D:D,dataset_shampoo[[#This Row],[Brand]],E:E,dataset_shampoo[[#This Row],[Region]],F:F,dataset_shampoo[[#This Row],[Year]],G:G,"&lt;="&amp;dataset_shampoo[[#This Row],[Month]])</f>
        <v>14595</v>
      </c>
      <c r="L3186" s="9">
        <f>dataset_shampoo[[#This Row],[Units YTD]]+SUMIFS(H:H,D:D,dataset_shampoo[[#This Row],[Brand]],E:E,dataset_shampoo[[#This Row],[Region]],F:F,dataset_shampoo[[#This Row],[Year]]-1,G:G,"&gt;"&amp;dataset_shampoo[[#This Row],[Month]])</f>
        <v>23386</v>
      </c>
      <c r="M3186" s="1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s="9">
        <v>567</v>
      </c>
      <c r="I3187" s="11">
        <v>2268</v>
      </c>
      <c r="J3187" s="9">
        <f>SUMIFS(H:H,D:D,dataset_shampoo[[#This Row],[Brand]],E:E,dataset_shampoo[[#This Row],[Region]],F:F,dataset_shampoo[[#This Row],[Year]],G:G,"&lt;="&amp;dataset_shampoo[[#This Row],[Month]])</f>
        <v>4200</v>
      </c>
      <c r="K3187" s="27">
        <f>SUMIFS(I:I,D:D,dataset_shampoo[[#This Row],[Brand]],E:E,dataset_shampoo[[#This Row],[Region]],F:F,dataset_shampoo[[#This Row],[Year]],G:G,"&lt;="&amp;dataset_shampoo[[#This Row],[Month]])</f>
        <v>16863</v>
      </c>
      <c r="L3187" s="9">
        <f>dataset_shampoo[[#This Row],[Units YTD]]+SUMIFS(H:H,D:D,dataset_shampoo[[#This Row],[Brand]],E:E,dataset_shampoo[[#This Row],[Region]],F:F,dataset_shampoo[[#This Row],[Year]]-1,G:G,"&gt;"&amp;dataset_shampoo[[#This Row],[Month]])</f>
        <v>15726</v>
      </c>
      <c r="M3187" s="1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s="9">
        <v>210</v>
      </c>
      <c r="I3188" s="11">
        <v>882</v>
      </c>
      <c r="J3188" s="9">
        <f>SUMIFS(H:H,D:D,dataset_shampoo[[#This Row],[Brand]],E:E,dataset_shampoo[[#This Row],[Region]],F:F,dataset_shampoo[[#This Row],[Year]],G:G,"&lt;="&amp;dataset_shampoo[[#This Row],[Month]])</f>
        <v>4410</v>
      </c>
      <c r="K3188" s="27">
        <f>SUMIFS(I:I,D:D,dataset_shampoo[[#This Row],[Brand]],E:E,dataset_shampoo[[#This Row],[Region]],F:F,dataset_shampoo[[#This Row],[Year]],G:G,"&lt;="&amp;dataset_shampoo[[#This Row],[Month]])</f>
        <v>17745</v>
      </c>
      <c r="L3188" s="9">
        <f>dataset_shampoo[[#This Row],[Units YTD]]+SUMIFS(H:H,D:D,dataset_shampoo[[#This Row],[Brand]],E:E,dataset_shampoo[[#This Row],[Region]],F:F,dataset_shampoo[[#This Row],[Year]]-1,G:G,"&gt;"&amp;dataset_shampoo[[#This Row],[Month]])</f>
        <v>11686</v>
      </c>
      <c r="M3188" s="1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s="9">
        <v>294</v>
      </c>
      <c r="I3189" s="11">
        <v>1155</v>
      </c>
      <c r="J3189" s="9">
        <f>SUMIFS(H:H,D:D,dataset_shampoo[[#This Row],[Brand]],E:E,dataset_shampoo[[#This Row],[Region]],F:F,dataset_shampoo[[#This Row],[Year]],G:G,"&lt;="&amp;dataset_shampoo[[#This Row],[Month]])</f>
        <v>4704</v>
      </c>
      <c r="K3189" s="27">
        <f>SUMIFS(I:I,D:D,dataset_shampoo[[#This Row],[Brand]],E:E,dataset_shampoo[[#This Row],[Region]],F:F,dataset_shampoo[[#This Row],[Year]],G:G,"&lt;="&amp;dataset_shampoo[[#This Row],[Month]])</f>
        <v>18900</v>
      </c>
      <c r="L3189" s="9">
        <f>dataset_shampoo[[#This Row],[Units YTD]]+SUMIFS(H:H,D:D,dataset_shampoo[[#This Row],[Brand]],E:E,dataset_shampoo[[#This Row],[Region]],F:F,dataset_shampoo[[#This Row],[Year]]-1,G:G,"&gt;"&amp;dataset_shampoo[[#This Row],[Month]])</f>
        <v>5525</v>
      </c>
      <c r="M3189" s="1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s="9">
        <v>189</v>
      </c>
      <c r="I3190" s="11">
        <v>756</v>
      </c>
      <c r="J3190" s="9">
        <f>SUMIFS(H:H,D:D,dataset_shampoo[[#This Row],[Brand]],E:E,dataset_shampoo[[#This Row],[Region]],F:F,dataset_shampoo[[#This Row],[Year]],G:G,"&lt;="&amp;dataset_shampoo[[#This Row],[Month]])</f>
        <v>4893</v>
      </c>
      <c r="K3190" s="27">
        <f>SUMIFS(I:I,D:D,dataset_shampoo[[#This Row],[Brand]],E:E,dataset_shampoo[[#This Row],[Region]],F:F,dataset_shampoo[[#This Row],[Year]],G:G,"&lt;="&amp;dataset_shampoo[[#This Row],[Month]])</f>
        <v>19656</v>
      </c>
      <c r="L3190" s="9">
        <f>dataset_shampoo[[#This Row],[Units YTD]]+SUMIFS(H:H,D:D,dataset_shampoo[[#This Row],[Brand]],E:E,dataset_shampoo[[#This Row],[Region]],F:F,dataset_shampoo[[#This Row],[Year]]-1,G:G,"&gt;"&amp;dataset_shampoo[[#This Row],[Month]])</f>
        <v>4893</v>
      </c>
      <c r="M3190" s="1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s="9">
        <v>168</v>
      </c>
      <c r="I3191" s="11">
        <v>700</v>
      </c>
      <c r="J3191" s="9">
        <f>SUMIFS(H:H,D:D,dataset_shampoo[[#This Row],[Brand]],E:E,dataset_shampoo[[#This Row],[Region]],F:F,dataset_shampoo[[#This Row],[Year]],G:G,"&lt;="&amp;dataset_shampoo[[#This Row],[Month]])</f>
        <v>168</v>
      </c>
      <c r="K3191" s="27">
        <f>SUMIFS(I:I,D:D,dataset_shampoo[[#This Row],[Brand]],E:E,dataset_shampoo[[#This Row],[Region]],F:F,dataset_shampoo[[#This Row],[Year]],G:G,"&lt;="&amp;dataset_shampoo[[#This Row],[Month]])</f>
        <v>700</v>
      </c>
      <c r="L3191" s="9">
        <f>dataset_shampoo[[#This Row],[Units YTD]]+SUMIFS(H:H,D:D,dataset_shampoo[[#This Row],[Brand]],E:E,dataset_shampoo[[#This Row],[Region]],F:F,dataset_shampoo[[#This Row],[Year]]-1,G:G,"&gt;"&amp;dataset_shampoo[[#This Row],[Month]])</f>
        <v>4221</v>
      </c>
      <c r="M3191" s="1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s="9">
        <v>2387</v>
      </c>
      <c r="I3192" s="11">
        <v>9541</v>
      </c>
      <c r="J3192" s="9">
        <f>SUMIFS(H:H,D:D,dataset_shampoo[[#This Row],[Brand]],E:E,dataset_shampoo[[#This Row],[Region]],F:F,dataset_shampoo[[#This Row],[Year]],G:G,"&lt;="&amp;dataset_shampoo[[#This Row],[Month]])</f>
        <v>2387</v>
      </c>
      <c r="K3192" s="27">
        <f>SUMIFS(I:I,D:D,dataset_shampoo[[#This Row],[Brand]],E:E,dataset_shampoo[[#This Row],[Region]],F:F,dataset_shampoo[[#This Row],[Year]],G:G,"&lt;="&amp;dataset_shampoo[[#This Row],[Month]])</f>
        <v>9541</v>
      </c>
      <c r="L3192" s="9">
        <f>dataset_shampoo[[#This Row],[Units YTD]]+SUMIFS(H:H,D:D,dataset_shampoo[[#This Row],[Brand]],E:E,dataset_shampoo[[#This Row],[Region]],F:F,dataset_shampoo[[#This Row],[Year]]-1,G:G,"&gt;"&amp;dataset_shampoo[[#This Row],[Month]])</f>
        <v>2387</v>
      </c>
      <c r="M3192" s="1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s="9">
        <v>1967</v>
      </c>
      <c r="I3193" s="11">
        <v>7864.5</v>
      </c>
      <c r="J3193" s="9">
        <f>SUMIFS(H:H,D:D,dataset_shampoo[[#This Row],[Brand]],E:E,dataset_shampoo[[#This Row],[Region]],F:F,dataset_shampoo[[#This Row],[Year]],G:G,"&lt;="&amp;dataset_shampoo[[#This Row],[Month]])</f>
        <v>4354</v>
      </c>
      <c r="K3193" s="27">
        <f>SUMIFS(I:I,D:D,dataset_shampoo[[#This Row],[Brand]],E:E,dataset_shampoo[[#This Row],[Region]],F:F,dataset_shampoo[[#This Row],[Year]],G:G,"&lt;="&amp;dataset_shampoo[[#This Row],[Month]])</f>
        <v>17405.5</v>
      </c>
      <c r="L3193" s="9">
        <f>dataset_shampoo[[#This Row],[Units YTD]]+SUMIFS(H:H,D:D,dataset_shampoo[[#This Row],[Brand]],E:E,dataset_shampoo[[#This Row],[Region]],F:F,dataset_shampoo[[#This Row],[Year]]-1,G:G,"&gt;"&amp;dataset_shampoo[[#This Row],[Month]])</f>
        <v>4354</v>
      </c>
      <c r="M3193" s="1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s="9">
        <v>1855</v>
      </c>
      <c r="I3194" s="11">
        <v>7395.5</v>
      </c>
      <c r="J3194" s="9">
        <f>SUMIFS(H:H,D:D,dataset_shampoo[[#This Row],[Brand]],E:E,dataset_shampoo[[#This Row],[Region]],F:F,dataset_shampoo[[#This Row],[Year]],G:G,"&lt;="&amp;dataset_shampoo[[#This Row],[Month]])</f>
        <v>6209</v>
      </c>
      <c r="K3194" s="27">
        <f>SUMIFS(I:I,D:D,dataset_shampoo[[#This Row],[Brand]],E:E,dataset_shampoo[[#This Row],[Region]],F:F,dataset_shampoo[[#This Row],[Year]],G:G,"&lt;="&amp;dataset_shampoo[[#This Row],[Month]])</f>
        <v>24801</v>
      </c>
      <c r="L3194" s="9">
        <f>dataset_shampoo[[#This Row],[Units YTD]]+SUMIFS(H:H,D:D,dataset_shampoo[[#This Row],[Brand]],E:E,dataset_shampoo[[#This Row],[Region]],F:F,dataset_shampoo[[#This Row],[Year]]-1,G:G,"&gt;"&amp;dataset_shampoo[[#This Row],[Month]])</f>
        <v>6209</v>
      </c>
      <c r="M3194" s="1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s="9">
        <v>1365</v>
      </c>
      <c r="I3195" s="11">
        <v>5428.5</v>
      </c>
      <c r="J3195" s="9">
        <f>SUMIFS(H:H,D:D,dataset_shampoo[[#This Row],[Brand]],E:E,dataset_shampoo[[#This Row],[Region]],F:F,dataset_shampoo[[#This Row],[Year]],G:G,"&lt;="&amp;dataset_shampoo[[#This Row],[Month]])</f>
        <v>7574</v>
      </c>
      <c r="K3195" s="27">
        <f>SUMIFS(I:I,D:D,dataset_shampoo[[#This Row],[Brand]],E:E,dataset_shampoo[[#This Row],[Region]],F:F,dataset_shampoo[[#This Row],[Year]],G:G,"&lt;="&amp;dataset_shampoo[[#This Row],[Month]])</f>
        <v>30229.5</v>
      </c>
      <c r="L3195" s="9">
        <f>dataset_shampoo[[#This Row],[Units YTD]]+SUMIFS(H:H,D:D,dataset_shampoo[[#This Row],[Brand]],E:E,dataset_shampoo[[#This Row],[Region]],F:F,dataset_shampoo[[#This Row],[Year]]-1,G:G,"&gt;"&amp;dataset_shampoo[[#This Row],[Month]])</f>
        <v>7574</v>
      </c>
      <c r="M3195" s="1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s="9">
        <v>2373</v>
      </c>
      <c r="I3196" s="11">
        <v>9464</v>
      </c>
      <c r="J3196" s="9">
        <f>SUMIFS(H:H,D:D,dataset_shampoo[[#This Row],[Brand]],E:E,dataset_shampoo[[#This Row],[Region]],F:F,dataset_shampoo[[#This Row],[Year]],G:G,"&lt;="&amp;dataset_shampoo[[#This Row],[Month]])</f>
        <v>9947</v>
      </c>
      <c r="K3196" s="27">
        <f>SUMIFS(I:I,D:D,dataset_shampoo[[#This Row],[Brand]],E:E,dataset_shampoo[[#This Row],[Region]],F:F,dataset_shampoo[[#This Row],[Year]],G:G,"&lt;="&amp;dataset_shampoo[[#This Row],[Month]])</f>
        <v>39693.5</v>
      </c>
      <c r="L3196" s="9">
        <f>dataset_shampoo[[#This Row],[Units YTD]]+SUMIFS(H:H,D:D,dataset_shampoo[[#This Row],[Brand]],E:E,dataset_shampoo[[#This Row],[Region]],F:F,dataset_shampoo[[#This Row],[Year]]-1,G:G,"&gt;"&amp;dataset_shampoo[[#This Row],[Month]])</f>
        <v>9947</v>
      </c>
      <c r="M3196" s="1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s="9">
        <v>2121</v>
      </c>
      <c r="I3197" s="11">
        <v>8459.5</v>
      </c>
      <c r="J3197" s="9">
        <f>SUMIFS(H:H,D:D,dataset_shampoo[[#This Row],[Brand]],E:E,dataset_shampoo[[#This Row],[Region]],F:F,dataset_shampoo[[#This Row],[Year]],G:G,"&lt;="&amp;dataset_shampoo[[#This Row],[Month]])</f>
        <v>12068</v>
      </c>
      <c r="K3197" s="27">
        <f>SUMIFS(I:I,D:D,dataset_shampoo[[#This Row],[Brand]],E:E,dataset_shampoo[[#This Row],[Region]],F:F,dataset_shampoo[[#This Row],[Year]],G:G,"&lt;="&amp;dataset_shampoo[[#This Row],[Month]])</f>
        <v>48153</v>
      </c>
      <c r="L3197" s="9">
        <f>dataset_shampoo[[#This Row],[Units YTD]]+SUMIFS(H:H,D:D,dataset_shampoo[[#This Row],[Brand]],E:E,dataset_shampoo[[#This Row],[Region]],F:F,dataset_shampoo[[#This Row],[Year]]-1,G:G,"&gt;"&amp;dataset_shampoo[[#This Row],[Month]])</f>
        <v>12068</v>
      </c>
      <c r="M3197" s="1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s="9">
        <v>2009</v>
      </c>
      <c r="I3198" s="11">
        <v>7997.5</v>
      </c>
      <c r="J3198" s="9">
        <f>SUMIFS(H:H,D:D,dataset_shampoo[[#This Row],[Brand]],E:E,dataset_shampoo[[#This Row],[Region]],F:F,dataset_shampoo[[#This Row],[Year]],G:G,"&lt;="&amp;dataset_shampoo[[#This Row],[Month]])</f>
        <v>14077</v>
      </c>
      <c r="K3198" s="27">
        <f>SUMIFS(I:I,D:D,dataset_shampoo[[#This Row],[Brand]],E:E,dataset_shampoo[[#This Row],[Region]],F:F,dataset_shampoo[[#This Row],[Year]],G:G,"&lt;="&amp;dataset_shampoo[[#This Row],[Month]])</f>
        <v>56150.5</v>
      </c>
      <c r="L3198" s="9">
        <f>dataset_shampoo[[#This Row],[Units YTD]]+SUMIFS(H:H,D:D,dataset_shampoo[[#This Row],[Brand]],E:E,dataset_shampoo[[#This Row],[Region]],F:F,dataset_shampoo[[#This Row],[Year]]-1,G:G,"&gt;"&amp;dataset_shampoo[[#This Row],[Month]])</f>
        <v>14077</v>
      </c>
      <c r="M3198" s="1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s="9">
        <v>2338</v>
      </c>
      <c r="I3199" s="11">
        <v>9324</v>
      </c>
      <c r="J3199" s="9">
        <f>SUMIFS(H:H,D:D,dataset_shampoo[[#This Row],[Brand]],E:E,dataset_shampoo[[#This Row],[Region]],F:F,dataset_shampoo[[#This Row],[Year]],G:G,"&lt;="&amp;dataset_shampoo[[#This Row],[Month]])</f>
        <v>16415</v>
      </c>
      <c r="K3199" s="27">
        <f>SUMIFS(I:I,D:D,dataset_shampoo[[#This Row],[Brand]],E:E,dataset_shampoo[[#This Row],[Region]],F:F,dataset_shampoo[[#This Row],[Year]],G:G,"&lt;="&amp;dataset_shampoo[[#This Row],[Month]])</f>
        <v>65474.5</v>
      </c>
      <c r="L3199" s="9">
        <f>dataset_shampoo[[#This Row],[Units YTD]]+SUMIFS(H:H,D:D,dataset_shampoo[[#This Row],[Brand]],E:E,dataset_shampoo[[#This Row],[Region]],F:F,dataset_shampoo[[#This Row],[Year]]-1,G:G,"&gt;"&amp;dataset_shampoo[[#This Row],[Month]])</f>
        <v>16415</v>
      </c>
      <c r="M3199" s="1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s="9">
        <v>1771</v>
      </c>
      <c r="I3200" s="11">
        <v>7084</v>
      </c>
      <c r="J3200" s="9">
        <f>SUMIFS(H:H,D:D,dataset_shampoo[[#This Row],[Brand]],E:E,dataset_shampoo[[#This Row],[Region]],F:F,dataset_shampoo[[#This Row],[Year]],G:G,"&lt;="&amp;dataset_shampoo[[#This Row],[Month]])</f>
        <v>18186</v>
      </c>
      <c r="K3200" s="27">
        <f>SUMIFS(I:I,D:D,dataset_shampoo[[#This Row],[Brand]],E:E,dataset_shampoo[[#This Row],[Region]],F:F,dataset_shampoo[[#This Row],[Year]],G:G,"&lt;="&amp;dataset_shampoo[[#This Row],[Month]])</f>
        <v>72558.5</v>
      </c>
      <c r="L3200" s="9">
        <f>dataset_shampoo[[#This Row],[Units YTD]]+SUMIFS(H:H,D:D,dataset_shampoo[[#This Row],[Brand]],E:E,dataset_shampoo[[#This Row],[Region]],F:F,dataset_shampoo[[#This Row],[Year]]-1,G:G,"&gt;"&amp;dataset_shampoo[[#This Row],[Month]])</f>
        <v>18186</v>
      </c>
      <c r="M3200" s="1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s="9">
        <v>2352</v>
      </c>
      <c r="I3201" s="11">
        <v>9401</v>
      </c>
      <c r="J3201" s="9">
        <f>SUMIFS(H:H,D:D,dataset_shampoo[[#This Row],[Brand]],E:E,dataset_shampoo[[#This Row],[Region]],F:F,dataset_shampoo[[#This Row],[Year]],G:G,"&lt;="&amp;dataset_shampoo[[#This Row],[Month]])</f>
        <v>20538</v>
      </c>
      <c r="K3201" s="27">
        <f>SUMIFS(I:I,D:D,dataset_shampoo[[#This Row],[Brand]],E:E,dataset_shampoo[[#This Row],[Region]],F:F,dataset_shampoo[[#This Row],[Year]],G:G,"&lt;="&amp;dataset_shampoo[[#This Row],[Month]])</f>
        <v>81959.5</v>
      </c>
      <c r="L3201" s="9">
        <f>dataset_shampoo[[#This Row],[Units YTD]]+SUMIFS(H:H,D:D,dataset_shampoo[[#This Row],[Brand]],E:E,dataset_shampoo[[#This Row],[Region]],F:F,dataset_shampoo[[#This Row],[Year]]-1,G:G,"&gt;"&amp;dataset_shampoo[[#This Row],[Month]])</f>
        <v>20538</v>
      </c>
      <c r="M3201" s="1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s="9">
        <v>1603</v>
      </c>
      <c r="I3202" s="11">
        <v>6408.5</v>
      </c>
      <c r="J3202" s="9">
        <f>SUMIFS(H:H,D:D,dataset_shampoo[[#This Row],[Brand]],E:E,dataset_shampoo[[#This Row],[Region]],F:F,dataset_shampoo[[#This Row],[Year]],G:G,"&lt;="&amp;dataset_shampoo[[#This Row],[Month]])</f>
        <v>22141</v>
      </c>
      <c r="K3202" s="27">
        <f>SUMIFS(I:I,D:D,dataset_shampoo[[#This Row],[Brand]],E:E,dataset_shampoo[[#This Row],[Region]],F:F,dataset_shampoo[[#This Row],[Year]],G:G,"&lt;="&amp;dataset_shampoo[[#This Row],[Month]])</f>
        <v>88368</v>
      </c>
      <c r="L3202" s="9">
        <f>dataset_shampoo[[#This Row],[Units YTD]]+SUMIFS(H:H,D:D,dataset_shampoo[[#This Row],[Brand]],E:E,dataset_shampoo[[#This Row],[Region]],F:F,dataset_shampoo[[#This Row],[Year]]-1,G:G,"&gt;"&amp;dataset_shampoo[[#This Row],[Month]])</f>
        <v>22141</v>
      </c>
      <c r="M3202" s="1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s="9">
        <v>1684</v>
      </c>
      <c r="I3203" s="11">
        <v>6730.5</v>
      </c>
      <c r="J3203" s="9">
        <f>SUMIFS(H:H,D:D,dataset_shampoo[[#This Row],[Brand]],E:E,dataset_shampoo[[#This Row],[Region]],F:F,dataset_shampoo[[#This Row],[Year]],G:G,"&lt;="&amp;dataset_shampoo[[#This Row],[Month]])</f>
        <v>23825</v>
      </c>
      <c r="K3203" s="27">
        <f>SUMIFS(I:I,D:D,dataset_shampoo[[#This Row],[Brand]],E:E,dataset_shampoo[[#This Row],[Region]],F:F,dataset_shampoo[[#This Row],[Year]],G:G,"&lt;="&amp;dataset_shampoo[[#This Row],[Month]])</f>
        <v>95098.5</v>
      </c>
      <c r="L3203" s="9">
        <f>dataset_shampoo[[#This Row],[Units YTD]]+SUMIFS(H:H,D:D,dataset_shampoo[[#This Row],[Brand]],E:E,dataset_shampoo[[#This Row],[Region]],F:F,dataset_shampoo[[#This Row],[Year]]-1,G:G,"&gt;"&amp;dataset_shampoo[[#This Row],[Month]])</f>
        <v>23825</v>
      </c>
      <c r="M3203" s="1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s="9">
        <v>3437</v>
      </c>
      <c r="I3204" s="11">
        <v>13741</v>
      </c>
      <c r="J3204" s="9">
        <f>SUMIFS(H:H,D:D,dataset_shampoo[[#This Row],[Brand]],E:E,dataset_shampoo[[#This Row],[Region]],F:F,dataset_shampoo[[#This Row],[Year]],G:G,"&lt;="&amp;dataset_shampoo[[#This Row],[Month]])</f>
        <v>3437</v>
      </c>
      <c r="K3204" s="27">
        <f>SUMIFS(I:I,D:D,dataset_shampoo[[#This Row],[Brand]],E:E,dataset_shampoo[[#This Row],[Region]],F:F,dataset_shampoo[[#This Row],[Year]],G:G,"&lt;="&amp;dataset_shampoo[[#This Row],[Month]])</f>
        <v>13741</v>
      </c>
      <c r="L3204" s="9">
        <f>dataset_shampoo[[#This Row],[Units YTD]]+SUMIFS(H:H,D:D,dataset_shampoo[[#This Row],[Brand]],E:E,dataset_shampoo[[#This Row],[Region]],F:F,dataset_shampoo[[#This Row],[Year]]-1,G:G,"&gt;"&amp;dataset_shampoo[[#This Row],[Month]])</f>
        <v>24875</v>
      </c>
      <c r="M3204" s="1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s="9">
        <v>2975</v>
      </c>
      <c r="I3205" s="11">
        <v>11851</v>
      </c>
      <c r="J3205" s="9">
        <f>SUMIFS(H:H,D:D,dataset_shampoo[[#This Row],[Brand]],E:E,dataset_shampoo[[#This Row],[Region]],F:F,dataset_shampoo[[#This Row],[Year]],G:G,"&lt;="&amp;dataset_shampoo[[#This Row],[Month]])</f>
        <v>6412</v>
      </c>
      <c r="K3205" s="27">
        <f>SUMIFS(I:I,D:D,dataset_shampoo[[#This Row],[Brand]],E:E,dataset_shampoo[[#This Row],[Region]],F:F,dataset_shampoo[[#This Row],[Year]],G:G,"&lt;="&amp;dataset_shampoo[[#This Row],[Month]])</f>
        <v>25592</v>
      </c>
      <c r="L3205" s="9">
        <f>dataset_shampoo[[#This Row],[Units YTD]]+SUMIFS(H:H,D:D,dataset_shampoo[[#This Row],[Brand]],E:E,dataset_shampoo[[#This Row],[Region]],F:F,dataset_shampoo[[#This Row],[Year]]-1,G:G,"&gt;"&amp;dataset_shampoo[[#This Row],[Month]])</f>
        <v>25883</v>
      </c>
      <c r="M3205" s="1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s="9">
        <v>2310</v>
      </c>
      <c r="I3206" s="11">
        <v>9233</v>
      </c>
      <c r="J3206" s="9">
        <f>SUMIFS(H:H,D:D,dataset_shampoo[[#This Row],[Brand]],E:E,dataset_shampoo[[#This Row],[Region]],F:F,dataset_shampoo[[#This Row],[Year]],G:G,"&lt;="&amp;dataset_shampoo[[#This Row],[Month]])</f>
        <v>8722</v>
      </c>
      <c r="K3206" s="27">
        <f>SUMIFS(I:I,D:D,dataset_shampoo[[#This Row],[Brand]],E:E,dataset_shampoo[[#This Row],[Region]],F:F,dataset_shampoo[[#This Row],[Year]],G:G,"&lt;="&amp;dataset_shampoo[[#This Row],[Month]])</f>
        <v>34825</v>
      </c>
      <c r="L3206" s="9">
        <f>dataset_shampoo[[#This Row],[Units YTD]]+SUMIFS(H:H,D:D,dataset_shampoo[[#This Row],[Brand]],E:E,dataset_shampoo[[#This Row],[Region]],F:F,dataset_shampoo[[#This Row],[Year]]-1,G:G,"&gt;"&amp;dataset_shampoo[[#This Row],[Month]])</f>
        <v>26338</v>
      </c>
      <c r="M3206" s="1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s="9">
        <v>2688</v>
      </c>
      <c r="I3207" s="11">
        <v>10724</v>
      </c>
      <c r="J3207" s="9">
        <f>SUMIFS(H:H,D:D,dataset_shampoo[[#This Row],[Brand]],E:E,dataset_shampoo[[#This Row],[Region]],F:F,dataset_shampoo[[#This Row],[Year]],G:G,"&lt;="&amp;dataset_shampoo[[#This Row],[Month]])</f>
        <v>11410</v>
      </c>
      <c r="K3207" s="27">
        <f>SUMIFS(I:I,D:D,dataset_shampoo[[#This Row],[Brand]],E:E,dataset_shampoo[[#This Row],[Region]],F:F,dataset_shampoo[[#This Row],[Year]],G:G,"&lt;="&amp;dataset_shampoo[[#This Row],[Month]])</f>
        <v>45549</v>
      </c>
      <c r="L3207" s="9">
        <f>dataset_shampoo[[#This Row],[Units YTD]]+SUMIFS(H:H,D:D,dataset_shampoo[[#This Row],[Brand]],E:E,dataset_shampoo[[#This Row],[Region]],F:F,dataset_shampoo[[#This Row],[Year]]-1,G:G,"&gt;"&amp;dataset_shampoo[[#This Row],[Month]])</f>
        <v>27661</v>
      </c>
      <c r="M3207" s="1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s="9">
        <v>3514</v>
      </c>
      <c r="I3208" s="11">
        <v>13993</v>
      </c>
      <c r="J3208" s="9">
        <f>SUMIFS(H:H,D:D,dataset_shampoo[[#This Row],[Brand]],E:E,dataset_shampoo[[#This Row],[Region]],F:F,dataset_shampoo[[#This Row],[Year]],G:G,"&lt;="&amp;dataset_shampoo[[#This Row],[Month]])</f>
        <v>14924</v>
      </c>
      <c r="K3208" s="27">
        <f>SUMIFS(I:I,D:D,dataset_shampoo[[#This Row],[Brand]],E:E,dataset_shampoo[[#This Row],[Region]],F:F,dataset_shampoo[[#This Row],[Year]],G:G,"&lt;="&amp;dataset_shampoo[[#This Row],[Month]])</f>
        <v>59542</v>
      </c>
      <c r="L3208" s="9">
        <f>dataset_shampoo[[#This Row],[Units YTD]]+SUMIFS(H:H,D:D,dataset_shampoo[[#This Row],[Brand]],E:E,dataset_shampoo[[#This Row],[Region]],F:F,dataset_shampoo[[#This Row],[Year]]-1,G:G,"&gt;"&amp;dataset_shampoo[[#This Row],[Month]])</f>
        <v>28802</v>
      </c>
      <c r="M3208" s="1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s="9">
        <v>3507</v>
      </c>
      <c r="I3209" s="11">
        <v>14014</v>
      </c>
      <c r="J3209" s="9">
        <f>SUMIFS(H:H,D:D,dataset_shampoo[[#This Row],[Brand]],E:E,dataset_shampoo[[#This Row],[Region]],F:F,dataset_shampoo[[#This Row],[Year]],G:G,"&lt;="&amp;dataset_shampoo[[#This Row],[Month]])</f>
        <v>18431</v>
      </c>
      <c r="K3209" s="27">
        <f>SUMIFS(I:I,D:D,dataset_shampoo[[#This Row],[Brand]],E:E,dataset_shampoo[[#This Row],[Region]],F:F,dataset_shampoo[[#This Row],[Year]],G:G,"&lt;="&amp;dataset_shampoo[[#This Row],[Month]])</f>
        <v>73556</v>
      </c>
      <c r="L3209" s="9">
        <f>dataset_shampoo[[#This Row],[Units YTD]]+SUMIFS(H:H,D:D,dataset_shampoo[[#This Row],[Brand]],E:E,dataset_shampoo[[#This Row],[Region]],F:F,dataset_shampoo[[#This Row],[Year]]-1,G:G,"&gt;"&amp;dataset_shampoo[[#This Row],[Month]])</f>
        <v>30188</v>
      </c>
      <c r="M3209" s="1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s="9">
        <v>2884</v>
      </c>
      <c r="I3210" s="11">
        <v>11473</v>
      </c>
      <c r="J3210" s="9">
        <f>SUMIFS(H:H,D:D,dataset_shampoo[[#This Row],[Brand]],E:E,dataset_shampoo[[#This Row],[Region]],F:F,dataset_shampoo[[#This Row],[Year]],G:G,"&lt;="&amp;dataset_shampoo[[#This Row],[Month]])</f>
        <v>21315</v>
      </c>
      <c r="K3210" s="27">
        <f>SUMIFS(I:I,D:D,dataset_shampoo[[#This Row],[Brand]],E:E,dataset_shampoo[[#This Row],[Region]],F:F,dataset_shampoo[[#This Row],[Year]],G:G,"&lt;="&amp;dataset_shampoo[[#This Row],[Month]])</f>
        <v>85029</v>
      </c>
      <c r="L3210" s="9">
        <f>dataset_shampoo[[#This Row],[Units YTD]]+SUMIFS(H:H,D:D,dataset_shampoo[[#This Row],[Brand]],E:E,dataset_shampoo[[#This Row],[Region]],F:F,dataset_shampoo[[#This Row],[Year]]-1,G:G,"&gt;"&amp;dataset_shampoo[[#This Row],[Month]])</f>
        <v>31063</v>
      </c>
      <c r="M3210" s="1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s="9">
        <v>2849</v>
      </c>
      <c r="I3211" s="11">
        <v>11347</v>
      </c>
      <c r="J3211" s="9">
        <f>SUMIFS(H:H,D:D,dataset_shampoo[[#This Row],[Brand]],E:E,dataset_shampoo[[#This Row],[Region]],F:F,dataset_shampoo[[#This Row],[Year]],G:G,"&lt;="&amp;dataset_shampoo[[#This Row],[Month]])</f>
        <v>24164</v>
      </c>
      <c r="K3211" s="27">
        <f>SUMIFS(I:I,D:D,dataset_shampoo[[#This Row],[Brand]],E:E,dataset_shampoo[[#This Row],[Region]],F:F,dataset_shampoo[[#This Row],[Year]],G:G,"&lt;="&amp;dataset_shampoo[[#This Row],[Month]])</f>
        <v>96376</v>
      </c>
      <c r="L3211" s="9">
        <f>dataset_shampoo[[#This Row],[Units YTD]]+SUMIFS(H:H,D:D,dataset_shampoo[[#This Row],[Brand]],E:E,dataset_shampoo[[#This Row],[Region]],F:F,dataset_shampoo[[#This Row],[Year]]-1,G:G,"&gt;"&amp;dataset_shampoo[[#This Row],[Month]])</f>
        <v>31574</v>
      </c>
      <c r="M3211" s="1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s="9">
        <v>2597</v>
      </c>
      <c r="I3212" s="11">
        <v>10353</v>
      </c>
      <c r="J3212" s="9">
        <f>SUMIFS(H:H,D:D,dataset_shampoo[[#This Row],[Brand]],E:E,dataset_shampoo[[#This Row],[Region]],F:F,dataset_shampoo[[#This Row],[Year]],G:G,"&lt;="&amp;dataset_shampoo[[#This Row],[Month]])</f>
        <v>26761</v>
      </c>
      <c r="K3212" s="27">
        <f>SUMIFS(I:I,D:D,dataset_shampoo[[#This Row],[Brand]],E:E,dataset_shampoo[[#This Row],[Region]],F:F,dataset_shampoo[[#This Row],[Year]],G:G,"&lt;="&amp;dataset_shampoo[[#This Row],[Month]])</f>
        <v>106729</v>
      </c>
      <c r="L3212" s="9">
        <f>dataset_shampoo[[#This Row],[Units YTD]]+SUMIFS(H:H,D:D,dataset_shampoo[[#This Row],[Brand]],E:E,dataset_shampoo[[#This Row],[Region]],F:F,dataset_shampoo[[#This Row],[Year]]-1,G:G,"&gt;"&amp;dataset_shampoo[[#This Row],[Month]])</f>
        <v>32400</v>
      </c>
      <c r="M3212" s="1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s="9">
        <v>2457</v>
      </c>
      <c r="I3213" s="11">
        <v>9814</v>
      </c>
      <c r="J3213" s="9">
        <f>SUMIFS(H:H,D:D,dataset_shampoo[[#This Row],[Brand]],E:E,dataset_shampoo[[#This Row],[Region]],F:F,dataset_shampoo[[#This Row],[Year]],G:G,"&lt;="&amp;dataset_shampoo[[#This Row],[Month]])</f>
        <v>29218</v>
      </c>
      <c r="K3213" s="27">
        <f>SUMIFS(I:I,D:D,dataset_shampoo[[#This Row],[Brand]],E:E,dataset_shampoo[[#This Row],[Region]],F:F,dataset_shampoo[[#This Row],[Year]],G:G,"&lt;="&amp;dataset_shampoo[[#This Row],[Month]])</f>
        <v>116543</v>
      </c>
      <c r="L3213" s="9">
        <f>dataset_shampoo[[#This Row],[Units YTD]]+SUMIFS(H:H,D:D,dataset_shampoo[[#This Row],[Brand]],E:E,dataset_shampoo[[#This Row],[Region]],F:F,dataset_shampoo[[#This Row],[Year]]-1,G:G,"&gt;"&amp;dataset_shampoo[[#This Row],[Month]])</f>
        <v>32505</v>
      </c>
      <c r="M3213" s="1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s="9">
        <v>3360</v>
      </c>
      <c r="I3214" s="11">
        <v>13398</v>
      </c>
      <c r="J3214" s="9">
        <f>SUMIFS(H:H,D:D,dataset_shampoo[[#This Row],[Brand]],E:E,dataset_shampoo[[#This Row],[Region]],F:F,dataset_shampoo[[#This Row],[Year]],G:G,"&lt;="&amp;dataset_shampoo[[#This Row],[Month]])</f>
        <v>32578</v>
      </c>
      <c r="K3214" s="27">
        <f>SUMIFS(I:I,D:D,dataset_shampoo[[#This Row],[Brand]],E:E,dataset_shampoo[[#This Row],[Region]],F:F,dataset_shampoo[[#This Row],[Year]],G:G,"&lt;="&amp;dataset_shampoo[[#This Row],[Month]])</f>
        <v>129941</v>
      </c>
      <c r="L3214" s="9">
        <f>dataset_shampoo[[#This Row],[Units YTD]]+SUMIFS(H:H,D:D,dataset_shampoo[[#This Row],[Brand]],E:E,dataset_shampoo[[#This Row],[Region]],F:F,dataset_shampoo[[#This Row],[Year]]-1,G:G,"&gt;"&amp;dataset_shampoo[[#This Row],[Month]])</f>
        <v>34262</v>
      </c>
      <c r="M3214" s="1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s="9">
        <v>2947</v>
      </c>
      <c r="I3215" s="11">
        <v>11746</v>
      </c>
      <c r="J3215" s="9">
        <f>SUMIFS(H:H,D:D,dataset_shampoo[[#This Row],[Brand]],E:E,dataset_shampoo[[#This Row],[Region]],F:F,dataset_shampoo[[#This Row],[Year]],G:G,"&lt;="&amp;dataset_shampoo[[#This Row],[Month]])</f>
        <v>35525</v>
      </c>
      <c r="K3215" s="27">
        <f>SUMIFS(I:I,D:D,dataset_shampoo[[#This Row],[Brand]],E:E,dataset_shampoo[[#This Row],[Region]],F:F,dataset_shampoo[[#This Row],[Year]],G:G,"&lt;="&amp;dataset_shampoo[[#This Row],[Month]])</f>
        <v>141687</v>
      </c>
      <c r="L3215" s="9">
        <f>dataset_shampoo[[#This Row],[Units YTD]]+SUMIFS(H:H,D:D,dataset_shampoo[[#This Row],[Brand]],E:E,dataset_shampoo[[#This Row],[Region]],F:F,dataset_shampoo[[#This Row],[Year]]-1,G:G,"&gt;"&amp;dataset_shampoo[[#This Row],[Month]])</f>
        <v>35525</v>
      </c>
      <c r="M3215" s="1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s="9">
        <v>3738</v>
      </c>
      <c r="I3216" s="11">
        <v>14910</v>
      </c>
      <c r="J3216" s="9">
        <f>SUMIFS(H:H,D:D,dataset_shampoo[[#This Row],[Brand]],E:E,dataset_shampoo[[#This Row],[Region]],F:F,dataset_shampoo[[#This Row],[Year]],G:G,"&lt;="&amp;dataset_shampoo[[#This Row],[Month]])</f>
        <v>3738</v>
      </c>
      <c r="K3216" s="27">
        <f>SUMIFS(I:I,D:D,dataset_shampoo[[#This Row],[Brand]],E:E,dataset_shampoo[[#This Row],[Region]],F:F,dataset_shampoo[[#This Row],[Year]],G:G,"&lt;="&amp;dataset_shampoo[[#This Row],[Month]])</f>
        <v>14910</v>
      </c>
      <c r="L3216" s="9">
        <f>dataset_shampoo[[#This Row],[Units YTD]]+SUMIFS(H:H,D:D,dataset_shampoo[[#This Row],[Brand]],E:E,dataset_shampoo[[#This Row],[Region]],F:F,dataset_shampoo[[#This Row],[Year]]-1,G:G,"&gt;"&amp;dataset_shampoo[[#This Row],[Month]])</f>
        <v>35826</v>
      </c>
      <c r="M3216" s="1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s="9">
        <v>3518</v>
      </c>
      <c r="I3217" s="11">
        <v>14007</v>
      </c>
      <c r="J3217" s="9">
        <f>SUMIFS(H:H,D:D,dataset_shampoo[[#This Row],[Brand]],E:E,dataset_shampoo[[#This Row],[Region]],F:F,dataset_shampoo[[#This Row],[Year]],G:G,"&lt;="&amp;dataset_shampoo[[#This Row],[Month]])</f>
        <v>7256</v>
      </c>
      <c r="K3217" s="27">
        <f>SUMIFS(I:I,D:D,dataset_shampoo[[#This Row],[Brand]],E:E,dataset_shampoo[[#This Row],[Region]],F:F,dataset_shampoo[[#This Row],[Year]],G:G,"&lt;="&amp;dataset_shampoo[[#This Row],[Month]])</f>
        <v>28917</v>
      </c>
      <c r="L3217" s="9">
        <f>dataset_shampoo[[#This Row],[Units YTD]]+SUMIFS(H:H,D:D,dataset_shampoo[[#This Row],[Brand]],E:E,dataset_shampoo[[#This Row],[Region]],F:F,dataset_shampoo[[#This Row],[Year]]-1,G:G,"&gt;"&amp;dataset_shampoo[[#This Row],[Month]])</f>
        <v>36369</v>
      </c>
      <c r="M3217" s="1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s="9">
        <v>5124</v>
      </c>
      <c r="I3218" s="11">
        <v>20475</v>
      </c>
      <c r="J3218" s="9">
        <f>SUMIFS(H:H,D:D,dataset_shampoo[[#This Row],[Brand]],E:E,dataset_shampoo[[#This Row],[Region]],F:F,dataset_shampoo[[#This Row],[Year]],G:G,"&lt;="&amp;dataset_shampoo[[#This Row],[Month]])</f>
        <v>12380</v>
      </c>
      <c r="K3218" s="27">
        <f>SUMIFS(I:I,D:D,dataset_shampoo[[#This Row],[Brand]],E:E,dataset_shampoo[[#This Row],[Region]],F:F,dataset_shampoo[[#This Row],[Year]],G:G,"&lt;="&amp;dataset_shampoo[[#This Row],[Month]])</f>
        <v>49392</v>
      </c>
      <c r="L3218" s="9">
        <f>dataset_shampoo[[#This Row],[Units YTD]]+SUMIFS(H:H,D:D,dataset_shampoo[[#This Row],[Brand]],E:E,dataset_shampoo[[#This Row],[Region]],F:F,dataset_shampoo[[#This Row],[Year]]-1,G:G,"&gt;"&amp;dataset_shampoo[[#This Row],[Month]])</f>
        <v>39183</v>
      </c>
      <c r="M3218" s="1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s="9">
        <v>4210</v>
      </c>
      <c r="I3219" s="11">
        <v>16789.5</v>
      </c>
      <c r="J3219" s="9">
        <f>SUMIFS(H:H,D:D,dataset_shampoo[[#This Row],[Brand]],E:E,dataset_shampoo[[#This Row],[Region]],F:F,dataset_shampoo[[#This Row],[Year]],G:G,"&lt;="&amp;dataset_shampoo[[#This Row],[Month]])</f>
        <v>16590</v>
      </c>
      <c r="K3219" s="27">
        <f>SUMIFS(I:I,D:D,dataset_shampoo[[#This Row],[Brand]],E:E,dataset_shampoo[[#This Row],[Region]],F:F,dataset_shampoo[[#This Row],[Year]],G:G,"&lt;="&amp;dataset_shampoo[[#This Row],[Month]])</f>
        <v>66181.5</v>
      </c>
      <c r="L3219" s="9">
        <f>dataset_shampoo[[#This Row],[Units YTD]]+SUMIFS(H:H,D:D,dataset_shampoo[[#This Row],[Brand]],E:E,dataset_shampoo[[#This Row],[Region]],F:F,dataset_shampoo[[#This Row],[Year]]-1,G:G,"&gt;"&amp;dataset_shampoo[[#This Row],[Month]])</f>
        <v>40705</v>
      </c>
      <c r="M3219" s="1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s="9">
        <v>4336</v>
      </c>
      <c r="I3220" s="11">
        <v>17293.5</v>
      </c>
      <c r="J3220" s="9">
        <f>SUMIFS(H:H,D:D,dataset_shampoo[[#This Row],[Brand]],E:E,dataset_shampoo[[#This Row],[Region]],F:F,dataset_shampoo[[#This Row],[Year]],G:G,"&lt;="&amp;dataset_shampoo[[#This Row],[Month]])</f>
        <v>20926</v>
      </c>
      <c r="K3220" s="27">
        <f>SUMIFS(I:I,D:D,dataset_shampoo[[#This Row],[Brand]],E:E,dataset_shampoo[[#This Row],[Region]],F:F,dataset_shampoo[[#This Row],[Year]],G:G,"&lt;="&amp;dataset_shampoo[[#This Row],[Month]])</f>
        <v>83475</v>
      </c>
      <c r="L3220" s="9">
        <f>dataset_shampoo[[#This Row],[Units YTD]]+SUMIFS(H:H,D:D,dataset_shampoo[[#This Row],[Brand]],E:E,dataset_shampoo[[#This Row],[Region]],F:F,dataset_shampoo[[#This Row],[Year]]-1,G:G,"&gt;"&amp;dataset_shampoo[[#This Row],[Month]])</f>
        <v>41527</v>
      </c>
      <c r="M3220" s="1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s="9">
        <v>4620</v>
      </c>
      <c r="I3221" s="11">
        <v>18438</v>
      </c>
      <c r="J3221" s="9">
        <f>SUMIFS(H:H,D:D,dataset_shampoo[[#This Row],[Brand]],E:E,dataset_shampoo[[#This Row],[Region]],F:F,dataset_shampoo[[#This Row],[Year]],G:G,"&lt;="&amp;dataset_shampoo[[#This Row],[Month]])</f>
        <v>25546</v>
      </c>
      <c r="K3221" s="27">
        <f>SUMIFS(I:I,D:D,dataset_shampoo[[#This Row],[Brand]],E:E,dataset_shampoo[[#This Row],[Region]],F:F,dataset_shampoo[[#This Row],[Year]],G:G,"&lt;="&amp;dataset_shampoo[[#This Row],[Month]])</f>
        <v>101913</v>
      </c>
      <c r="L3221" s="9">
        <f>dataset_shampoo[[#This Row],[Units YTD]]+SUMIFS(H:H,D:D,dataset_shampoo[[#This Row],[Brand]],E:E,dataset_shampoo[[#This Row],[Region]],F:F,dataset_shampoo[[#This Row],[Year]]-1,G:G,"&gt;"&amp;dataset_shampoo[[#This Row],[Month]])</f>
        <v>42640</v>
      </c>
      <c r="M3221" s="1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s="9">
        <v>3812</v>
      </c>
      <c r="I3222" s="11">
        <v>15235.5</v>
      </c>
      <c r="J3222" s="9">
        <f>SUMIFS(H:H,D:D,dataset_shampoo[[#This Row],[Brand]],E:E,dataset_shampoo[[#This Row],[Region]],F:F,dataset_shampoo[[#This Row],[Year]],G:G,"&lt;="&amp;dataset_shampoo[[#This Row],[Month]])</f>
        <v>29358</v>
      </c>
      <c r="K3222" s="27">
        <f>SUMIFS(I:I,D:D,dataset_shampoo[[#This Row],[Brand]],E:E,dataset_shampoo[[#This Row],[Region]],F:F,dataset_shampoo[[#This Row],[Year]],G:G,"&lt;="&amp;dataset_shampoo[[#This Row],[Month]])</f>
        <v>117148.5</v>
      </c>
      <c r="L3222" s="9">
        <f>dataset_shampoo[[#This Row],[Units YTD]]+SUMIFS(H:H,D:D,dataset_shampoo[[#This Row],[Brand]],E:E,dataset_shampoo[[#This Row],[Region]],F:F,dataset_shampoo[[#This Row],[Year]]-1,G:G,"&gt;"&amp;dataset_shampoo[[#This Row],[Month]])</f>
        <v>43568</v>
      </c>
      <c r="M3222" s="1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s="9">
        <v>4242</v>
      </c>
      <c r="I3223" s="11">
        <v>16989</v>
      </c>
      <c r="J3223" s="9">
        <f>SUMIFS(H:H,D:D,dataset_shampoo[[#This Row],[Brand]],E:E,dataset_shampoo[[#This Row],[Region]],F:F,dataset_shampoo[[#This Row],[Year]],G:G,"&lt;="&amp;dataset_shampoo[[#This Row],[Month]])</f>
        <v>33600</v>
      </c>
      <c r="K3223" s="27">
        <f>SUMIFS(I:I,D:D,dataset_shampoo[[#This Row],[Brand]],E:E,dataset_shampoo[[#This Row],[Region]],F:F,dataset_shampoo[[#This Row],[Year]],G:G,"&lt;="&amp;dataset_shampoo[[#This Row],[Month]])</f>
        <v>134137.5</v>
      </c>
      <c r="L3223" s="9">
        <f>dataset_shampoo[[#This Row],[Units YTD]]+SUMIFS(H:H,D:D,dataset_shampoo[[#This Row],[Brand]],E:E,dataset_shampoo[[#This Row],[Region]],F:F,dataset_shampoo[[#This Row],[Year]]-1,G:G,"&gt;"&amp;dataset_shampoo[[#This Row],[Month]])</f>
        <v>44961</v>
      </c>
      <c r="M3223" s="1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s="9">
        <v>4536</v>
      </c>
      <c r="I3224" s="11">
        <v>18081</v>
      </c>
      <c r="J3224" s="9">
        <f>SUMIFS(H:H,D:D,dataset_shampoo[[#This Row],[Brand]],E:E,dataset_shampoo[[#This Row],[Region]],F:F,dataset_shampoo[[#This Row],[Year]],G:G,"&lt;="&amp;dataset_shampoo[[#This Row],[Month]])</f>
        <v>38136</v>
      </c>
      <c r="K3224" s="27">
        <f>SUMIFS(I:I,D:D,dataset_shampoo[[#This Row],[Brand]],E:E,dataset_shampoo[[#This Row],[Region]],F:F,dataset_shampoo[[#This Row],[Year]],G:G,"&lt;="&amp;dataset_shampoo[[#This Row],[Month]])</f>
        <v>152218.5</v>
      </c>
      <c r="L3224" s="9">
        <f>dataset_shampoo[[#This Row],[Units YTD]]+SUMIFS(H:H,D:D,dataset_shampoo[[#This Row],[Brand]],E:E,dataset_shampoo[[#This Row],[Region]],F:F,dataset_shampoo[[#This Row],[Year]]-1,G:G,"&gt;"&amp;dataset_shampoo[[#This Row],[Month]])</f>
        <v>46900</v>
      </c>
      <c r="M3224" s="1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s="9">
        <v>4494</v>
      </c>
      <c r="I3225" s="11">
        <v>17934</v>
      </c>
      <c r="J3225" s="9">
        <f>SUMIFS(H:H,D:D,dataset_shampoo[[#This Row],[Brand]],E:E,dataset_shampoo[[#This Row],[Region]],F:F,dataset_shampoo[[#This Row],[Year]],G:G,"&lt;="&amp;dataset_shampoo[[#This Row],[Month]])</f>
        <v>42630</v>
      </c>
      <c r="K3225" s="27">
        <f>SUMIFS(I:I,D:D,dataset_shampoo[[#This Row],[Brand]],E:E,dataset_shampoo[[#This Row],[Region]],F:F,dataset_shampoo[[#This Row],[Year]],G:G,"&lt;="&amp;dataset_shampoo[[#This Row],[Month]])</f>
        <v>170152.5</v>
      </c>
      <c r="L3225" s="9">
        <f>dataset_shampoo[[#This Row],[Units YTD]]+SUMIFS(H:H,D:D,dataset_shampoo[[#This Row],[Brand]],E:E,dataset_shampoo[[#This Row],[Region]],F:F,dataset_shampoo[[#This Row],[Year]]-1,G:G,"&gt;"&amp;dataset_shampoo[[#This Row],[Month]])</f>
        <v>48937</v>
      </c>
      <c r="M3225" s="1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s="9">
        <v>4484</v>
      </c>
      <c r="I3226" s="11">
        <v>17850</v>
      </c>
      <c r="J3226" s="9">
        <f>SUMIFS(H:H,D:D,dataset_shampoo[[#This Row],[Brand]],E:E,dataset_shampoo[[#This Row],[Region]],F:F,dataset_shampoo[[#This Row],[Year]],G:G,"&lt;="&amp;dataset_shampoo[[#This Row],[Month]])</f>
        <v>47114</v>
      </c>
      <c r="K3226" s="27">
        <f>SUMIFS(I:I,D:D,dataset_shampoo[[#This Row],[Brand]],E:E,dataset_shampoo[[#This Row],[Region]],F:F,dataset_shampoo[[#This Row],[Year]],G:G,"&lt;="&amp;dataset_shampoo[[#This Row],[Month]])</f>
        <v>188002.5</v>
      </c>
      <c r="L3226" s="9">
        <f>dataset_shampoo[[#This Row],[Units YTD]]+SUMIFS(H:H,D:D,dataset_shampoo[[#This Row],[Brand]],E:E,dataset_shampoo[[#This Row],[Region]],F:F,dataset_shampoo[[#This Row],[Year]]-1,G:G,"&gt;"&amp;dataset_shampoo[[#This Row],[Month]])</f>
        <v>50061</v>
      </c>
      <c r="M3226" s="1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s="9">
        <v>4064</v>
      </c>
      <c r="I3227" s="11">
        <v>16212</v>
      </c>
      <c r="J3227" s="9">
        <f>SUMIFS(H:H,D:D,dataset_shampoo[[#This Row],[Brand]],E:E,dataset_shampoo[[#This Row],[Region]],F:F,dataset_shampoo[[#This Row],[Year]],G:G,"&lt;="&amp;dataset_shampoo[[#This Row],[Month]])</f>
        <v>51178</v>
      </c>
      <c r="K3227" s="27">
        <f>SUMIFS(I:I,D:D,dataset_shampoo[[#This Row],[Brand]],E:E,dataset_shampoo[[#This Row],[Region]],F:F,dataset_shampoo[[#This Row],[Year]],G:G,"&lt;="&amp;dataset_shampoo[[#This Row],[Month]])</f>
        <v>204214.5</v>
      </c>
      <c r="L3227" s="9">
        <f>dataset_shampoo[[#This Row],[Units YTD]]+SUMIFS(H:H,D:D,dataset_shampoo[[#This Row],[Brand]],E:E,dataset_shampoo[[#This Row],[Region]],F:F,dataset_shampoo[[#This Row],[Year]]-1,G:G,"&gt;"&amp;dataset_shampoo[[#This Row],[Month]])</f>
        <v>51178</v>
      </c>
      <c r="M3227" s="1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s="9">
        <v>5844</v>
      </c>
      <c r="I3228" s="11">
        <v>23361.1</v>
      </c>
      <c r="J3228" s="9">
        <f>SUMIFS(H:H,D:D,dataset_shampoo[[#This Row],[Brand]],E:E,dataset_shampoo[[#This Row],[Region]],F:F,dataset_shampoo[[#This Row],[Year]],G:G,"&lt;="&amp;dataset_shampoo[[#This Row],[Month]])</f>
        <v>5844</v>
      </c>
      <c r="K3228" s="27">
        <f>SUMIFS(I:I,D:D,dataset_shampoo[[#This Row],[Brand]],E:E,dataset_shampoo[[#This Row],[Region]],F:F,dataset_shampoo[[#This Row],[Year]],G:G,"&lt;="&amp;dataset_shampoo[[#This Row],[Month]])</f>
        <v>23361.1</v>
      </c>
      <c r="L3228" s="9">
        <f>dataset_shampoo[[#This Row],[Units YTD]]+SUMIFS(H:H,D:D,dataset_shampoo[[#This Row],[Brand]],E:E,dataset_shampoo[[#This Row],[Region]],F:F,dataset_shampoo[[#This Row],[Year]]-1,G:G,"&gt;"&amp;dataset_shampoo[[#This Row],[Month]])</f>
        <v>53284</v>
      </c>
      <c r="M3228" s="1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s="9">
        <v>7712</v>
      </c>
      <c r="I3229" s="11">
        <v>30702.7</v>
      </c>
      <c r="J3229" s="9">
        <f>SUMIFS(H:H,D:D,dataset_shampoo[[#This Row],[Brand]],E:E,dataset_shampoo[[#This Row],[Region]],F:F,dataset_shampoo[[#This Row],[Year]],G:G,"&lt;="&amp;dataset_shampoo[[#This Row],[Month]])</f>
        <v>13556</v>
      </c>
      <c r="K3229" s="27">
        <f>SUMIFS(I:I,D:D,dataset_shampoo[[#This Row],[Brand]],E:E,dataset_shampoo[[#This Row],[Region]],F:F,dataset_shampoo[[#This Row],[Year]],G:G,"&lt;="&amp;dataset_shampoo[[#This Row],[Month]])</f>
        <v>54063.8</v>
      </c>
      <c r="L3229" s="9">
        <f>dataset_shampoo[[#This Row],[Units YTD]]+SUMIFS(H:H,D:D,dataset_shampoo[[#This Row],[Brand]],E:E,dataset_shampoo[[#This Row],[Region]],F:F,dataset_shampoo[[#This Row],[Year]]-1,G:G,"&gt;"&amp;dataset_shampoo[[#This Row],[Month]])</f>
        <v>57478</v>
      </c>
      <c r="M3229" s="1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s="9">
        <v>8259</v>
      </c>
      <c r="I3230" s="11">
        <v>32972.800000000003</v>
      </c>
      <c r="J3230" s="9">
        <f>SUMIFS(H:H,D:D,dataset_shampoo[[#This Row],[Brand]],E:E,dataset_shampoo[[#This Row],[Region]],F:F,dataset_shampoo[[#This Row],[Year]],G:G,"&lt;="&amp;dataset_shampoo[[#This Row],[Month]])</f>
        <v>21815</v>
      </c>
      <c r="K3230" s="27">
        <f>SUMIFS(I:I,D:D,dataset_shampoo[[#This Row],[Brand]],E:E,dataset_shampoo[[#This Row],[Region]],F:F,dataset_shampoo[[#This Row],[Year]],G:G,"&lt;="&amp;dataset_shampoo[[#This Row],[Month]])</f>
        <v>87036.6</v>
      </c>
      <c r="L3230" s="9">
        <f>dataset_shampoo[[#This Row],[Units YTD]]+SUMIFS(H:H,D:D,dataset_shampoo[[#This Row],[Brand]],E:E,dataset_shampoo[[#This Row],[Region]],F:F,dataset_shampoo[[#This Row],[Year]]-1,G:G,"&gt;"&amp;dataset_shampoo[[#This Row],[Month]])</f>
        <v>60613</v>
      </c>
      <c r="M3230" s="1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s="9">
        <v>8195</v>
      </c>
      <c r="I3231" s="11">
        <v>32731.3</v>
      </c>
      <c r="J3231" s="9">
        <f>SUMIFS(H:H,D:D,dataset_shampoo[[#This Row],[Brand]],E:E,dataset_shampoo[[#This Row],[Region]],F:F,dataset_shampoo[[#This Row],[Year]],G:G,"&lt;="&amp;dataset_shampoo[[#This Row],[Month]])</f>
        <v>30010</v>
      </c>
      <c r="K3231" s="27">
        <f>SUMIFS(I:I,D:D,dataset_shampoo[[#This Row],[Brand]],E:E,dataset_shampoo[[#This Row],[Region]],F:F,dataset_shampoo[[#This Row],[Year]],G:G,"&lt;="&amp;dataset_shampoo[[#This Row],[Month]])</f>
        <v>119767.90000000001</v>
      </c>
      <c r="L3231" s="9">
        <f>dataset_shampoo[[#This Row],[Units YTD]]+SUMIFS(H:H,D:D,dataset_shampoo[[#This Row],[Brand]],E:E,dataset_shampoo[[#This Row],[Region]],F:F,dataset_shampoo[[#This Row],[Year]]-1,G:G,"&gt;"&amp;dataset_shampoo[[#This Row],[Month]])</f>
        <v>64598</v>
      </c>
      <c r="M3231" s="1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s="9">
        <v>8533</v>
      </c>
      <c r="I3232" s="11">
        <v>34083.699999999997</v>
      </c>
      <c r="J3232" s="9">
        <f>SUMIFS(H:H,D:D,dataset_shampoo[[#This Row],[Brand]],E:E,dataset_shampoo[[#This Row],[Region]],F:F,dataset_shampoo[[#This Row],[Year]],G:G,"&lt;="&amp;dataset_shampoo[[#This Row],[Month]])</f>
        <v>38543</v>
      </c>
      <c r="K3232" s="27">
        <f>SUMIFS(I:I,D:D,dataset_shampoo[[#This Row],[Brand]],E:E,dataset_shampoo[[#This Row],[Region]],F:F,dataset_shampoo[[#This Row],[Year]],G:G,"&lt;="&amp;dataset_shampoo[[#This Row],[Month]])</f>
        <v>153851.6</v>
      </c>
      <c r="L3232" s="9">
        <f>dataset_shampoo[[#This Row],[Units YTD]]+SUMIFS(H:H,D:D,dataset_shampoo[[#This Row],[Brand]],E:E,dataset_shampoo[[#This Row],[Region]],F:F,dataset_shampoo[[#This Row],[Year]]-1,G:G,"&gt;"&amp;dataset_shampoo[[#This Row],[Month]])</f>
        <v>68795</v>
      </c>
      <c r="M3232" s="1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s="9">
        <v>6875</v>
      </c>
      <c r="I3233" s="11">
        <v>27466.6</v>
      </c>
      <c r="J3233" s="9">
        <f>SUMIFS(H:H,D:D,dataset_shampoo[[#This Row],[Brand]],E:E,dataset_shampoo[[#This Row],[Region]],F:F,dataset_shampoo[[#This Row],[Year]],G:G,"&lt;="&amp;dataset_shampoo[[#This Row],[Month]])</f>
        <v>45418</v>
      </c>
      <c r="K3233" s="27">
        <f>SUMIFS(I:I,D:D,dataset_shampoo[[#This Row],[Brand]],E:E,dataset_shampoo[[#This Row],[Region]],F:F,dataset_shampoo[[#This Row],[Year]],G:G,"&lt;="&amp;dataset_shampoo[[#This Row],[Month]])</f>
        <v>181318.2</v>
      </c>
      <c r="L3233" s="9">
        <f>dataset_shampoo[[#This Row],[Units YTD]]+SUMIFS(H:H,D:D,dataset_shampoo[[#This Row],[Brand]],E:E,dataset_shampoo[[#This Row],[Region]],F:F,dataset_shampoo[[#This Row],[Year]]-1,G:G,"&gt;"&amp;dataset_shampoo[[#This Row],[Month]])</f>
        <v>71050</v>
      </c>
      <c r="M3233" s="1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s="9">
        <v>8919</v>
      </c>
      <c r="I3234" s="11">
        <v>35613.199999999997</v>
      </c>
      <c r="J3234" s="9">
        <f>SUMIFS(H:H,D:D,dataset_shampoo[[#This Row],[Brand]],E:E,dataset_shampoo[[#This Row],[Region]],F:F,dataset_shampoo[[#This Row],[Year]],G:G,"&lt;="&amp;dataset_shampoo[[#This Row],[Month]])</f>
        <v>54337</v>
      </c>
      <c r="K3234" s="27">
        <f>SUMIFS(I:I,D:D,dataset_shampoo[[#This Row],[Brand]],E:E,dataset_shampoo[[#This Row],[Region]],F:F,dataset_shampoo[[#This Row],[Year]],G:G,"&lt;="&amp;dataset_shampoo[[#This Row],[Month]])</f>
        <v>216931.40000000002</v>
      </c>
      <c r="L3234" s="9">
        <f>dataset_shampoo[[#This Row],[Units YTD]]+SUMIFS(H:H,D:D,dataset_shampoo[[#This Row],[Brand]],E:E,dataset_shampoo[[#This Row],[Region]],F:F,dataset_shampoo[[#This Row],[Year]]-1,G:G,"&gt;"&amp;dataset_shampoo[[#This Row],[Month]])</f>
        <v>76157</v>
      </c>
      <c r="M3234" s="1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s="9">
        <v>5216</v>
      </c>
      <c r="I3235" s="11">
        <v>20817.3</v>
      </c>
      <c r="J3235" s="9">
        <f>SUMIFS(H:H,D:D,dataset_shampoo[[#This Row],[Brand]],E:E,dataset_shampoo[[#This Row],[Region]],F:F,dataset_shampoo[[#This Row],[Year]],G:G,"&lt;="&amp;dataset_shampoo[[#This Row],[Month]])</f>
        <v>59553</v>
      </c>
      <c r="K3235" s="27">
        <f>SUMIFS(I:I,D:D,dataset_shampoo[[#This Row],[Brand]],E:E,dataset_shampoo[[#This Row],[Region]],F:F,dataset_shampoo[[#This Row],[Year]],G:G,"&lt;="&amp;dataset_shampoo[[#This Row],[Month]])</f>
        <v>237748.7</v>
      </c>
      <c r="L3235" s="9">
        <f>dataset_shampoo[[#This Row],[Units YTD]]+SUMIFS(H:H,D:D,dataset_shampoo[[#This Row],[Brand]],E:E,dataset_shampoo[[#This Row],[Region]],F:F,dataset_shampoo[[#This Row],[Year]]-1,G:G,"&gt;"&amp;dataset_shampoo[[#This Row],[Month]])</f>
        <v>77131</v>
      </c>
      <c r="M3235" s="1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s="9">
        <v>3236</v>
      </c>
      <c r="I3236" s="11">
        <v>12944.4</v>
      </c>
      <c r="J3236" s="9">
        <f>SUMIFS(H:H,D:D,dataset_shampoo[[#This Row],[Brand]],E:E,dataset_shampoo[[#This Row],[Region]],F:F,dataset_shampoo[[#This Row],[Year]],G:G,"&lt;="&amp;dataset_shampoo[[#This Row],[Month]])</f>
        <v>62789</v>
      </c>
      <c r="K3236" s="27">
        <f>SUMIFS(I:I,D:D,dataset_shampoo[[#This Row],[Brand]],E:E,dataset_shampoo[[#This Row],[Region]],F:F,dataset_shampoo[[#This Row],[Year]],G:G,"&lt;="&amp;dataset_shampoo[[#This Row],[Month]])</f>
        <v>250693.1</v>
      </c>
      <c r="L3236" s="9">
        <f>dataset_shampoo[[#This Row],[Units YTD]]+SUMIFS(H:H,D:D,dataset_shampoo[[#This Row],[Brand]],E:E,dataset_shampoo[[#This Row],[Region]],F:F,dataset_shampoo[[#This Row],[Year]]-1,G:G,"&gt;"&amp;dataset_shampoo[[#This Row],[Month]])</f>
        <v>75831</v>
      </c>
      <c r="M3236" s="1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s="9">
        <v>1980</v>
      </c>
      <c r="I3237" s="11">
        <v>7953.4</v>
      </c>
      <c r="J3237" s="9">
        <f>SUMIFS(H:H,D:D,dataset_shampoo[[#This Row],[Brand]],E:E,dataset_shampoo[[#This Row],[Region]],F:F,dataset_shampoo[[#This Row],[Year]],G:G,"&lt;="&amp;dataset_shampoo[[#This Row],[Month]])</f>
        <v>64769</v>
      </c>
      <c r="K3237" s="27">
        <f>SUMIFS(I:I,D:D,dataset_shampoo[[#This Row],[Brand]],E:E,dataset_shampoo[[#This Row],[Region]],F:F,dataset_shampoo[[#This Row],[Year]],G:G,"&lt;="&amp;dataset_shampoo[[#This Row],[Month]])</f>
        <v>258646.5</v>
      </c>
      <c r="L3237" s="9">
        <f>dataset_shampoo[[#This Row],[Units YTD]]+SUMIFS(H:H,D:D,dataset_shampoo[[#This Row],[Brand]],E:E,dataset_shampoo[[#This Row],[Region]],F:F,dataset_shampoo[[#This Row],[Year]]-1,G:G,"&gt;"&amp;dataset_shampoo[[#This Row],[Month]])</f>
        <v>73317</v>
      </c>
      <c r="M3237" s="1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s="9">
        <v>805</v>
      </c>
      <c r="I3238" s="11">
        <v>3187.8</v>
      </c>
      <c r="J3238" s="9">
        <f>SUMIFS(H:H,D:D,dataset_shampoo[[#This Row],[Brand]],E:E,dataset_shampoo[[#This Row],[Region]],F:F,dataset_shampoo[[#This Row],[Year]],G:G,"&lt;="&amp;dataset_shampoo[[#This Row],[Month]])</f>
        <v>65574</v>
      </c>
      <c r="K3238" s="27">
        <f>SUMIFS(I:I,D:D,dataset_shampoo[[#This Row],[Brand]],E:E,dataset_shampoo[[#This Row],[Region]],F:F,dataset_shampoo[[#This Row],[Year]],G:G,"&lt;="&amp;dataset_shampoo[[#This Row],[Month]])</f>
        <v>261834.3</v>
      </c>
      <c r="L3238" s="9">
        <f>dataset_shampoo[[#This Row],[Units YTD]]+SUMIFS(H:H,D:D,dataset_shampoo[[#This Row],[Brand]],E:E,dataset_shampoo[[#This Row],[Region]],F:F,dataset_shampoo[[#This Row],[Year]]-1,G:G,"&gt;"&amp;dataset_shampoo[[#This Row],[Month]])</f>
        <v>69638</v>
      </c>
      <c r="M3238" s="1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s="9">
        <v>805</v>
      </c>
      <c r="I3239" s="11">
        <v>3220</v>
      </c>
      <c r="J3239" s="9">
        <f>SUMIFS(H:H,D:D,dataset_shampoo[[#This Row],[Brand]],E:E,dataset_shampoo[[#This Row],[Region]],F:F,dataset_shampoo[[#This Row],[Year]],G:G,"&lt;="&amp;dataset_shampoo[[#This Row],[Month]])</f>
        <v>66379</v>
      </c>
      <c r="K3239" s="27">
        <f>SUMIFS(I:I,D:D,dataset_shampoo[[#This Row],[Brand]],E:E,dataset_shampoo[[#This Row],[Region]],F:F,dataset_shampoo[[#This Row],[Year]],G:G,"&lt;="&amp;dataset_shampoo[[#This Row],[Month]])</f>
        <v>265054.3</v>
      </c>
      <c r="L3239" s="9">
        <f>dataset_shampoo[[#This Row],[Units YTD]]+SUMIFS(H:H,D:D,dataset_shampoo[[#This Row],[Brand]],E:E,dataset_shampoo[[#This Row],[Region]],F:F,dataset_shampoo[[#This Row],[Year]]-1,G:G,"&gt;"&amp;dataset_shampoo[[#This Row],[Month]])</f>
        <v>66379</v>
      </c>
      <c r="M3239" s="1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s="9">
        <v>315</v>
      </c>
      <c r="I3240" s="11">
        <v>1281</v>
      </c>
      <c r="J3240" s="9">
        <f>SUMIFS(H:H,D:D,dataset_shampoo[[#This Row],[Brand]],E:E,dataset_shampoo[[#This Row],[Region]],F:F,dataset_shampoo[[#This Row],[Year]],G:G,"&lt;="&amp;dataset_shampoo[[#This Row],[Month]])</f>
        <v>315</v>
      </c>
      <c r="K3240" s="27">
        <f>SUMIFS(I:I,D:D,dataset_shampoo[[#This Row],[Brand]],E:E,dataset_shampoo[[#This Row],[Region]],F:F,dataset_shampoo[[#This Row],[Year]],G:G,"&lt;="&amp;dataset_shampoo[[#This Row],[Month]])</f>
        <v>1281</v>
      </c>
      <c r="L3240" s="9">
        <f>dataset_shampoo[[#This Row],[Units YTD]]+SUMIFS(H:H,D:D,dataset_shampoo[[#This Row],[Brand]],E:E,dataset_shampoo[[#This Row],[Region]],F:F,dataset_shampoo[[#This Row],[Year]]-1,G:G,"&gt;"&amp;dataset_shampoo[[#This Row],[Month]])</f>
        <v>60850</v>
      </c>
      <c r="M3240" s="1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s="9">
        <v>336</v>
      </c>
      <c r="I3241" s="11">
        <v>1344</v>
      </c>
      <c r="J3241" s="9">
        <f>SUMIFS(H:H,D:D,dataset_shampoo[[#This Row],[Brand]],E:E,dataset_shampoo[[#This Row],[Region]],F:F,dataset_shampoo[[#This Row],[Year]],G:G,"&lt;="&amp;dataset_shampoo[[#This Row],[Month]])</f>
        <v>651</v>
      </c>
      <c r="K3241" s="27">
        <f>SUMIFS(I:I,D:D,dataset_shampoo[[#This Row],[Brand]],E:E,dataset_shampoo[[#This Row],[Region]],F:F,dataset_shampoo[[#This Row],[Year]],G:G,"&lt;="&amp;dataset_shampoo[[#This Row],[Month]])</f>
        <v>2625</v>
      </c>
      <c r="L3241" s="9">
        <f>dataset_shampoo[[#This Row],[Units YTD]]+SUMIFS(H:H,D:D,dataset_shampoo[[#This Row],[Brand]],E:E,dataset_shampoo[[#This Row],[Region]],F:F,dataset_shampoo[[#This Row],[Year]]-1,G:G,"&gt;"&amp;dataset_shampoo[[#This Row],[Month]])</f>
        <v>53474</v>
      </c>
      <c r="M3241" s="1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s="9">
        <v>168</v>
      </c>
      <c r="I3242" s="11">
        <v>651</v>
      </c>
      <c r="J3242" s="9">
        <f>SUMIFS(H:H,D:D,dataset_shampoo[[#This Row],[Brand]],E:E,dataset_shampoo[[#This Row],[Region]],F:F,dataset_shampoo[[#This Row],[Year]],G:G,"&lt;="&amp;dataset_shampoo[[#This Row],[Month]])</f>
        <v>819</v>
      </c>
      <c r="K3242" s="27">
        <f>SUMIFS(I:I,D:D,dataset_shampoo[[#This Row],[Brand]],E:E,dataset_shampoo[[#This Row],[Region]],F:F,dataset_shampoo[[#This Row],[Year]],G:G,"&lt;="&amp;dataset_shampoo[[#This Row],[Month]])</f>
        <v>3276</v>
      </c>
      <c r="L3242" s="9">
        <f>dataset_shampoo[[#This Row],[Units YTD]]+SUMIFS(H:H,D:D,dataset_shampoo[[#This Row],[Brand]],E:E,dataset_shampoo[[#This Row],[Region]],F:F,dataset_shampoo[[#This Row],[Year]]-1,G:G,"&gt;"&amp;dataset_shampoo[[#This Row],[Month]])</f>
        <v>45383</v>
      </c>
      <c r="M3242" s="1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s="9">
        <v>294</v>
      </c>
      <c r="I3243" s="11">
        <v>1134</v>
      </c>
      <c r="J3243" s="9">
        <f>SUMIFS(H:H,D:D,dataset_shampoo[[#This Row],[Brand]],E:E,dataset_shampoo[[#This Row],[Region]],F:F,dataset_shampoo[[#This Row],[Year]],G:G,"&lt;="&amp;dataset_shampoo[[#This Row],[Month]])</f>
        <v>1113</v>
      </c>
      <c r="K3243" s="27">
        <f>SUMIFS(I:I,D:D,dataset_shampoo[[#This Row],[Brand]],E:E,dataset_shampoo[[#This Row],[Region]],F:F,dataset_shampoo[[#This Row],[Year]],G:G,"&lt;="&amp;dataset_shampoo[[#This Row],[Month]])</f>
        <v>4410</v>
      </c>
      <c r="L3243" s="9">
        <f>dataset_shampoo[[#This Row],[Units YTD]]+SUMIFS(H:H,D:D,dataset_shampoo[[#This Row],[Brand]],E:E,dataset_shampoo[[#This Row],[Region]],F:F,dataset_shampoo[[#This Row],[Year]]-1,G:G,"&gt;"&amp;dataset_shampoo[[#This Row],[Month]])</f>
        <v>37482</v>
      </c>
      <c r="M3243" s="1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s="9">
        <v>399</v>
      </c>
      <c r="I3244" s="11">
        <v>1617</v>
      </c>
      <c r="J3244" s="9">
        <f>SUMIFS(H:H,D:D,dataset_shampoo[[#This Row],[Brand]],E:E,dataset_shampoo[[#This Row],[Region]],F:F,dataset_shampoo[[#This Row],[Year]],G:G,"&lt;="&amp;dataset_shampoo[[#This Row],[Month]])</f>
        <v>1512</v>
      </c>
      <c r="K3244" s="27">
        <f>SUMIFS(I:I,D:D,dataset_shampoo[[#This Row],[Brand]],E:E,dataset_shampoo[[#This Row],[Region]],F:F,dataset_shampoo[[#This Row],[Year]],G:G,"&lt;="&amp;dataset_shampoo[[#This Row],[Month]])</f>
        <v>6027</v>
      </c>
      <c r="L3244" s="9">
        <f>dataset_shampoo[[#This Row],[Units YTD]]+SUMIFS(H:H,D:D,dataset_shampoo[[#This Row],[Brand]],E:E,dataset_shampoo[[#This Row],[Region]],F:F,dataset_shampoo[[#This Row],[Year]]-1,G:G,"&gt;"&amp;dataset_shampoo[[#This Row],[Month]])</f>
        <v>29348</v>
      </c>
      <c r="M3244" s="1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s="9">
        <v>147</v>
      </c>
      <c r="I3245" s="11">
        <v>651</v>
      </c>
      <c r="J3245" s="9">
        <f>SUMIFS(H:H,D:D,dataset_shampoo[[#This Row],[Brand]],E:E,dataset_shampoo[[#This Row],[Region]],F:F,dataset_shampoo[[#This Row],[Year]],G:G,"&lt;="&amp;dataset_shampoo[[#This Row],[Month]])</f>
        <v>1659</v>
      </c>
      <c r="K3245" s="27">
        <f>SUMIFS(I:I,D:D,dataset_shampoo[[#This Row],[Brand]],E:E,dataset_shampoo[[#This Row],[Region]],F:F,dataset_shampoo[[#This Row],[Year]],G:G,"&lt;="&amp;dataset_shampoo[[#This Row],[Month]])</f>
        <v>6678</v>
      </c>
      <c r="L3245" s="9">
        <f>dataset_shampoo[[#This Row],[Units YTD]]+SUMIFS(H:H,D:D,dataset_shampoo[[#This Row],[Brand]],E:E,dataset_shampoo[[#This Row],[Region]],F:F,dataset_shampoo[[#This Row],[Year]]-1,G:G,"&gt;"&amp;dataset_shampoo[[#This Row],[Month]])</f>
        <v>22620</v>
      </c>
      <c r="M3245" s="1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s="9">
        <v>105</v>
      </c>
      <c r="I3246" s="11">
        <v>420</v>
      </c>
      <c r="J3246" s="9">
        <f>SUMIFS(H:H,D:D,dataset_shampoo[[#This Row],[Brand]],E:E,dataset_shampoo[[#This Row],[Region]],F:F,dataset_shampoo[[#This Row],[Year]],G:G,"&lt;="&amp;dataset_shampoo[[#This Row],[Month]])</f>
        <v>1764</v>
      </c>
      <c r="K3246" s="27">
        <f>SUMIFS(I:I,D:D,dataset_shampoo[[#This Row],[Brand]],E:E,dataset_shampoo[[#This Row],[Region]],F:F,dataset_shampoo[[#This Row],[Year]],G:G,"&lt;="&amp;dataset_shampoo[[#This Row],[Month]])</f>
        <v>7098</v>
      </c>
      <c r="L3246" s="9">
        <f>dataset_shampoo[[#This Row],[Units YTD]]+SUMIFS(H:H,D:D,dataset_shampoo[[#This Row],[Brand]],E:E,dataset_shampoo[[#This Row],[Region]],F:F,dataset_shampoo[[#This Row],[Year]]-1,G:G,"&gt;"&amp;dataset_shampoo[[#This Row],[Month]])</f>
        <v>13806</v>
      </c>
      <c r="M3246" s="1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s="9">
        <v>147</v>
      </c>
      <c r="I3247" s="11">
        <v>588</v>
      </c>
      <c r="J3247" s="9">
        <f>SUMIFS(H:H,D:D,dataset_shampoo[[#This Row],[Brand]],E:E,dataset_shampoo[[#This Row],[Region]],F:F,dataset_shampoo[[#This Row],[Year]],G:G,"&lt;="&amp;dataset_shampoo[[#This Row],[Month]])</f>
        <v>1911</v>
      </c>
      <c r="K3247" s="27">
        <f>SUMIFS(I:I,D:D,dataset_shampoo[[#This Row],[Brand]],E:E,dataset_shampoo[[#This Row],[Region]],F:F,dataset_shampoo[[#This Row],[Year]],G:G,"&lt;="&amp;dataset_shampoo[[#This Row],[Month]])</f>
        <v>7686</v>
      </c>
      <c r="L3247" s="9">
        <f>dataset_shampoo[[#This Row],[Units YTD]]+SUMIFS(H:H,D:D,dataset_shampoo[[#This Row],[Brand]],E:E,dataset_shampoo[[#This Row],[Region]],F:F,dataset_shampoo[[#This Row],[Year]]-1,G:G,"&gt;"&amp;dataset_shampoo[[#This Row],[Month]])</f>
        <v>8737</v>
      </c>
      <c r="M3247" s="1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s="9">
        <v>42</v>
      </c>
      <c r="I3248" s="11">
        <v>147</v>
      </c>
      <c r="J3248" s="9">
        <f>SUMIFS(H:H,D:D,dataset_shampoo[[#This Row],[Brand]],E:E,dataset_shampoo[[#This Row],[Region]],F:F,dataset_shampoo[[#This Row],[Year]],G:G,"&lt;="&amp;dataset_shampoo[[#This Row],[Month]])</f>
        <v>1953</v>
      </c>
      <c r="K3248" s="27">
        <f>SUMIFS(I:I,D:D,dataset_shampoo[[#This Row],[Brand]],E:E,dataset_shampoo[[#This Row],[Region]],F:F,dataset_shampoo[[#This Row],[Year]],G:G,"&lt;="&amp;dataset_shampoo[[#This Row],[Month]])</f>
        <v>7833</v>
      </c>
      <c r="L3248" s="9">
        <f>dataset_shampoo[[#This Row],[Units YTD]]+SUMIFS(H:H,D:D,dataset_shampoo[[#This Row],[Brand]],E:E,dataset_shampoo[[#This Row],[Region]],F:F,dataset_shampoo[[#This Row],[Year]]-1,G:G,"&gt;"&amp;dataset_shampoo[[#This Row],[Month]])</f>
        <v>5543</v>
      </c>
      <c r="M3248" s="1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s="9">
        <v>84</v>
      </c>
      <c r="I3249" s="11">
        <v>399</v>
      </c>
      <c r="J3249" s="9">
        <f>SUMIFS(H:H,D:D,dataset_shampoo[[#This Row],[Brand]],E:E,dataset_shampoo[[#This Row],[Region]],F:F,dataset_shampoo[[#This Row],[Year]],G:G,"&lt;="&amp;dataset_shampoo[[#This Row],[Month]])</f>
        <v>2037</v>
      </c>
      <c r="K3249" s="27">
        <f>SUMIFS(I:I,D:D,dataset_shampoo[[#This Row],[Brand]],E:E,dataset_shampoo[[#This Row],[Region]],F:F,dataset_shampoo[[#This Row],[Year]],G:G,"&lt;="&amp;dataset_shampoo[[#This Row],[Month]])</f>
        <v>8232</v>
      </c>
      <c r="L3249" s="9">
        <f>dataset_shampoo[[#This Row],[Units YTD]]+SUMIFS(H:H,D:D,dataset_shampoo[[#This Row],[Brand]],E:E,dataset_shampoo[[#This Row],[Region]],F:F,dataset_shampoo[[#This Row],[Year]]-1,G:G,"&gt;"&amp;dataset_shampoo[[#This Row],[Month]])</f>
        <v>2842</v>
      </c>
      <c r="M3249" s="1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s="9">
        <v>84</v>
      </c>
      <c r="I3250" s="11">
        <v>336</v>
      </c>
      <c r="J3250" s="9">
        <f>SUMIFS(H:H,D:D,dataset_shampoo[[#This Row],[Brand]],E:E,dataset_shampoo[[#This Row],[Region]],F:F,dataset_shampoo[[#This Row],[Year]],G:G,"&lt;="&amp;dataset_shampoo[[#This Row],[Month]])</f>
        <v>2121</v>
      </c>
      <c r="K3250" s="27">
        <f>SUMIFS(I:I,D:D,dataset_shampoo[[#This Row],[Brand]],E:E,dataset_shampoo[[#This Row],[Region]],F:F,dataset_shampoo[[#This Row],[Year]],G:G,"&lt;="&amp;dataset_shampoo[[#This Row],[Month]])</f>
        <v>8568</v>
      </c>
      <c r="L3250" s="9">
        <f>dataset_shampoo[[#This Row],[Units YTD]]+SUMIFS(H:H,D:D,dataset_shampoo[[#This Row],[Brand]],E:E,dataset_shampoo[[#This Row],[Region]],F:F,dataset_shampoo[[#This Row],[Year]]-1,G:G,"&gt;"&amp;dataset_shampoo[[#This Row],[Month]])</f>
        <v>2121</v>
      </c>
      <c r="M3250" s="1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s="9">
        <v>2009</v>
      </c>
      <c r="I3251" s="11">
        <v>8001</v>
      </c>
      <c r="J3251" s="9">
        <f>SUMIFS(H:H,D:D,dataset_shampoo[[#This Row],[Brand]],E:E,dataset_shampoo[[#This Row],[Region]],F:F,dataset_shampoo[[#This Row],[Year]],G:G,"&lt;="&amp;dataset_shampoo[[#This Row],[Month]])</f>
        <v>2009</v>
      </c>
      <c r="K3251" s="27">
        <f>SUMIFS(I:I,D:D,dataset_shampoo[[#This Row],[Brand]],E:E,dataset_shampoo[[#This Row],[Region]],F:F,dataset_shampoo[[#This Row],[Year]],G:G,"&lt;="&amp;dataset_shampoo[[#This Row],[Month]])</f>
        <v>8001</v>
      </c>
      <c r="L3251" s="9">
        <f>dataset_shampoo[[#This Row],[Units YTD]]+SUMIFS(H:H,D:D,dataset_shampoo[[#This Row],[Brand]],E:E,dataset_shampoo[[#This Row],[Region]],F:F,dataset_shampoo[[#This Row],[Year]]-1,G:G,"&gt;"&amp;dataset_shampoo[[#This Row],[Month]])</f>
        <v>2009</v>
      </c>
      <c r="M3251" s="1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s="9">
        <v>1648</v>
      </c>
      <c r="I3252" s="11">
        <v>6576.5</v>
      </c>
      <c r="J3252" s="9">
        <f>SUMIFS(H:H,D:D,dataset_shampoo[[#This Row],[Brand]],E:E,dataset_shampoo[[#This Row],[Region]],F:F,dataset_shampoo[[#This Row],[Year]],G:G,"&lt;="&amp;dataset_shampoo[[#This Row],[Month]])</f>
        <v>3657</v>
      </c>
      <c r="K3252" s="27">
        <f>SUMIFS(I:I,D:D,dataset_shampoo[[#This Row],[Brand]],E:E,dataset_shampoo[[#This Row],[Region]],F:F,dataset_shampoo[[#This Row],[Year]],G:G,"&lt;="&amp;dataset_shampoo[[#This Row],[Month]])</f>
        <v>14577.5</v>
      </c>
      <c r="L3252" s="9">
        <f>dataset_shampoo[[#This Row],[Units YTD]]+SUMIFS(H:H,D:D,dataset_shampoo[[#This Row],[Brand]],E:E,dataset_shampoo[[#This Row],[Region]],F:F,dataset_shampoo[[#This Row],[Year]]-1,G:G,"&gt;"&amp;dataset_shampoo[[#This Row],[Month]])</f>
        <v>3657</v>
      </c>
      <c r="M3252" s="1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s="9">
        <v>2250</v>
      </c>
      <c r="I3253" s="11">
        <v>8970.5</v>
      </c>
      <c r="J3253" s="9">
        <f>SUMIFS(H:H,D:D,dataset_shampoo[[#This Row],[Brand]],E:E,dataset_shampoo[[#This Row],[Region]],F:F,dataset_shampoo[[#This Row],[Year]],G:G,"&lt;="&amp;dataset_shampoo[[#This Row],[Month]])</f>
        <v>5907</v>
      </c>
      <c r="K3253" s="27">
        <f>SUMIFS(I:I,D:D,dataset_shampoo[[#This Row],[Brand]],E:E,dataset_shampoo[[#This Row],[Region]],F:F,dataset_shampoo[[#This Row],[Year]],G:G,"&lt;="&amp;dataset_shampoo[[#This Row],[Month]])</f>
        <v>23548</v>
      </c>
      <c r="L3253" s="9">
        <f>dataset_shampoo[[#This Row],[Units YTD]]+SUMIFS(H:H,D:D,dataset_shampoo[[#This Row],[Brand]],E:E,dataset_shampoo[[#This Row],[Region]],F:F,dataset_shampoo[[#This Row],[Year]]-1,G:G,"&gt;"&amp;dataset_shampoo[[#This Row],[Month]])</f>
        <v>5907</v>
      </c>
      <c r="M3253" s="1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s="9">
        <v>1536</v>
      </c>
      <c r="I3254" s="11">
        <v>6128.5</v>
      </c>
      <c r="J3254" s="9">
        <f>SUMIFS(H:H,D:D,dataset_shampoo[[#This Row],[Brand]],E:E,dataset_shampoo[[#This Row],[Region]],F:F,dataset_shampoo[[#This Row],[Year]],G:G,"&lt;="&amp;dataset_shampoo[[#This Row],[Month]])</f>
        <v>7443</v>
      </c>
      <c r="K3254" s="27">
        <f>SUMIFS(I:I,D:D,dataset_shampoo[[#This Row],[Brand]],E:E,dataset_shampoo[[#This Row],[Region]],F:F,dataset_shampoo[[#This Row],[Year]],G:G,"&lt;="&amp;dataset_shampoo[[#This Row],[Month]])</f>
        <v>29676.5</v>
      </c>
      <c r="L3254" s="9">
        <f>dataset_shampoo[[#This Row],[Units YTD]]+SUMIFS(H:H,D:D,dataset_shampoo[[#This Row],[Brand]],E:E,dataset_shampoo[[#This Row],[Region]],F:F,dataset_shampoo[[#This Row],[Year]]-1,G:G,"&gt;"&amp;dataset_shampoo[[#This Row],[Month]])</f>
        <v>7443</v>
      </c>
      <c r="M3254" s="1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s="9">
        <v>2348</v>
      </c>
      <c r="I3255" s="11">
        <v>9359</v>
      </c>
      <c r="J3255" s="9">
        <f>SUMIFS(H:H,D:D,dataset_shampoo[[#This Row],[Brand]],E:E,dataset_shampoo[[#This Row],[Region]],F:F,dataset_shampoo[[#This Row],[Year]],G:G,"&lt;="&amp;dataset_shampoo[[#This Row],[Month]])</f>
        <v>9791</v>
      </c>
      <c r="K3255" s="27">
        <f>SUMIFS(I:I,D:D,dataset_shampoo[[#This Row],[Brand]],E:E,dataset_shampoo[[#This Row],[Region]],F:F,dataset_shampoo[[#This Row],[Year]],G:G,"&lt;="&amp;dataset_shampoo[[#This Row],[Month]])</f>
        <v>39035.5</v>
      </c>
      <c r="L3255" s="9">
        <f>dataset_shampoo[[#This Row],[Units YTD]]+SUMIFS(H:H,D:D,dataset_shampoo[[#This Row],[Brand]],E:E,dataset_shampoo[[#This Row],[Region]],F:F,dataset_shampoo[[#This Row],[Year]]-1,G:G,"&gt;"&amp;dataset_shampoo[[#This Row],[Month]])</f>
        <v>9791</v>
      </c>
      <c r="M3255" s="1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s="9">
        <v>1592</v>
      </c>
      <c r="I3256" s="11">
        <v>6373.5</v>
      </c>
      <c r="J3256" s="9">
        <f>SUMIFS(H:H,D:D,dataset_shampoo[[#This Row],[Brand]],E:E,dataset_shampoo[[#This Row],[Region]],F:F,dataset_shampoo[[#This Row],[Year]],G:G,"&lt;="&amp;dataset_shampoo[[#This Row],[Month]])</f>
        <v>11383</v>
      </c>
      <c r="K3256" s="27">
        <f>SUMIFS(I:I,D:D,dataset_shampoo[[#This Row],[Brand]],E:E,dataset_shampoo[[#This Row],[Region]],F:F,dataset_shampoo[[#This Row],[Year]],G:G,"&lt;="&amp;dataset_shampoo[[#This Row],[Month]])</f>
        <v>45409</v>
      </c>
      <c r="L3256" s="9">
        <f>dataset_shampoo[[#This Row],[Units YTD]]+SUMIFS(H:H,D:D,dataset_shampoo[[#This Row],[Brand]],E:E,dataset_shampoo[[#This Row],[Region]],F:F,dataset_shampoo[[#This Row],[Year]]-1,G:G,"&gt;"&amp;dataset_shampoo[[#This Row],[Month]])</f>
        <v>11383</v>
      </c>
      <c r="M3256" s="1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s="9">
        <v>1452</v>
      </c>
      <c r="I3257" s="11">
        <v>5796</v>
      </c>
      <c r="J3257" s="9">
        <f>SUMIFS(H:H,D:D,dataset_shampoo[[#This Row],[Brand]],E:E,dataset_shampoo[[#This Row],[Region]],F:F,dataset_shampoo[[#This Row],[Year]],G:G,"&lt;="&amp;dataset_shampoo[[#This Row],[Month]])</f>
        <v>12835</v>
      </c>
      <c r="K3257" s="27">
        <f>SUMIFS(I:I,D:D,dataset_shampoo[[#This Row],[Brand]],E:E,dataset_shampoo[[#This Row],[Region]],F:F,dataset_shampoo[[#This Row],[Year]],G:G,"&lt;="&amp;dataset_shampoo[[#This Row],[Month]])</f>
        <v>51205</v>
      </c>
      <c r="L3257" s="9">
        <f>dataset_shampoo[[#This Row],[Units YTD]]+SUMIFS(H:H,D:D,dataset_shampoo[[#This Row],[Brand]],E:E,dataset_shampoo[[#This Row],[Region]],F:F,dataset_shampoo[[#This Row],[Year]]-1,G:G,"&gt;"&amp;dataset_shampoo[[#This Row],[Month]])</f>
        <v>12835</v>
      </c>
      <c r="M3257" s="1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s="9">
        <v>1614</v>
      </c>
      <c r="I3258" s="11">
        <v>6447</v>
      </c>
      <c r="J3258" s="9">
        <f>SUMIFS(H:H,D:D,dataset_shampoo[[#This Row],[Brand]],E:E,dataset_shampoo[[#This Row],[Region]],F:F,dataset_shampoo[[#This Row],[Year]],G:G,"&lt;="&amp;dataset_shampoo[[#This Row],[Month]])</f>
        <v>14449</v>
      </c>
      <c r="K3258" s="27">
        <f>SUMIFS(I:I,D:D,dataset_shampoo[[#This Row],[Brand]],E:E,dataset_shampoo[[#This Row],[Region]],F:F,dataset_shampoo[[#This Row],[Year]],G:G,"&lt;="&amp;dataset_shampoo[[#This Row],[Month]])</f>
        <v>57652</v>
      </c>
      <c r="L3258" s="9">
        <f>dataset_shampoo[[#This Row],[Units YTD]]+SUMIFS(H:H,D:D,dataset_shampoo[[#This Row],[Brand]],E:E,dataset_shampoo[[#This Row],[Region]],F:F,dataset_shampoo[[#This Row],[Year]]-1,G:G,"&gt;"&amp;dataset_shampoo[[#This Row],[Month]])</f>
        <v>14449</v>
      </c>
      <c r="M3258" s="1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s="9">
        <v>976</v>
      </c>
      <c r="I3259" s="11">
        <v>3892</v>
      </c>
      <c r="J3259" s="9">
        <f>SUMIFS(H:H,D:D,dataset_shampoo[[#This Row],[Brand]],E:E,dataset_shampoo[[#This Row],[Region]],F:F,dataset_shampoo[[#This Row],[Year]],G:G,"&lt;="&amp;dataset_shampoo[[#This Row],[Month]])</f>
        <v>15425</v>
      </c>
      <c r="K3259" s="27">
        <f>SUMIFS(I:I,D:D,dataset_shampoo[[#This Row],[Brand]],E:E,dataset_shampoo[[#This Row],[Region]],F:F,dataset_shampoo[[#This Row],[Year]],G:G,"&lt;="&amp;dataset_shampoo[[#This Row],[Month]])</f>
        <v>61544</v>
      </c>
      <c r="L3259" s="9">
        <f>dataset_shampoo[[#This Row],[Units YTD]]+SUMIFS(H:H,D:D,dataset_shampoo[[#This Row],[Brand]],E:E,dataset_shampoo[[#This Row],[Region]],F:F,dataset_shampoo[[#This Row],[Year]]-1,G:G,"&gt;"&amp;dataset_shampoo[[#This Row],[Month]])</f>
        <v>15425</v>
      </c>
      <c r="M3259" s="1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s="9">
        <v>1516</v>
      </c>
      <c r="I3260" s="11">
        <v>6048</v>
      </c>
      <c r="J3260" s="9">
        <f>SUMIFS(H:H,D:D,dataset_shampoo[[#This Row],[Brand]],E:E,dataset_shampoo[[#This Row],[Region]],F:F,dataset_shampoo[[#This Row],[Year]],G:G,"&lt;="&amp;dataset_shampoo[[#This Row],[Month]])</f>
        <v>16941</v>
      </c>
      <c r="K3260" s="27">
        <f>SUMIFS(I:I,D:D,dataset_shampoo[[#This Row],[Brand]],E:E,dataset_shampoo[[#This Row],[Region]],F:F,dataset_shampoo[[#This Row],[Year]],G:G,"&lt;="&amp;dataset_shampoo[[#This Row],[Month]])</f>
        <v>67592</v>
      </c>
      <c r="L3260" s="9">
        <f>dataset_shampoo[[#This Row],[Units YTD]]+SUMIFS(H:H,D:D,dataset_shampoo[[#This Row],[Brand]],E:E,dataset_shampoo[[#This Row],[Region]],F:F,dataset_shampoo[[#This Row],[Year]]-1,G:G,"&gt;"&amp;dataset_shampoo[[#This Row],[Month]])</f>
        <v>16941</v>
      </c>
      <c r="M3260" s="1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s="9">
        <v>1166</v>
      </c>
      <c r="I3261" s="11">
        <v>4651.5</v>
      </c>
      <c r="J3261" s="9">
        <f>SUMIFS(H:H,D:D,dataset_shampoo[[#This Row],[Brand]],E:E,dataset_shampoo[[#This Row],[Region]],F:F,dataset_shampoo[[#This Row],[Year]],G:G,"&lt;="&amp;dataset_shampoo[[#This Row],[Month]])</f>
        <v>18107</v>
      </c>
      <c r="K3261" s="27">
        <f>SUMIFS(I:I,D:D,dataset_shampoo[[#This Row],[Brand]],E:E,dataset_shampoo[[#This Row],[Region]],F:F,dataset_shampoo[[#This Row],[Year]],G:G,"&lt;="&amp;dataset_shampoo[[#This Row],[Month]])</f>
        <v>72243.5</v>
      </c>
      <c r="L3261" s="9">
        <f>dataset_shampoo[[#This Row],[Units YTD]]+SUMIFS(H:H,D:D,dataset_shampoo[[#This Row],[Brand]],E:E,dataset_shampoo[[#This Row],[Region]],F:F,dataset_shampoo[[#This Row],[Year]]-1,G:G,"&gt;"&amp;dataset_shampoo[[#This Row],[Month]])</f>
        <v>18107</v>
      </c>
      <c r="M3261" s="1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s="9">
        <v>1267</v>
      </c>
      <c r="I3262" s="11">
        <v>5057.5</v>
      </c>
      <c r="J3262" s="9">
        <f>SUMIFS(H:H,D:D,dataset_shampoo[[#This Row],[Brand]],E:E,dataset_shampoo[[#This Row],[Region]],F:F,dataset_shampoo[[#This Row],[Year]],G:G,"&lt;="&amp;dataset_shampoo[[#This Row],[Month]])</f>
        <v>19374</v>
      </c>
      <c r="K3262" s="27">
        <f>SUMIFS(I:I,D:D,dataset_shampoo[[#This Row],[Brand]],E:E,dataset_shampoo[[#This Row],[Region]],F:F,dataset_shampoo[[#This Row],[Year]],G:G,"&lt;="&amp;dataset_shampoo[[#This Row],[Month]])</f>
        <v>77301</v>
      </c>
      <c r="L3262" s="9">
        <f>dataset_shampoo[[#This Row],[Units YTD]]+SUMIFS(H:H,D:D,dataset_shampoo[[#This Row],[Brand]],E:E,dataset_shampoo[[#This Row],[Region]],F:F,dataset_shampoo[[#This Row],[Year]]-1,G:G,"&gt;"&amp;dataset_shampoo[[#This Row],[Month]])</f>
        <v>19374</v>
      </c>
      <c r="M3262" s="1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s="9">
        <v>3059</v>
      </c>
      <c r="I3263" s="11">
        <v>12208</v>
      </c>
      <c r="J3263" s="9">
        <f>SUMIFS(H:H,D:D,dataset_shampoo[[#This Row],[Brand]],E:E,dataset_shampoo[[#This Row],[Region]],F:F,dataset_shampoo[[#This Row],[Year]],G:G,"&lt;="&amp;dataset_shampoo[[#This Row],[Month]])</f>
        <v>3059</v>
      </c>
      <c r="K3263" s="27">
        <f>SUMIFS(I:I,D:D,dataset_shampoo[[#This Row],[Brand]],E:E,dataset_shampoo[[#This Row],[Region]],F:F,dataset_shampoo[[#This Row],[Year]],G:G,"&lt;="&amp;dataset_shampoo[[#This Row],[Month]])</f>
        <v>12208</v>
      </c>
      <c r="L3263" s="9">
        <f>dataset_shampoo[[#This Row],[Units YTD]]+SUMIFS(H:H,D:D,dataset_shampoo[[#This Row],[Brand]],E:E,dataset_shampoo[[#This Row],[Region]],F:F,dataset_shampoo[[#This Row],[Year]]-1,G:G,"&gt;"&amp;dataset_shampoo[[#This Row],[Month]])</f>
        <v>20424</v>
      </c>
      <c r="M3263" s="1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s="9">
        <v>3129</v>
      </c>
      <c r="I3264" s="11">
        <v>12460</v>
      </c>
      <c r="J3264" s="9">
        <f>SUMIFS(H:H,D:D,dataset_shampoo[[#This Row],[Brand]],E:E,dataset_shampoo[[#This Row],[Region]],F:F,dataset_shampoo[[#This Row],[Year]],G:G,"&lt;="&amp;dataset_shampoo[[#This Row],[Month]])</f>
        <v>6188</v>
      </c>
      <c r="K3264" s="27">
        <f>SUMIFS(I:I,D:D,dataset_shampoo[[#This Row],[Brand]],E:E,dataset_shampoo[[#This Row],[Region]],F:F,dataset_shampoo[[#This Row],[Year]],G:G,"&lt;="&amp;dataset_shampoo[[#This Row],[Month]])</f>
        <v>24668</v>
      </c>
      <c r="L3264" s="9">
        <f>dataset_shampoo[[#This Row],[Units YTD]]+SUMIFS(H:H,D:D,dataset_shampoo[[#This Row],[Brand]],E:E,dataset_shampoo[[#This Row],[Region]],F:F,dataset_shampoo[[#This Row],[Year]]-1,G:G,"&gt;"&amp;dataset_shampoo[[#This Row],[Month]])</f>
        <v>21905</v>
      </c>
      <c r="M3264" s="1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s="9">
        <v>2730</v>
      </c>
      <c r="I3265" s="11">
        <v>10878</v>
      </c>
      <c r="J3265" s="9">
        <f>SUMIFS(H:H,D:D,dataset_shampoo[[#This Row],[Brand]],E:E,dataset_shampoo[[#This Row],[Region]],F:F,dataset_shampoo[[#This Row],[Year]],G:G,"&lt;="&amp;dataset_shampoo[[#This Row],[Month]])</f>
        <v>8918</v>
      </c>
      <c r="K3265" s="27">
        <f>SUMIFS(I:I,D:D,dataset_shampoo[[#This Row],[Brand]],E:E,dataset_shampoo[[#This Row],[Region]],F:F,dataset_shampoo[[#This Row],[Year]],G:G,"&lt;="&amp;dataset_shampoo[[#This Row],[Month]])</f>
        <v>35546</v>
      </c>
      <c r="L3265" s="9">
        <f>dataset_shampoo[[#This Row],[Units YTD]]+SUMIFS(H:H,D:D,dataset_shampoo[[#This Row],[Brand]],E:E,dataset_shampoo[[#This Row],[Region]],F:F,dataset_shampoo[[#This Row],[Year]]-1,G:G,"&gt;"&amp;dataset_shampoo[[#This Row],[Month]])</f>
        <v>22385</v>
      </c>
      <c r="M3265" s="1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s="9">
        <v>3920</v>
      </c>
      <c r="I3266" s="11">
        <v>15659</v>
      </c>
      <c r="J3266" s="9">
        <f>SUMIFS(H:H,D:D,dataset_shampoo[[#This Row],[Brand]],E:E,dataset_shampoo[[#This Row],[Region]],F:F,dataset_shampoo[[#This Row],[Year]],G:G,"&lt;="&amp;dataset_shampoo[[#This Row],[Month]])</f>
        <v>12838</v>
      </c>
      <c r="K3266" s="27">
        <f>SUMIFS(I:I,D:D,dataset_shampoo[[#This Row],[Brand]],E:E,dataset_shampoo[[#This Row],[Region]],F:F,dataset_shampoo[[#This Row],[Year]],G:G,"&lt;="&amp;dataset_shampoo[[#This Row],[Month]])</f>
        <v>51205</v>
      </c>
      <c r="L3266" s="9">
        <f>dataset_shampoo[[#This Row],[Units YTD]]+SUMIFS(H:H,D:D,dataset_shampoo[[#This Row],[Brand]],E:E,dataset_shampoo[[#This Row],[Region]],F:F,dataset_shampoo[[#This Row],[Year]]-1,G:G,"&gt;"&amp;dataset_shampoo[[#This Row],[Month]])</f>
        <v>24769</v>
      </c>
      <c r="M3266" s="1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s="9">
        <v>3409</v>
      </c>
      <c r="I3267" s="11">
        <v>13622</v>
      </c>
      <c r="J3267" s="9">
        <f>SUMIFS(H:H,D:D,dataset_shampoo[[#This Row],[Brand]],E:E,dataset_shampoo[[#This Row],[Region]],F:F,dataset_shampoo[[#This Row],[Year]],G:G,"&lt;="&amp;dataset_shampoo[[#This Row],[Month]])</f>
        <v>16247</v>
      </c>
      <c r="K3267" s="27">
        <f>SUMIFS(I:I,D:D,dataset_shampoo[[#This Row],[Brand]],E:E,dataset_shampoo[[#This Row],[Region]],F:F,dataset_shampoo[[#This Row],[Year]],G:G,"&lt;="&amp;dataset_shampoo[[#This Row],[Month]])</f>
        <v>64827</v>
      </c>
      <c r="L3267" s="9">
        <f>dataset_shampoo[[#This Row],[Units YTD]]+SUMIFS(H:H,D:D,dataset_shampoo[[#This Row],[Brand]],E:E,dataset_shampoo[[#This Row],[Region]],F:F,dataset_shampoo[[#This Row],[Year]]-1,G:G,"&gt;"&amp;dataset_shampoo[[#This Row],[Month]])</f>
        <v>25830</v>
      </c>
      <c r="M3267" s="1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s="9">
        <v>3829</v>
      </c>
      <c r="I3268" s="11">
        <v>15295</v>
      </c>
      <c r="J3268" s="9">
        <f>SUMIFS(H:H,D:D,dataset_shampoo[[#This Row],[Brand]],E:E,dataset_shampoo[[#This Row],[Region]],F:F,dataset_shampoo[[#This Row],[Year]],G:G,"&lt;="&amp;dataset_shampoo[[#This Row],[Month]])</f>
        <v>20076</v>
      </c>
      <c r="K3268" s="27">
        <f>SUMIFS(I:I,D:D,dataset_shampoo[[#This Row],[Brand]],E:E,dataset_shampoo[[#This Row],[Region]],F:F,dataset_shampoo[[#This Row],[Year]],G:G,"&lt;="&amp;dataset_shampoo[[#This Row],[Month]])</f>
        <v>80122</v>
      </c>
      <c r="L3268" s="9">
        <f>dataset_shampoo[[#This Row],[Units YTD]]+SUMIFS(H:H,D:D,dataset_shampoo[[#This Row],[Brand]],E:E,dataset_shampoo[[#This Row],[Region]],F:F,dataset_shampoo[[#This Row],[Year]]-1,G:G,"&gt;"&amp;dataset_shampoo[[#This Row],[Month]])</f>
        <v>28067</v>
      </c>
      <c r="M3268" s="1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s="9">
        <v>3591</v>
      </c>
      <c r="I3269" s="11">
        <v>14308</v>
      </c>
      <c r="J3269" s="9">
        <f>SUMIFS(H:H,D:D,dataset_shampoo[[#This Row],[Brand]],E:E,dataset_shampoo[[#This Row],[Region]],F:F,dataset_shampoo[[#This Row],[Year]],G:G,"&lt;="&amp;dataset_shampoo[[#This Row],[Month]])</f>
        <v>23667</v>
      </c>
      <c r="K3269" s="27">
        <f>SUMIFS(I:I,D:D,dataset_shampoo[[#This Row],[Brand]],E:E,dataset_shampoo[[#This Row],[Region]],F:F,dataset_shampoo[[#This Row],[Year]],G:G,"&lt;="&amp;dataset_shampoo[[#This Row],[Month]])</f>
        <v>94430</v>
      </c>
      <c r="L3269" s="9">
        <f>dataset_shampoo[[#This Row],[Units YTD]]+SUMIFS(H:H,D:D,dataset_shampoo[[#This Row],[Brand]],E:E,dataset_shampoo[[#This Row],[Region]],F:F,dataset_shampoo[[#This Row],[Year]]-1,G:G,"&gt;"&amp;dataset_shampoo[[#This Row],[Month]])</f>
        <v>30206</v>
      </c>
      <c r="M3269" s="1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s="9">
        <v>2688</v>
      </c>
      <c r="I3270" s="11">
        <v>10738</v>
      </c>
      <c r="J3270" s="9">
        <f>SUMIFS(H:H,D:D,dataset_shampoo[[#This Row],[Brand]],E:E,dataset_shampoo[[#This Row],[Region]],F:F,dataset_shampoo[[#This Row],[Year]],G:G,"&lt;="&amp;dataset_shampoo[[#This Row],[Month]])</f>
        <v>26355</v>
      </c>
      <c r="K3270" s="27">
        <f>SUMIFS(I:I,D:D,dataset_shampoo[[#This Row],[Brand]],E:E,dataset_shampoo[[#This Row],[Region]],F:F,dataset_shampoo[[#This Row],[Year]],G:G,"&lt;="&amp;dataset_shampoo[[#This Row],[Month]])</f>
        <v>105168</v>
      </c>
      <c r="L3270" s="9">
        <f>dataset_shampoo[[#This Row],[Units YTD]]+SUMIFS(H:H,D:D,dataset_shampoo[[#This Row],[Brand]],E:E,dataset_shampoo[[#This Row],[Region]],F:F,dataset_shampoo[[#This Row],[Year]]-1,G:G,"&gt;"&amp;dataset_shampoo[[#This Row],[Month]])</f>
        <v>31280</v>
      </c>
      <c r="M3270" s="1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s="9">
        <v>2744</v>
      </c>
      <c r="I3271" s="11">
        <v>10955</v>
      </c>
      <c r="J3271" s="9">
        <f>SUMIFS(H:H,D:D,dataset_shampoo[[#This Row],[Brand]],E:E,dataset_shampoo[[#This Row],[Region]],F:F,dataset_shampoo[[#This Row],[Year]],G:G,"&lt;="&amp;dataset_shampoo[[#This Row],[Month]])</f>
        <v>29099</v>
      </c>
      <c r="K3271" s="27">
        <f>SUMIFS(I:I,D:D,dataset_shampoo[[#This Row],[Brand]],E:E,dataset_shampoo[[#This Row],[Region]],F:F,dataset_shampoo[[#This Row],[Year]],G:G,"&lt;="&amp;dataset_shampoo[[#This Row],[Month]])</f>
        <v>116123</v>
      </c>
      <c r="L3271" s="9">
        <f>dataset_shampoo[[#This Row],[Units YTD]]+SUMIFS(H:H,D:D,dataset_shampoo[[#This Row],[Brand]],E:E,dataset_shampoo[[#This Row],[Region]],F:F,dataset_shampoo[[#This Row],[Year]]-1,G:G,"&gt;"&amp;dataset_shampoo[[#This Row],[Month]])</f>
        <v>33048</v>
      </c>
      <c r="M3271" s="1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s="9">
        <v>3241</v>
      </c>
      <c r="I3272" s="11">
        <v>12922</v>
      </c>
      <c r="J3272" s="9">
        <f>SUMIFS(H:H,D:D,dataset_shampoo[[#This Row],[Brand]],E:E,dataset_shampoo[[#This Row],[Region]],F:F,dataset_shampoo[[#This Row],[Year]],G:G,"&lt;="&amp;dataset_shampoo[[#This Row],[Month]])</f>
        <v>32340</v>
      </c>
      <c r="K3272" s="27">
        <f>SUMIFS(I:I,D:D,dataset_shampoo[[#This Row],[Brand]],E:E,dataset_shampoo[[#This Row],[Region]],F:F,dataset_shampoo[[#This Row],[Year]],G:G,"&lt;="&amp;dataset_shampoo[[#This Row],[Month]])</f>
        <v>129045</v>
      </c>
      <c r="L3272" s="9">
        <f>dataset_shampoo[[#This Row],[Units YTD]]+SUMIFS(H:H,D:D,dataset_shampoo[[#This Row],[Brand]],E:E,dataset_shampoo[[#This Row],[Region]],F:F,dataset_shampoo[[#This Row],[Year]]-1,G:G,"&gt;"&amp;dataset_shampoo[[#This Row],[Month]])</f>
        <v>34773</v>
      </c>
      <c r="M3272" s="1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s="9">
        <v>2373</v>
      </c>
      <c r="I3273" s="11">
        <v>9464</v>
      </c>
      <c r="J3273" s="9">
        <f>SUMIFS(H:H,D:D,dataset_shampoo[[#This Row],[Brand]],E:E,dataset_shampoo[[#This Row],[Region]],F:F,dataset_shampoo[[#This Row],[Year]],G:G,"&lt;="&amp;dataset_shampoo[[#This Row],[Month]])</f>
        <v>34713</v>
      </c>
      <c r="K3273" s="27">
        <f>SUMIFS(I:I,D:D,dataset_shampoo[[#This Row],[Brand]],E:E,dataset_shampoo[[#This Row],[Region]],F:F,dataset_shampoo[[#This Row],[Year]],G:G,"&lt;="&amp;dataset_shampoo[[#This Row],[Month]])</f>
        <v>138509</v>
      </c>
      <c r="L3273" s="9">
        <f>dataset_shampoo[[#This Row],[Units YTD]]+SUMIFS(H:H,D:D,dataset_shampoo[[#This Row],[Brand]],E:E,dataset_shampoo[[#This Row],[Region]],F:F,dataset_shampoo[[#This Row],[Year]]-1,G:G,"&gt;"&amp;dataset_shampoo[[#This Row],[Month]])</f>
        <v>35980</v>
      </c>
      <c r="M3273" s="1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s="9">
        <v>1974</v>
      </c>
      <c r="I3274" s="11">
        <v>7882</v>
      </c>
      <c r="J3274" s="9">
        <f>SUMIFS(H:H,D:D,dataset_shampoo[[#This Row],[Brand]],E:E,dataset_shampoo[[#This Row],[Region]],F:F,dataset_shampoo[[#This Row],[Year]],G:G,"&lt;="&amp;dataset_shampoo[[#This Row],[Month]])</f>
        <v>36687</v>
      </c>
      <c r="K3274" s="27">
        <f>SUMIFS(I:I,D:D,dataset_shampoo[[#This Row],[Brand]],E:E,dataset_shampoo[[#This Row],[Region]],F:F,dataset_shampoo[[#This Row],[Year]],G:G,"&lt;="&amp;dataset_shampoo[[#This Row],[Month]])</f>
        <v>146391</v>
      </c>
      <c r="L3274" s="9">
        <f>dataset_shampoo[[#This Row],[Units YTD]]+SUMIFS(H:H,D:D,dataset_shampoo[[#This Row],[Brand]],E:E,dataset_shampoo[[#This Row],[Region]],F:F,dataset_shampoo[[#This Row],[Year]]-1,G:G,"&gt;"&amp;dataset_shampoo[[#This Row],[Month]])</f>
        <v>36687</v>
      </c>
      <c r="M3274" s="1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s="9">
        <v>2835</v>
      </c>
      <c r="I3275" s="11">
        <v>11350.5</v>
      </c>
      <c r="J3275" s="9">
        <f>SUMIFS(H:H,D:D,dataset_shampoo[[#This Row],[Brand]],E:E,dataset_shampoo[[#This Row],[Region]],F:F,dataset_shampoo[[#This Row],[Year]],G:G,"&lt;="&amp;dataset_shampoo[[#This Row],[Month]])</f>
        <v>2835</v>
      </c>
      <c r="K3275" s="27">
        <f>SUMIFS(I:I,D:D,dataset_shampoo[[#This Row],[Brand]],E:E,dataset_shampoo[[#This Row],[Region]],F:F,dataset_shampoo[[#This Row],[Year]],G:G,"&lt;="&amp;dataset_shampoo[[#This Row],[Month]])</f>
        <v>11350.5</v>
      </c>
      <c r="L3275" s="9">
        <f>dataset_shampoo[[#This Row],[Units YTD]]+SUMIFS(H:H,D:D,dataset_shampoo[[#This Row],[Brand]],E:E,dataset_shampoo[[#This Row],[Region]],F:F,dataset_shampoo[[#This Row],[Year]]-1,G:G,"&gt;"&amp;dataset_shampoo[[#This Row],[Month]])</f>
        <v>36463</v>
      </c>
      <c r="M3275" s="1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s="9">
        <v>2835</v>
      </c>
      <c r="I3276" s="11">
        <v>11277</v>
      </c>
      <c r="J3276" s="9">
        <f>SUMIFS(H:H,D:D,dataset_shampoo[[#This Row],[Brand]],E:E,dataset_shampoo[[#This Row],[Region]],F:F,dataset_shampoo[[#This Row],[Year]],G:G,"&lt;="&amp;dataset_shampoo[[#This Row],[Month]])</f>
        <v>5670</v>
      </c>
      <c r="K3276" s="27">
        <f>SUMIFS(I:I,D:D,dataset_shampoo[[#This Row],[Brand]],E:E,dataset_shampoo[[#This Row],[Region]],F:F,dataset_shampoo[[#This Row],[Year]],G:G,"&lt;="&amp;dataset_shampoo[[#This Row],[Month]])</f>
        <v>22627.5</v>
      </c>
      <c r="L3276" s="9">
        <f>dataset_shampoo[[#This Row],[Units YTD]]+SUMIFS(H:H,D:D,dataset_shampoo[[#This Row],[Brand]],E:E,dataset_shampoo[[#This Row],[Region]],F:F,dataset_shampoo[[#This Row],[Year]]-1,G:G,"&gt;"&amp;dataset_shampoo[[#This Row],[Month]])</f>
        <v>36169</v>
      </c>
      <c r="M3276" s="1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s="9">
        <v>2740</v>
      </c>
      <c r="I3277" s="11">
        <v>10962</v>
      </c>
      <c r="J3277" s="9">
        <f>SUMIFS(H:H,D:D,dataset_shampoo[[#This Row],[Brand]],E:E,dataset_shampoo[[#This Row],[Region]],F:F,dataset_shampoo[[#This Row],[Year]],G:G,"&lt;="&amp;dataset_shampoo[[#This Row],[Month]])</f>
        <v>8410</v>
      </c>
      <c r="K3277" s="27">
        <f>SUMIFS(I:I,D:D,dataset_shampoo[[#This Row],[Brand]],E:E,dataset_shampoo[[#This Row],[Region]],F:F,dataset_shampoo[[#This Row],[Year]],G:G,"&lt;="&amp;dataset_shampoo[[#This Row],[Month]])</f>
        <v>33589.5</v>
      </c>
      <c r="L3277" s="9">
        <f>dataset_shampoo[[#This Row],[Units YTD]]+SUMIFS(H:H,D:D,dataset_shampoo[[#This Row],[Brand]],E:E,dataset_shampoo[[#This Row],[Region]],F:F,dataset_shampoo[[#This Row],[Year]]-1,G:G,"&gt;"&amp;dataset_shampoo[[#This Row],[Month]])</f>
        <v>36179</v>
      </c>
      <c r="M3277" s="1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s="9">
        <v>2898</v>
      </c>
      <c r="I3278" s="11">
        <v>11560.5</v>
      </c>
      <c r="J3278" s="9">
        <f>SUMIFS(H:H,D:D,dataset_shampoo[[#This Row],[Brand]],E:E,dataset_shampoo[[#This Row],[Region]],F:F,dataset_shampoo[[#This Row],[Year]],G:G,"&lt;="&amp;dataset_shampoo[[#This Row],[Month]])</f>
        <v>11308</v>
      </c>
      <c r="K3278" s="27">
        <f>SUMIFS(I:I,D:D,dataset_shampoo[[#This Row],[Brand]],E:E,dataset_shampoo[[#This Row],[Region]],F:F,dataset_shampoo[[#This Row],[Year]],G:G,"&lt;="&amp;dataset_shampoo[[#This Row],[Month]])</f>
        <v>45150</v>
      </c>
      <c r="L3278" s="9">
        <f>dataset_shampoo[[#This Row],[Units YTD]]+SUMIFS(H:H,D:D,dataset_shampoo[[#This Row],[Brand]],E:E,dataset_shampoo[[#This Row],[Region]],F:F,dataset_shampoo[[#This Row],[Year]]-1,G:G,"&gt;"&amp;dataset_shampoo[[#This Row],[Month]])</f>
        <v>35157</v>
      </c>
      <c r="M3278" s="1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s="9">
        <v>2184</v>
      </c>
      <c r="I3279" s="11">
        <v>8704.5</v>
      </c>
      <c r="J3279" s="9">
        <f>SUMIFS(H:H,D:D,dataset_shampoo[[#This Row],[Brand]],E:E,dataset_shampoo[[#This Row],[Region]],F:F,dataset_shampoo[[#This Row],[Year]],G:G,"&lt;="&amp;dataset_shampoo[[#This Row],[Month]])</f>
        <v>13492</v>
      </c>
      <c r="K3279" s="27">
        <f>SUMIFS(I:I,D:D,dataset_shampoo[[#This Row],[Brand]],E:E,dataset_shampoo[[#This Row],[Region]],F:F,dataset_shampoo[[#This Row],[Year]],G:G,"&lt;="&amp;dataset_shampoo[[#This Row],[Month]])</f>
        <v>53854.5</v>
      </c>
      <c r="L3279" s="9">
        <f>dataset_shampoo[[#This Row],[Units YTD]]+SUMIFS(H:H,D:D,dataset_shampoo[[#This Row],[Brand]],E:E,dataset_shampoo[[#This Row],[Region]],F:F,dataset_shampoo[[#This Row],[Year]]-1,G:G,"&gt;"&amp;dataset_shampoo[[#This Row],[Month]])</f>
        <v>33932</v>
      </c>
      <c r="M3279" s="1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s="9">
        <v>2068</v>
      </c>
      <c r="I3280" s="11">
        <v>8253</v>
      </c>
      <c r="J3280" s="9">
        <f>SUMIFS(H:H,D:D,dataset_shampoo[[#This Row],[Brand]],E:E,dataset_shampoo[[#This Row],[Region]],F:F,dataset_shampoo[[#This Row],[Year]],G:G,"&lt;="&amp;dataset_shampoo[[#This Row],[Month]])</f>
        <v>15560</v>
      </c>
      <c r="K3280" s="27">
        <f>SUMIFS(I:I,D:D,dataset_shampoo[[#This Row],[Brand]],E:E,dataset_shampoo[[#This Row],[Region]],F:F,dataset_shampoo[[#This Row],[Year]],G:G,"&lt;="&amp;dataset_shampoo[[#This Row],[Month]])</f>
        <v>62107.5</v>
      </c>
      <c r="L3280" s="9">
        <f>dataset_shampoo[[#This Row],[Units YTD]]+SUMIFS(H:H,D:D,dataset_shampoo[[#This Row],[Brand]],E:E,dataset_shampoo[[#This Row],[Region]],F:F,dataset_shampoo[[#This Row],[Year]]-1,G:G,"&gt;"&amp;dataset_shampoo[[#This Row],[Month]])</f>
        <v>32171</v>
      </c>
      <c r="M3280" s="1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s="9">
        <v>2667</v>
      </c>
      <c r="I3281" s="11">
        <v>10615.5</v>
      </c>
      <c r="J3281" s="9">
        <f>SUMIFS(H:H,D:D,dataset_shampoo[[#This Row],[Brand]],E:E,dataset_shampoo[[#This Row],[Region]],F:F,dataset_shampoo[[#This Row],[Year]],G:G,"&lt;="&amp;dataset_shampoo[[#This Row],[Month]])</f>
        <v>18227</v>
      </c>
      <c r="K3281" s="27">
        <f>SUMIFS(I:I,D:D,dataset_shampoo[[#This Row],[Brand]],E:E,dataset_shampoo[[#This Row],[Region]],F:F,dataset_shampoo[[#This Row],[Year]],G:G,"&lt;="&amp;dataset_shampoo[[#This Row],[Month]])</f>
        <v>72723</v>
      </c>
      <c r="L3281" s="9">
        <f>dataset_shampoo[[#This Row],[Units YTD]]+SUMIFS(H:H,D:D,dataset_shampoo[[#This Row],[Brand]],E:E,dataset_shampoo[[#This Row],[Region]],F:F,dataset_shampoo[[#This Row],[Year]]-1,G:G,"&gt;"&amp;dataset_shampoo[[#This Row],[Month]])</f>
        <v>31247</v>
      </c>
      <c r="M3281" s="1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s="9">
        <v>1827</v>
      </c>
      <c r="I3282" s="11">
        <v>7266</v>
      </c>
      <c r="J3282" s="9">
        <f>SUMIFS(H:H,D:D,dataset_shampoo[[#This Row],[Brand]],E:E,dataset_shampoo[[#This Row],[Region]],F:F,dataset_shampoo[[#This Row],[Year]],G:G,"&lt;="&amp;dataset_shampoo[[#This Row],[Month]])</f>
        <v>20054</v>
      </c>
      <c r="K3282" s="27">
        <f>SUMIFS(I:I,D:D,dataset_shampoo[[#This Row],[Brand]],E:E,dataset_shampoo[[#This Row],[Region]],F:F,dataset_shampoo[[#This Row],[Year]],G:G,"&lt;="&amp;dataset_shampoo[[#This Row],[Month]])</f>
        <v>79989</v>
      </c>
      <c r="L3282" s="9">
        <f>dataset_shampoo[[#This Row],[Units YTD]]+SUMIFS(H:H,D:D,dataset_shampoo[[#This Row],[Brand]],E:E,dataset_shampoo[[#This Row],[Region]],F:F,dataset_shampoo[[#This Row],[Year]]-1,G:G,"&gt;"&amp;dataset_shampoo[[#This Row],[Month]])</f>
        <v>30386</v>
      </c>
      <c r="M3282" s="1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s="9">
        <v>2006</v>
      </c>
      <c r="I3283" s="11">
        <v>8001</v>
      </c>
      <c r="J3283" s="9">
        <f>SUMIFS(H:H,D:D,dataset_shampoo[[#This Row],[Brand]],E:E,dataset_shampoo[[#This Row],[Region]],F:F,dataset_shampoo[[#This Row],[Year]],G:G,"&lt;="&amp;dataset_shampoo[[#This Row],[Month]])</f>
        <v>22060</v>
      </c>
      <c r="K3283" s="27">
        <f>SUMIFS(I:I,D:D,dataset_shampoo[[#This Row],[Brand]],E:E,dataset_shampoo[[#This Row],[Region]],F:F,dataset_shampoo[[#This Row],[Year]],G:G,"&lt;="&amp;dataset_shampoo[[#This Row],[Month]])</f>
        <v>87990</v>
      </c>
      <c r="L3283" s="9">
        <f>dataset_shampoo[[#This Row],[Units YTD]]+SUMIFS(H:H,D:D,dataset_shampoo[[#This Row],[Brand]],E:E,dataset_shampoo[[#This Row],[Region]],F:F,dataset_shampoo[[#This Row],[Year]]-1,G:G,"&gt;"&amp;dataset_shampoo[[#This Row],[Month]])</f>
        <v>29648</v>
      </c>
      <c r="M3283" s="1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s="9">
        <v>2468</v>
      </c>
      <c r="I3284" s="11">
        <v>9817.5</v>
      </c>
      <c r="J3284" s="9">
        <f>SUMIFS(H:H,D:D,dataset_shampoo[[#This Row],[Brand]],E:E,dataset_shampoo[[#This Row],[Region]],F:F,dataset_shampoo[[#This Row],[Year]],G:G,"&lt;="&amp;dataset_shampoo[[#This Row],[Month]])</f>
        <v>24528</v>
      </c>
      <c r="K3284" s="27">
        <f>SUMIFS(I:I,D:D,dataset_shampoo[[#This Row],[Brand]],E:E,dataset_shampoo[[#This Row],[Region]],F:F,dataset_shampoo[[#This Row],[Year]],G:G,"&lt;="&amp;dataset_shampoo[[#This Row],[Month]])</f>
        <v>97807.5</v>
      </c>
      <c r="L3284" s="9">
        <f>dataset_shampoo[[#This Row],[Units YTD]]+SUMIFS(H:H,D:D,dataset_shampoo[[#This Row],[Brand]],E:E,dataset_shampoo[[#This Row],[Region]],F:F,dataset_shampoo[[#This Row],[Year]]-1,G:G,"&gt;"&amp;dataset_shampoo[[#This Row],[Month]])</f>
        <v>28875</v>
      </c>
      <c r="M3284" s="1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s="9">
        <v>3129</v>
      </c>
      <c r="I3285" s="11">
        <v>12432</v>
      </c>
      <c r="J3285" s="9">
        <f>SUMIFS(H:H,D:D,dataset_shampoo[[#This Row],[Brand]],E:E,dataset_shampoo[[#This Row],[Region]],F:F,dataset_shampoo[[#This Row],[Year]],G:G,"&lt;="&amp;dataset_shampoo[[#This Row],[Month]])</f>
        <v>27657</v>
      </c>
      <c r="K3285" s="27">
        <f>SUMIFS(I:I,D:D,dataset_shampoo[[#This Row],[Brand]],E:E,dataset_shampoo[[#This Row],[Region]],F:F,dataset_shampoo[[#This Row],[Year]],G:G,"&lt;="&amp;dataset_shampoo[[#This Row],[Month]])</f>
        <v>110239.5</v>
      </c>
      <c r="L3285" s="9">
        <f>dataset_shampoo[[#This Row],[Units YTD]]+SUMIFS(H:H,D:D,dataset_shampoo[[#This Row],[Brand]],E:E,dataset_shampoo[[#This Row],[Region]],F:F,dataset_shampoo[[#This Row],[Year]]-1,G:G,"&gt;"&amp;dataset_shampoo[[#This Row],[Month]])</f>
        <v>29631</v>
      </c>
      <c r="M3285" s="1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s="9">
        <v>2415</v>
      </c>
      <c r="I3286" s="11">
        <v>9660</v>
      </c>
      <c r="J3286" s="9">
        <f>SUMIFS(H:H,D:D,dataset_shampoo[[#This Row],[Brand]],E:E,dataset_shampoo[[#This Row],[Region]],F:F,dataset_shampoo[[#This Row],[Year]],G:G,"&lt;="&amp;dataset_shampoo[[#This Row],[Month]])</f>
        <v>30072</v>
      </c>
      <c r="K3286" s="27">
        <f>SUMIFS(I:I,D:D,dataset_shampoo[[#This Row],[Brand]],E:E,dataset_shampoo[[#This Row],[Region]],F:F,dataset_shampoo[[#This Row],[Year]],G:G,"&lt;="&amp;dataset_shampoo[[#This Row],[Month]])</f>
        <v>119899.5</v>
      </c>
      <c r="L3286" s="9">
        <f>dataset_shampoo[[#This Row],[Units YTD]]+SUMIFS(H:H,D:D,dataset_shampoo[[#This Row],[Brand]],E:E,dataset_shampoo[[#This Row],[Region]],F:F,dataset_shampoo[[#This Row],[Year]]-1,G:G,"&gt;"&amp;dataset_shampoo[[#This Row],[Month]])</f>
        <v>30072</v>
      </c>
      <c r="M3286" s="1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s="9">
        <v>2334</v>
      </c>
      <c r="I3287" s="11">
        <v>9305.7999999999993</v>
      </c>
      <c r="J3287" s="9">
        <f>SUMIFS(H:H,D:D,dataset_shampoo[[#This Row],[Brand]],E:E,dataset_shampoo[[#This Row],[Region]],F:F,dataset_shampoo[[#This Row],[Year]],G:G,"&lt;="&amp;dataset_shampoo[[#This Row],[Month]])</f>
        <v>2334</v>
      </c>
      <c r="K3287" s="27">
        <f>SUMIFS(I:I,D:D,dataset_shampoo[[#This Row],[Brand]],E:E,dataset_shampoo[[#This Row],[Region]],F:F,dataset_shampoo[[#This Row],[Year]],G:G,"&lt;="&amp;dataset_shampoo[[#This Row],[Month]])</f>
        <v>9305.7999999999993</v>
      </c>
      <c r="L3287" s="9">
        <f>dataset_shampoo[[#This Row],[Units YTD]]+SUMIFS(H:H,D:D,dataset_shampoo[[#This Row],[Brand]],E:E,dataset_shampoo[[#This Row],[Region]],F:F,dataset_shampoo[[#This Row],[Year]]-1,G:G,"&gt;"&amp;dataset_shampoo[[#This Row],[Month]])</f>
        <v>29571</v>
      </c>
      <c r="M3287" s="1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s="9">
        <v>2930</v>
      </c>
      <c r="I3288" s="11">
        <v>11704.7</v>
      </c>
      <c r="J3288" s="9">
        <f>SUMIFS(H:H,D:D,dataset_shampoo[[#This Row],[Brand]],E:E,dataset_shampoo[[#This Row],[Region]],F:F,dataset_shampoo[[#This Row],[Year]],G:G,"&lt;="&amp;dataset_shampoo[[#This Row],[Month]])</f>
        <v>5264</v>
      </c>
      <c r="K3288" s="27">
        <f>SUMIFS(I:I,D:D,dataset_shampoo[[#This Row],[Brand]],E:E,dataset_shampoo[[#This Row],[Region]],F:F,dataset_shampoo[[#This Row],[Year]],G:G,"&lt;="&amp;dataset_shampoo[[#This Row],[Month]])</f>
        <v>21010.5</v>
      </c>
      <c r="L3288" s="9">
        <f>dataset_shampoo[[#This Row],[Units YTD]]+SUMIFS(H:H,D:D,dataset_shampoo[[#This Row],[Brand]],E:E,dataset_shampoo[[#This Row],[Region]],F:F,dataset_shampoo[[#This Row],[Year]]-1,G:G,"&gt;"&amp;dataset_shampoo[[#This Row],[Month]])</f>
        <v>29666</v>
      </c>
      <c r="M3288" s="1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s="9">
        <v>3140</v>
      </c>
      <c r="I3289" s="11">
        <v>12525.8</v>
      </c>
      <c r="J3289" s="9">
        <f>SUMIFS(H:H,D:D,dataset_shampoo[[#This Row],[Brand]],E:E,dataset_shampoo[[#This Row],[Region]],F:F,dataset_shampoo[[#This Row],[Year]],G:G,"&lt;="&amp;dataset_shampoo[[#This Row],[Month]])</f>
        <v>8404</v>
      </c>
      <c r="K3289" s="27">
        <f>SUMIFS(I:I,D:D,dataset_shampoo[[#This Row],[Brand]],E:E,dataset_shampoo[[#This Row],[Region]],F:F,dataset_shampoo[[#This Row],[Year]],G:G,"&lt;="&amp;dataset_shampoo[[#This Row],[Month]])</f>
        <v>33536.300000000003</v>
      </c>
      <c r="L3289" s="9">
        <f>dataset_shampoo[[#This Row],[Units YTD]]+SUMIFS(H:H,D:D,dataset_shampoo[[#This Row],[Brand]],E:E,dataset_shampoo[[#This Row],[Region]],F:F,dataset_shampoo[[#This Row],[Year]]-1,G:G,"&gt;"&amp;dataset_shampoo[[#This Row],[Month]])</f>
        <v>30066</v>
      </c>
      <c r="M3289" s="1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s="9">
        <v>3091</v>
      </c>
      <c r="I3290" s="11">
        <v>12300.4</v>
      </c>
      <c r="J3290" s="9">
        <f>SUMIFS(H:H,D:D,dataset_shampoo[[#This Row],[Brand]],E:E,dataset_shampoo[[#This Row],[Region]],F:F,dataset_shampoo[[#This Row],[Year]],G:G,"&lt;="&amp;dataset_shampoo[[#This Row],[Month]])</f>
        <v>11495</v>
      </c>
      <c r="K3290" s="27">
        <f>SUMIFS(I:I,D:D,dataset_shampoo[[#This Row],[Brand]],E:E,dataset_shampoo[[#This Row],[Region]],F:F,dataset_shampoo[[#This Row],[Year]],G:G,"&lt;="&amp;dataset_shampoo[[#This Row],[Month]])</f>
        <v>45836.700000000004</v>
      </c>
      <c r="L3290" s="9">
        <f>dataset_shampoo[[#This Row],[Units YTD]]+SUMIFS(H:H,D:D,dataset_shampoo[[#This Row],[Brand]],E:E,dataset_shampoo[[#This Row],[Region]],F:F,dataset_shampoo[[#This Row],[Year]]-1,G:G,"&gt;"&amp;dataset_shampoo[[#This Row],[Month]])</f>
        <v>30259</v>
      </c>
      <c r="M3290" s="1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s="9">
        <v>3832</v>
      </c>
      <c r="I3291" s="11">
        <v>15246.7</v>
      </c>
      <c r="J3291" s="9">
        <f>SUMIFS(H:H,D:D,dataset_shampoo[[#This Row],[Brand]],E:E,dataset_shampoo[[#This Row],[Region]],F:F,dataset_shampoo[[#This Row],[Year]],G:G,"&lt;="&amp;dataset_shampoo[[#This Row],[Month]])</f>
        <v>15327</v>
      </c>
      <c r="K3291" s="27">
        <f>SUMIFS(I:I,D:D,dataset_shampoo[[#This Row],[Brand]],E:E,dataset_shampoo[[#This Row],[Region]],F:F,dataset_shampoo[[#This Row],[Year]],G:G,"&lt;="&amp;dataset_shampoo[[#This Row],[Month]])</f>
        <v>61083.400000000009</v>
      </c>
      <c r="L3291" s="9">
        <f>dataset_shampoo[[#This Row],[Units YTD]]+SUMIFS(H:H,D:D,dataset_shampoo[[#This Row],[Brand]],E:E,dataset_shampoo[[#This Row],[Region]],F:F,dataset_shampoo[[#This Row],[Year]]-1,G:G,"&gt;"&amp;dataset_shampoo[[#This Row],[Month]])</f>
        <v>31907</v>
      </c>
      <c r="M3291" s="1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s="9">
        <v>4073</v>
      </c>
      <c r="I3292" s="11">
        <v>16228.8</v>
      </c>
      <c r="J3292" s="9">
        <f>SUMIFS(H:H,D:D,dataset_shampoo[[#This Row],[Brand]],E:E,dataset_shampoo[[#This Row],[Region]],F:F,dataset_shampoo[[#This Row],[Year]],G:G,"&lt;="&amp;dataset_shampoo[[#This Row],[Month]])</f>
        <v>19400</v>
      </c>
      <c r="K3292" s="27">
        <f>SUMIFS(I:I,D:D,dataset_shampoo[[#This Row],[Brand]],E:E,dataset_shampoo[[#This Row],[Region]],F:F,dataset_shampoo[[#This Row],[Year]],G:G,"&lt;="&amp;dataset_shampoo[[#This Row],[Month]])</f>
        <v>77312.200000000012</v>
      </c>
      <c r="L3292" s="9">
        <f>dataset_shampoo[[#This Row],[Units YTD]]+SUMIFS(H:H,D:D,dataset_shampoo[[#This Row],[Brand]],E:E,dataset_shampoo[[#This Row],[Region]],F:F,dataset_shampoo[[#This Row],[Year]]-1,G:G,"&gt;"&amp;dataset_shampoo[[#This Row],[Month]])</f>
        <v>33912</v>
      </c>
      <c r="M3292" s="1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s="9">
        <v>3011</v>
      </c>
      <c r="I3293" s="11">
        <v>12026.7</v>
      </c>
      <c r="J3293" s="9">
        <f>SUMIFS(H:H,D:D,dataset_shampoo[[#This Row],[Brand]],E:E,dataset_shampoo[[#This Row],[Region]],F:F,dataset_shampoo[[#This Row],[Year]],G:G,"&lt;="&amp;dataset_shampoo[[#This Row],[Month]])</f>
        <v>22411</v>
      </c>
      <c r="K3293" s="27">
        <f>SUMIFS(I:I,D:D,dataset_shampoo[[#This Row],[Brand]],E:E,dataset_shampoo[[#This Row],[Region]],F:F,dataset_shampoo[[#This Row],[Year]],G:G,"&lt;="&amp;dataset_shampoo[[#This Row],[Month]])</f>
        <v>89338.900000000009</v>
      </c>
      <c r="L3293" s="9">
        <f>dataset_shampoo[[#This Row],[Units YTD]]+SUMIFS(H:H,D:D,dataset_shampoo[[#This Row],[Brand]],E:E,dataset_shampoo[[#This Row],[Region]],F:F,dataset_shampoo[[#This Row],[Year]]-1,G:G,"&gt;"&amp;dataset_shampoo[[#This Row],[Month]])</f>
        <v>34256</v>
      </c>
      <c r="M3293" s="1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s="9">
        <v>2174</v>
      </c>
      <c r="I3294" s="11">
        <v>8629.6</v>
      </c>
      <c r="J3294" s="9">
        <f>SUMIFS(H:H,D:D,dataset_shampoo[[#This Row],[Brand]],E:E,dataset_shampoo[[#This Row],[Region]],F:F,dataset_shampoo[[#This Row],[Year]],G:G,"&lt;="&amp;dataset_shampoo[[#This Row],[Month]])</f>
        <v>24585</v>
      </c>
      <c r="K3294" s="27">
        <f>SUMIFS(I:I,D:D,dataset_shampoo[[#This Row],[Brand]],E:E,dataset_shampoo[[#This Row],[Region]],F:F,dataset_shampoo[[#This Row],[Year]],G:G,"&lt;="&amp;dataset_shampoo[[#This Row],[Month]])</f>
        <v>97968.500000000015</v>
      </c>
      <c r="L3294" s="9">
        <f>dataset_shampoo[[#This Row],[Units YTD]]+SUMIFS(H:H,D:D,dataset_shampoo[[#This Row],[Brand]],E:E,dataset_shampoo[[#This Row],[Region]],F:F,dataset_shampoo[[#This Row],[Year]]-1,G:G,"&gt;"&amp;dataset_shampoo[[#This Row],[Month]])</f>
        <v>34603</v>
      </c>
      <c r="M3294" s="1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s="9">
        <v>1143</v>
      </c>
      <c r="I3295" s="11">
        <v>4604.6000000000004</v>
      </c>
      <c r="J3295" s="9">
        <f>SUMIFS(H:H,D:D,dataset_shampoo[[#This Row],[Brand]],E:E,dataset_shampoo[[#This Row],[Region]],F:F,dataset_shampoo[[#This Row],[Year]],G:G,"&lt;="&amp;dataset_shampoo[[#This Row],[Month]])</f>
        <v>25728</v>
      </c>
      <c r="K3295" s="27">
        <f>SUMIFS(I:I,D:D,dataset_shampoo[[#This Row],[Brand]],E:E,dataset_shampoo[[#This Row],[Region]],F:F,dataset_shampoo[[#This Row],[Year]],G:G,"&lt;="&amp;dataset_shampoo[[#This Row],[Month]])</f>
        <v>102573.10000000002</v>
      </c>
      <c r="L3295" s="9">
        <f>dataset_shampoo[[#This Row],[Units YTD]]+SUMIFS(H:H,D:D,dataset_shampoo[[#This Row],[Brand]],E:E,dataset_shampoo[[#This Row],[Region]],F:F,dataset_shampoo[[#This Row],[Year]]-1,G:G,"&gt;"&amp;dataset_shampoo[[#This Row],[Month]])</f>
        <v>33740</v>
      </c>
      <c r="M3295" s="1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s="9">
        <v>499</v>
      </c>
      <c r="I3296" s="11">
        <v>1980.3</v>
      </c>
      <c r="J3296" s="9">
        <f>SUMIFS(H:H,D:D,dataset_shampoo[[#This Row],[Brand]],E:E,dataset_shampoo[[#This Row],[Region]],F:F,dataset_shampoo[[#This Row],[Year]],G:G,"&lt;="&amp;dataset_shampoo[[#This Row],[Month]])</f>
        <v>26227</v>
      </c>
      <c r="K3296" s="27">
        <f>SUMIFS(I:I,D:D,dataset_shampoo[[#This Row],[Brand]],E:E,dataset_shampoo[[#This Row],[Region]],F:F,dataset_shampoo[[#This Row],[Year]],G:G,"&lt;="&amp;dataset_shampoo[[#This Row],[Month]])</f>
        <v>104553.40000000002</v>
      </c>
      <c r="L3296" s="9">
        <f>dataset_shampoo[[#This Row],[Units YTD]]+SUMIFS(H:H,D:D,dataset_shampoo[[#This Row],[Brand]],E:E,dataset_shampoo[[#This Row],[Region]],F:F,dataset_shampoo[[#This Row],[Year]]-1,G:G,"&gt;"&amp;dataset_shampoo[[#This Row],[Month]])</f>
        <v>31771</v>
      </c>
      <c r="M3296" s="1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s="9">
        <v>322</v>
      </c>
      <c r="I3297" s="11">
        <v>1271.9000000000001</v>
      </c>
      <c r="J3297" s="9">
        <f>SUMIFS(H:H,D:D,dataset_shampoo[[#This Row],[Brand]],E:E,dataset_shampoo[[#This Row],[Region]],F:F,dataset_shampoo[[#This Row],[Year]],G:G,"&lt;="&amp;dataset_shampoo[[#This Row],[Month]])</f>
        <v>26549</v>
      </c>
      <c r="K3297" s="27">
        <f>SUMIFS(I:I,D:D,dataset_shampoo[[#This Row],[Brand]],E:E,dataset_shampoo[[#This Row],[Region]],F:F,dataset_shampoo[[#This Row],[Year]],G:G,"&lt;="&amp;dataset_shampoo[[#This Row],[Month]])</f>
        <v>105825.30000000002</v>
      </c>
      <c r="L3297" s="9">
        <f>dataset_shampoo[[#This Row],[Units YTD]]+SUMIFS(H:H,D:D,dataset_shampoo[[#This Row],[Brand]],E:E,dataset_shampoo[[#This Row],[Region]],F:F,dataset_shampoo[[#This Row],[Year]]-1,G:G,"&gt;"&amp;dataset_shampoo[[#This Row],[Month]])</f>
        <v>28964</v>
      </c>
      <c r="M3297" s="1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s="9">
        <v>177</v>
      </c>
      <c r="I3298" s="11">
        <v>644</v>
      </c>
      <c r="J3298" s="9">
        <f>SUMIFS(H:H,D:D,dataset_shampoo[[#This Row],[Brand]],E:E,dataset_shampoo[[#This Row],[Region]],F:F,dataset_shampoo[[#This Row],[Year]],G:G,"&lt;="&amp;dataset_shampoo[[#This Row],[Month]])</f>
        <v>26726</v>
      </c>
      <c r="K3298" s="27">
        <f>SUMIFS(I:I,D:D,dataset_shampoo[[#This Row],[Brand]],E:E,dataset_shampoo[[#This Row],[Region]],F:F,dataset_shampoo[[#This Row],[Year]],G:G,"&lt;="&amp;dataset_shampoo[[#This Row],[Month]])</f>
        <v>106469.30000000002</v>
      </c>
      <c r="L3298" s="9">
        <f>dataset_shampoo[[#This Row],[Units YTD]]+SUMIFS(H:H,D:D,dataset_shampoo[[#This Row],[Brand]],E:E,dataset_shampoo[[#This Row],[Region]],F:F,dataset_shampoo[[#This Row],[Year]]-1,G:G,"&gt;"&amp;dataset_shampoo[[#This Row],[Month]])</f>
        <v>26726</v>
      </c>
      <c r="M3298" s="1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s="9">
        <v>189</v>
      </c>
      <c r="I3299" s="11">
        <v>693</v>
      </c>
      <c r="J3299" s="9">
        <f>SUMIFS(H:H,D:D,dataset_shampoo[[#This Row],[Brand]],E:E,dataset_shampoo[[#This Row],[Region]],F:F,dataset_shampoo[[#This Row],[Year]],G:G,"&lt;="&amp;dataset_shampoo[[#This Row],[Month]])</f>
        <v>189</v>
      </c>
      <c r="K3299" s="27">
        <f>SUMIFS(I:I,D:D,dataset_shampoo[[#This Row],[Brand]],E:E,dataset_shampoo[[#This Row],[Region]],F:F,dataset_shampoo[[#This Row],[Year]],G:G,"&lt;="&amp;dataset_shampoo[[#This Row],[Month]])</f>
        <v>693</v>
      </c>
      <c r="L3299" s="9">
        <f>dataset_shampoo[[#This Row],[Units YTD]]+SUMIFS(H:H,D:D,dataset_shampoo[[#This Row],[Brand]],E:E,dataset_shampoo[[#This Row],[Region]],F:F,dataset_shampoo[[#This Row],[Year]]-1,G:G,"&gt;"&amp;dataset_shampoo[[#This Row],[Month]])</f>
        <v>24581</v>
      </c>
      <c r="M3299" s="1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s="9">
        <v>63</v>
      </c>
      <c r="I3300" s="11">
        <v>315</v>
      </c>
      <c r="J3300" s="9">
        <f>SUMIFS(H:H,D:D,dataset_shampoo[[#This Row],[Brand]],E:E,dataset_shampoo[[#This Row],[Region]],F:F,dataset_shampoo[[#This Row],[Year]],G:G,"&lt;="&amp;dataset_shampoo[[#This Row],[Month]])</f>
        <v>252</v>
      </c>
      <c r="K3300" s="27">
        <f>SUMIFS(I:I,D:D,dataset_shampoo[[#This Row],[Brand]],E:E,dataset_shampoo[[#This Row],[Region]],F:F,dataset_shampoo[[#This Row],[Year]],G:G,"&lt;="&amp;dataset_shampoo[[#This Row],[Month]])</f>
        <v>1008</v>
      </c>
      <c r="L3300" s="9">
        <f>dataset_shampoo[[#This Row],[Units YTD]]+SUMIFS(H:H,D:D,dataset_shampoo[[#This Row],[Brand]],E:E,dataset_shampoo[[#This Row],[Region]],F:F,dataset_shampoo[[#This Row],[Year]]-1,G:G,"&gt;"&amp;dataset_shampoo[[#This Row],[Month]])</f>
        <v>21714</v>
      </c>
      <c r="M3300" s="1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s="9">
        <v>42</v>
      </c>
      <c r="I3301" s="11">
        <v>210</v>
      </c>
      <c r="J3301" s="9">
        <f>SUMIFS(H:H,D:D,dataset_shampoo[[#This Row],[Brand]],E:E,dataset_shampoo[[#This Row],[Region]],F:F,dataset_shampoo[[#This Row],[Year]],G:G,"&lt;="&amp;dataset_shampoo[[#This Row],[Month]])</f>
        <v>294</v>
      </c>
      <c r="K3301" s="27">
        <f>SUMIFS(I:I,D:D,dataset_shampoo[[#This Row],[Brand]],E:E,dataset_shampoo[[#This Row],[Region]],F:F,dataset_shampoo[[#This Row],[Year]],G:G,"&lt;="&amp;dataset_shampoo[[#This Row],[Month]])</f>
        <v>1218</v>
      </c>
      <c r="L3301" s="9">
        <f>dataset_shampoo[[#This Row],[Units YTD]]+SUMIFS(H:H,D:D,dataset_shampoo[[#This Row],[Brand]],E:E,dataset_shampoo[[#This Row],[Region]],F:F,dataset_shampoo[[#This Row],[Year]]-1,G:G,"&gt;"&amp;dataset_shampoo[[#This Row],[Month]])</f>
        <v>15525</v>
      </c>
      <c r="M3301" s="1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s="9">
        <v>63</v>
      </c>
      <c r="I3302" s="11">
        <v>273</v>
      </c>
      <c r="J3302" s="9">
        <f>SUMIFS(H:H,D:D,dataset_shampoo[[#This Row],[Brand]],E:E,dataset_shampoo[[#This Row],[Region]],F:F,dataset_shampoo[[#This Row],[Year]],G:G,"&lt;="&amp;dataset_shampoo[[#This Row],[Month]])</f>
        <v>357</v>
      </c>
      <c r="K3302" s="27">
        <f>SUMIFS(I:I,D:D,dataset_shampoo[[#This Row],[Brand]],E:E,dataset_shampoo[[#This Row],[Region]],F:F,dataset_shampoo[[#This Row],[Year]],G:G,"&lt;="&amp;dataset_shampoo[[#This Row],[Month]])</f>
        <v>1491</v>
      </c>
      <c r="L3302" s="9">
        <f>dataset_shampoo[[#This Row],[Units YTD]]+SUMIFS(H:H,D:D,dataset_shampoo[[#This Row],[Brand]],E:E,dataset_shampoo[[#This Row],[Region]],F:F,dataset_shampoo[[#This Row],[Year]]-1,G:G,"&gt;"&amp;dataset_shampoo[[#This Row],[Month]])</f>
        <v>11756</v>
      </c>
      <c r="M3302" s="1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s="9">
        <v>63</v>
      </c>
      <c r="I3303" s="11">
        <v>273</v>
      </c>
      <c r="J3303" s="9">
        <f>SUMIFS(H:H,D:D,dataset_shampoo[[#This Row],[Brand]],E:E,dataset_shampoo[[#This Row],[Region]],F:F,dataset_shampoo[[#This Row],[Year]],G:G,"&lt;="&amp;dataset_shampoo[[#This Row],[Month]])</f>
        <v>420</v>
      </c>
      <c r="K3303" s="27">
        <f>SUMIFS(I:I,D:D,dataset_shampoo[[#This Row],[Brand]],E:E,dataset_shampoo[[#This Row],[Region]],F:F,dataset_shampoo[[#This Row],[Year]],G:G,"&lt;="&amp;dataset_shampoo[[#This Row],[Month]])</f>
        <v>1764</v>
      </c>
      <c r="L3303" s="9">
        <f>dataset_shampoo[[#This Row],[Units YTD]]+SUMIFS(H:H,D:D,dataset_shampoo[[#This Row],[Brand]],E:E,dataset_shampoo[[#This Row],[Region]],F:F,dataset_shampoo[[#This Row],[Year]]-1,G:G,"&gt;"&amp;dataset_shampoo[[#This Row],[Month]])</f>
        <v>7746</v>
      </c>
      <c r="M3303" s="1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s="9">
        <v>1204</v>
      </c>
      <c r="I3304" s="11">
        <v>6559</v>
      </c>
      <c r="J3304" s="9">
        <f>SUMIFS(H:H,D:D,dataset_shampoo[[#This Row],[Brand]],E:E,dataset_shampoo[[#This Row],[Region]],F:F,dataset_shampoo[[#This Row],[Year]],G:G,"&lt;="&amp;dataset_shampoo[[#This Row],[Month]])</f>
        <v>1204</v>
      </c>
      <c r="K3304" s="27">
        <f>SUMIFS(I:I,D:D,dataset_shampoo[[#This Row],[Brand]],E:E,dataset_shampoo[[#This Row],[Region]],F:F,dataset_shampoo[[#This Row],[Year]],G:G,"&lt;="&amp;dataset_shampoo[[#This Row],[Month]])</f>
        <v>6559</v>
      </c>
      <c r="L3304" s="9">
        <f>dataset_shampoo[[#This Row],[Units YTD]]+SUMIFS(H:H,D:D,dataset_shampoo[[#This Row],[Brand]],E:E,dataset_shampoo[[#This Row],[Region]],F:F,dataset_shampoo[[#This Row],[Year]]-1,G:G,"&gt;"&amp;dataset_shampoo[[#This Row],[Month]])</f>
        <v>1204</v>
      </c>
      <c r="M3304" s="1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s="9">
        <v>752</v>
      </c>
      <c r="I3305" s="11">
        <v>4109</v>
      </c>
      <c r="J3305" s="9">
        <f>SUMIFS(H:H,D:D,dataset_shampoo[[#This Row],[Brand]],E:E,dataset_shampoo[[#This Row],[Region]],F:F,dataset_shampoo[[#This Row],[Year]],G:G,"&lt;="&amp;dataset_shampoo[[#This Row],[Month]])</f>
        <v>1956</v>
      </c>
      <c r="K3305" s="27">
        <f>SUMIFS(I:I,D:D,dataset_shampoo[[#This Row],[Brand]],E:E,dataset_shampoo[[#This Row],[Region]],F:F,dataset_shampoo[[#This Row],[Year]],G:G,"&lt;="&amp;dataset_shampoo[[#This Row],[Month]])</f>
        <v>10668</v>
      </c>
      <c r="L3305" s="9">
        <f>dataset_shampoo[[#This Row],[Units YTD]]+SUMIFS(H:H,D:D,dataset_shampoo[[#This Row],[Brand]],E:E,dataset_shampoo[[#This Row],[Region]],F:F,dataset_shampoo[[#This Row],[Year]]-1,G:G,"&gt;"&amp;dataset_shampoo[[#This Row],[Month]])</f>
        <v>1956</v>
      </c>
      <c r="M3305" s="1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s="9">
        <v>1414</v>
      </c>
      <c r="I3306" s="11">
        <v>7703.5</v>
      </c>
      <c r="J3306" s="9">
        <f>SUMIFS(H:H,D:D,dataset_shampoo[[#This Row],[Brand]],E:E,dataset_shampoo[[#This Row],[Region]],F:F,dataset_shampoo[[#This Row],[Year]],G:G,"&lt;="&amp;dataset_shampoo[[#This Row],[Month]])</f>
        <v>3370</v>
      </c>
      <c r="K3306" s="27">
        <f>SUMIFS(I:I,D:D,dataset_shampoo[[#This Row],[Brand]],E:E,dataset_shampoo[[#This Row],[Region]],F:F,dataset_shampoo[[#This Row],[Year]],G:G,"&lt;="&amp;dataset_shampoo[[#This Row],[Month]])</f>
        <v>18371.5</v>
      </c>
      <c r="L3306" s="9">
        <f>dataset_shampoo[[#This Row],[Units YTD]]+SUMIFS(H:H,D:D,dataset_shampoo[[#This Row],[Brand]],E:E,dataset_shampoo[[#This Row],[Region]],F:F,dataset_shampoo[[#This Row],[Year]]-1,G:G,"&gt;"&amp;dataset_shampoo[[#This Row],[Month]])</f>
        <v>3370</v>
      </c>
      <c r="M3306" s="1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s="9">
        <v>1911</v>
      </c>
      <c r="I3307" s="11">
        <v>10405.5</v>
      </c>
      <c r="J3307" s="9">
        <f>SUMIFS(H:H,D:D,dataset_shampoo[[#This Row],[Brand]],E:E,dataset_shampoo[[#This Row],[Region]],F:F,dataset_shampoo[[#This Row],[Year]],G:G,"&lt;="&amp;dataset_shampoo[[#This Row],[Month]])</f>
        <v>5281</v>
      </c>
      <c r="K3307" s="27">
        <f>SUMIFS(I:I,D:D,dataset_shampoo[[#This Row],[Brand]],E:E,dataset_shampoo[[#This Row],[Region]],F:F,dataset_shampoo[[#This Row],[Year]],G:G,"&lt;="&amp;dataset_shampoo[[#This Row],[Month]])</f>
        <v>28777</v>
      </c>
      <c r="L3307" s="9">
        <f>dataset_shampoo[[#This Row],[Units YTD]]+SUMIFS(H:H,D:D,dataset_shampoo[[#This Row],[Brand]],E:E,dataset_shampoo[[#This Row],[Region]],F:F,dataset_shampoo[[#This Row],[Year]]-1,G:G,"&gt;"&amp;dataset_shampoo[[#This Row],[Month]])</f>
        <v>5281</v>
      </c>
      <c r="M3307" s="1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s="9">
        <v>990</v>
      </c>
      <c r="I3308" s="11">
        <v>5407.5</v>
      </c>
      <c r="J3308" s="9">
        <f>SUMIFS(H:H,D:D,dataset_shampoo[[#This Row],[Brand]],E:E,dataset_shampoo[[#This Row],[Region]],F:F,dataset_shampoo[[#This Row],[Year]],G:G,"&lt;="&amp;dataset_shampoo[[#This Row],[Month]])</f>
        <v>6271</v>
      </c>
      <c r="K3308" s="27">
        <f>SUMIFS(I:I,D:D,dataset_shampoo[[#This Row],[Brand]],E:E,dataset_shampoo[[#This Row],[Region]],F:F,dataset_shampoo[[#This Row],[Year]],G:G,"&lt;="&amp;dataset_shampoo[[#This Row],[Month]])</f>
        <v>34184.5</v>
      </c>
      <c r="L3308" s="9">
        <f>dataset_shampoo[[#This Row],[Units YTD]]+SUMIFS(H:H,D:D,dataset_shampoo[[#This Row],[Brand]],E:E,dataset_shampoo[[#This Row],[Region]],F:F,dataset_shampoo[[#This Row],[Year]]-1,G:G,"&gt;"&amp;dataset_shampoo[[#This Row],[Month]])</f>
        <v>6271</v>
      </c>
      <c r="M3308" s="1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s="9">
        <v>1211</v>
      </c>
      <c r="I3309" s="11">
        <v>6597.5</v>
      </c>
      <c r="J3309" s="9">
        <f>SUMIFS(H:H,D:D,dataset_shampoo[[#This Row],[Brand]],E:E,dataset_shampoo[[#This Row],[Region]],F:F,dataset_shampoo[[#This Row],[Year]],G:G,"&lt;="&amp;dataset_shampoo[[#This Row],[Month]])</f>
        <v>7482</v>
      </c>
      <c r="K3309" s="27">
        <f>SUMIFS(I:I,D:D,dataset_shampoo[[#This Row],[Brand]],E:E,dataset_shampoo[[#This Row],[Region]],F:F,dataset_shampoo[[#This Row],[Year]],G:G,"&lt;="&amp;dataset_shampoo[[#This Row],[Month]])</f>
        <v>40782</v>
      </c>
      <c r="L3309" s="9">
        <f>dataset_shampoo[[#This Row],[Units YTD]]+SUMIFS(H:H,D:D,dataset_shampoo[[#This Row],[Brand]],E:E,dataset_shampoo[[#This Row],[Region]],F:F,dataset_shampoo[[#This Row],[Year]]-1,G:G,"&gt;"&amp;dataset_shampoo[[#This Row],[Month]])</f>
        <v>7482</v>
      </c>
      <c r="M3309" s="1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s="9">
        <v>1054</v>
      </c>
      <c r="I3310" s="11">
        <v>5743.5</v>
      </c>
      <c r="J3310" s="9">
        <f>SUMIFS(H:H,D:D,dataset_shampoo[[#This Row],[Brand]],E:E,dataset_shampoo[[#This Row],[Region]],F:F,dataset_shampoo[[#This Row],[Year]],G:G,"&lt;="&amp;dataset_shampoo[[#This Row],[Month]])</f>
        <v>8536</v>
      </c>
      <c r="K3310" s="27">
        <f>SUMIFS(I:I,D:D,dataset_shampoo[[#This Row],[Brand]],E:E,dataset_shampoo[[#This Row],[Region]],F:F,dataset_shampoo[[#This Row],[Year]],G:G,"&lt;="&amp;dataset_shampoo[[#This Row],[Month]])</f>
        <v>46525.5</v>
      </c>
      <c r="L3310" s="9">
        <f>dataset_shampoo[[#This Row],[Units YTD]]+SUMIFS(H:H,D:D,dataset_shampoo[[#This Row],[Brand]],E:E,dataset_shampoo[[#This Row],[Region]],F:F,dataset_shampoo[[#This Row],[Year]]-1,G:G,"&gt;"&amp;dataset_shampoo[[#This Row],[Month]])</f>
        <v>8536</v>
      </c>
      <c r="M3310" s="1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s="9">
        <v>1162</v>
      </c>
      <c r="I3311" s="11">
        <v>6345.5</v>
      </c>
      <c r="J3311" s="9">
        <f>SUMIFS(H:H,D:D,dataset_shampoo[[#This Row],[Brand]],E:E,dataset_shampoo[[#This Row],[Region]],F:F,dataset_shampoo[[#This Row],[Year]],G:G,"&lt;="&amp;dataset_shampoo[[#This Row],[Month]])</f>
        <v>9698</v>
      </c>
      <c r="K3311" s="27">
        <f>SUMIFS(I:I,D:D,dataset_shampoo[[#This Row],[Brand]],E:E,dataset_shampoo[[#This Row],[Region]],F:F,dataset_shampoo[[#This Row],[Year]],G:G,"&lt;="&amp;dataset_shampoo[[#This Row],[Month]])</f>
        <v>52871</v>
      </c>
      <c r="L3311" s="9">
        <f>dataset_shampoo[[#This Row],[Units YTD]]+SUMIFS(H:H,D:D,dataset_shampoo[[#This Row],[Brand]],E:E,dataset_shampoo[[#This Row],[Region]],F:F,dataset_shampoo[[#This Row],[Year]]-1,G:G,"&gt;"&amp;dataset_shampoo[[#This Row],[Month]])</f>
        <v>9698</v>
      </c>
      <c r="M3311" s="1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s="9">
        <v>903</v>
      </c>
      <c r="I3312" s="11">
        <v>4931.5</v>
      </c>
      <c r="J3312" s="9">
        <f>SUMIFS(H:H,D:D,dataset_shampoo[[#This Row],[Brand]],E:E,dataset_shampoo[[#This Row],[Region]],F:F,dataset_shampoo[[#This Row],[Year]],G:G,"&lt;="&amp;dataset_shampoo[[#This Row],[Month]])</f>
        <v>10601</v>
      </c>
      <c r="K3312" s="27">
        <f>SUMIFS(I:I,D:D,dataset_shampoo[[#This Row],[Brand]],E:E,dataset_shampoo[[#This Row],[Region]],F:F,dataset_shampoo[[#This Row],[Year]],G:G,"&lt;="&amp;dataset_shampoo[[#This Row],[Month]])</f>
        <v>57802.5</v>
      </c>
      <c r="L3312" s="9">
        <f>dataset_shampoo[[#This Row],[Units YTD]]+SUMIFS(H:H,D:D,dataset_shampoo[[#This Row],[Brand]],E:E,dataset_shampoo[[#This Row],[Region]],F:F,dataset_shampoo[[#This Row],[Year]]-1,G:G,"&gt;"&amp;dataset_shampoo[[#This Row],[Month]])</f>
        <v>10601</v>
      </c>
      <c r="M3312" s="1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s="9">
        <v>1236</v>
      </c>
      <c r="I3313" s="11">
        <v>6734</v>
      </c>
      <c r="J3313" s="9">
        <f>SUMIFS(H:H,D:D,dataset_shampoo[[#This Row],[Brand]],E:E,dataset_shampoo[[#This Row],[Region]],F:F,dataset_shampoo[[#This Row],[Year]],G:G,"&lt;="&amp;dataset_shampoo[[#This Row],[Month]])</f>
        <v>11837</v>
      </c>
      <c r="K3313" s="27">
        <f>SUMIFS(I:I,D:D,dataset_shampoo[[#This Row],[Brand]],E:E,dataset_shampoo[[#This Row],[Region]],F:F,dataset_shampoo[[#This Row],[Year]],G:G,"&lt;="&amp;dataset_shampoo[[#This Row],[Month]])</f>
        <v>64536.5</v>
      </c>
      <c r="L3313" s="9">
        <f>dataset_shampoo[[#This Row],[Units YTD]]+SUMIFS(H:H,D:D,dataset_shampoo[[#This Row],[Brand]],E:E,dataset_shampoo[[#This Row],[Region]],F:F,dataset_shampoo[[#This Row],[Year]]-1,G:G,"&gt;"&amp;dataset_shampoo[[#This Row],[Month]])</f>
        <v>11837</v>
      </c>
      <c r="M3313" s="1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s="9">
        <v>952</v>
      </c>
      <c r="I3314" s="11">
        <v>5187</v>
      </c>
      <c r="J3314" s="9">
        <f>SUMIFS(H:H,D:D,dataset_shampoo[[#This Row],[Brand]],E:E,dataset_shampoo[[#This Row],[Region]],F:F,dataset_shampoo[[#This Row],[Year]],G:G,"&lt;="&amp;dataset_shampoo[[#This Row],[Month]])</f>
        <v>12789</v>
      </c>
      <c r="K3314" s="27">
        <f>SUMIFS(I:I,D:D,dataset_shampoo[[#This Row],[Brand]],E:E,dataset_shampoo[[#This Row],[Region]],F:F,dataset_shampoo[[#This Row],[Year]],G:G,"&lt;="&amp;dataset_shampoo[[#This Row],[Month]])</f>
        <v>69723.5</v>
      </c>
      <c r="L3314" s="9">
        <f>dataset_shampoo[[#This Row],[Units YTD]]+SUMIFS(H:H,D:D,dataset_shampoo[[#This Row],[Brand]],E:E,dataset_shampoo[[#This Row],[Region]],F:F,dataset_shampoo[[#This Row],[Year]]-1,G:G,"&gt;"&amp;dataset_shampoo[[#This Row],[Month]])</f>
        <v>12789</v>
      </c>
      <c r="M3314" s="1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s="9">
        <v>1228</v>
      </c>
      <c r="I3315" s="11">
        <v>6692</v>
      </c>
      <c r="J3315" s="9">
        <f>SUMIFS(H:H,D:D,dataset_shampoo[[#This Row],[Brand]],E:E,dataset_shampoo[[#This Row],[Region]],F:F,dataset_shampoo[[#This Row],[Year]],G:G,"&lt;="&amp;dataset_shampoo[[#This Row],[Month]])</f>
        <v>14017</v>
      </c>
      <c r="K3315" s="27">
        <f>SUMIFS(I:I,D:D,dataset_shampoo[[#This Row],[Brand]],E:E,dataset_shampoo[[#This Row],[Region]],F:F,dataset_shampoo[[#This Row],[Year]],G:G,"&lt;="&amp;dataset_shampoo[[#This Row],[Month]])</f>
        <v>76415.5</v>
      </c>
      <c r="L3315" s="9">
        <f>dataset_shampoo[[#This Row],[Units YTD]]+SUMIFS(H:H,D:D,dataset_shampoo[[#This Row],[Brand]],E:E,dataset_shampoo[[#This Row],[Region]],F:F,dataset_shampoo[[#This Row],[Year]]-1,G:G,"&gt;"&amp;dataset_shampoo[[#This Row],[Month]])</f>
        <v>14017</v>
      </c>
      <c r="M3315" s="1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s="9">
        <v>1764</v>
      </c>
      <c r="I3316" s="11">
        <v>9632</v>
      </c>
      <c r="J3316" s="9">
        <f>SUMIFS(H:H,D:D,dataset_shampoo[[#This Row],[Brand]],E:E,dataset_shampoo[[#This Row],[Region]],F:F,dataset_shampoo[[#This Row],[Year]],G:G,"&lt;="&amp;dataset_shampoo[[#This Row],[Month]])</f>
        <v>1764</v>
      </c>
      <c r="K3316" s="27">
        <f>SUMIFS(I:I,D:D,dataset_shampoo[[#This Row],[Brand]],E:E,dataset_shampoo[[#This Row],[Region]],F:F,dataset_shampoo[[#This Row],[Year]],G:G,"&lt;="&amp;dataset_shampoo[[#This Row],[Month]])</f>
        <v>9632</v>
      </c>
      <c r="L3316" s="9">
        <f>dataset_shampoo[[#This Row],[Units YTD]]+SUMIFS(H:H,D:D,dataset_shampoo[[#This Row],[Brand]],E:E,dataset_shampoo[[#This Row],[Region]],F:F,dataset_shampoo[[#This Row],[Year]]-1,G:G,"&gt;"&amp;dataset_shampoo[[#This Row],[Month]])</f>
        <v>14577</v>
      </c>
      <c r="M3316" s="1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s="9">
        <v>2184</v>
      </c>
      <c r="I3317" s="11">
        <v>11893</v>
      </c>
      <c r="J3317" s="9">
        <f>SUMIFS(H:H,D:D,dataset_shampoo[[#This Row],[Brand]],E:E,dataset_shampoo[[#This Row],[Region]],F:F,dataset_shampoo[[#This Row],[Year]],G:G,"&lt;="&amp;dataset_shampoo[[#This Row],[Month]])</f>
        <v>3948</v>
      </c>
      <c r="K3317" s="27">
        <f>SUMIFS(I:I,D:D,dataset_shampoo[[#This Row],[Brand]],E:E,dataset_shampoo[[#This Row],[Region]],F:F,dataset_shampoo[[#This Row],[Year]],G:G,"&lt;="&amp;dataset_shampoo[[#This Row],[Month]])</f>
        <v>21525</v>
      </c>
      <c r="L3317" s="9">
        <f>dataset_shampoo[[#This Row],[Units YTD]]+SUMIFS(H:H,D:D,dataset_shampoo[[#This Row],[Brand]],E:E,dataset_shampoo[[#This Row],[Region]],F:F,dataset_shampoo[[#This Row],[Year]]-1,G:G,"&gt;"&amp;dataset_shampoo[[#This Row],[Month]])</f>
        <v>16009</v>
      </c>
      <c r="M3317" s="1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s="9">
        <v>2436</v>
      </c>
      <c r="I3318" s="11">
        <v>13272</v>
      </c>
      <c r="J3318" s="9">
        <f>SUMIFS(H:H,D:D,dataset_shampoo[[#This Row],[Brand]],E:E,dataset_shampoo[[#This Row],[Region]],F:F,dataset_shampoo[[#This Row],[Year]],G:G,"&lt;="&amp;dataset_shampoo[[#This Row],[Month]])</f>
        <v>6384</v>
      </c>
      <c r="K3318" s="27">
        <f>SUMIFS(I:I,D:D,dataset_shampoo[[#This Row],[Brand]],E:E,dataset_shampoo[[#This Row],[Region]],F:F,dataset_shampoo[[#This Row],[Year]],G:G,"&lt;="&amp;dataset_shampoo[[#This Row],[Month]])</f>
        <v>34797</v>
      </c>
      <c r="L3318" s="9">
        <f>dataset_shampoo[[#This Row],[Units YTD]]+SUMIFS(H:H,D:D,dataset_shampoo[[#This Row],[Brand]],E:E,dataset_shampoo[[#This Row],[Region]],F:F,dataset_shampoo[[#This Row],[Year]]-1,G:G,"&gt;"&amp;dataset_shampoo[[#This Row],[Month]])</f>
        <v>17031</v>
      </c>
      <c r="M3318" s="1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s="9">
        <v>1799</v>
      </c>
      <c r="I3319" s="11">
        <v>9807</v>
      </c>
      <c r="J3319" s="9">
        <f>SUMIFS(H:H,D:D,dataset_shampoo[[#This Row],[Brand]],E:E,dataset_shampoo[[#This Row],[Region]],F:F,dataset_shampoo[[#This Row],[Year]],G:G,"&lt;="&amp;dataset_shampoo[[#This Row],[Month]])</f>
        <v>8183</v>
      </c>
      <c r="K3319" s="27">
        <f>SUMIFS(I:I,D:D,dataset_shampoo[[#This Row],[Brand]],E:E,dataset_shampoo[[#This Row],[Region]],F:F,dataset_shampoo[[#This Row],[Year]],G:G,"&lt;="&amp;dataset_shampoo[[#This Row],[Month]])</f>
        <v>44604</v>
      </c>
      <c r="L3319" s="9">
        <f>dataset_shampoo[[#This Row],[Units YTD]]+SUMIFS(H:H,D:D,dataset_shampoo[[#This Row],[Brand]],E:E,dataset_shampoo[[#This Row],[Region]],F:F,dataset_shampoo[[#This Row],[Year]]-1,G:G,"&gt;"&amp;dataset_shampoo[[#This Row],[Month]])</f>
        <v>16919</v>
      </c>
      <c r="M3319" s="1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s="9">
        <v>2177</v>
      </c>
      <c r="I3320" s="11">
        <v>11872</v>
      </c>
      <c r="J3320" s="9">
        <f>SUMIFS(H:H,D:D,dataset_shampoo[[#This Row],[Brand]],E:E,dataset_shampoo[[#This Row],[Region]],F:F,dataset_shampoo[[#This Row],[Year]],G:G,"&lt;="&amp;dataset_shampoo[[#This Row],[Month]])</f>
        <v>10360</v>
      </c>
      <c r="K3320" s="27">
        <f>SUMIFS(I:I,D:D,dataset_shampoo[[#This Row],[Brand]],E:E,dataset_shampoo[[#This Row],[Region]],F:F,dataset_shampoo[[#This Row],[Year]],G:G,"&lt;="&amp;dataset_shampoo[[#This Row],[Month]])</f>
        <v>56476</v>
      </c>
      <c r="L3320" s="9">
        <f>dataset_shampoo[[#This Row],[Units YTD]]+SUMIFS(H:H,D:D,dataset_shampoo[[#This Row],[Brand]],E:E,dataset_shampoo[[#This Row],[Region]],F:F,dataset_shampoo[[#This Row],[Year]]-1,G:G,"&gt;"&amp;dataset_shampoo[[#This Row],[Month]])</f>
        <v>18106</v>
      </c>
      <c r="M3320" s="1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s="9">
        <v>1841</v>
      </c>
      <c r="I3321" s="11">
        <v>10031</v>
      </c>
      <c r="J3321" s="9">
        <f>SUMIFS(H:H,D:D,dataset_shampoo[[#This Row],[Brand]],E:E,dataset_shampoo[[#This Row],[Region]],F:F,dataset_shampoo[[#This Row],[Year]],G:G,"&lt;="&amp;dataset_shampoo[[#This Row],[Month]])</f>
        <v>12201</v>
      </c>
      <c r="K3321" s="27">
        <f>SUMIFS(I:I,D:D,dataset_shampoo[[#This Row],[Brand]],E:E,dataset_shampoo[[#This Row],[Region]],F:F,dataset_shampoo[[#This Row],[Year]],G:G,"&lt;="&amp;dataset_shampoo[[#This Row],[Month]])</f>
        <v>66507</v>
      </c>
      <c r="L3321" s="9">
        <f>dataset_shampoo[[#This Row],[Units YTD]]+SUMIFS(H:H,D:D,dataset_shampoo[[#This Row],[Brand]],E:E,dataset_shampoo[[#This Row],[Region]],F:F,dataset_shampoo[[#This Row],[Year]]-1,G:G,"&gt;"&amp;dataset_shampoo[[#This Row],[Month]])</f>
        <v>18736</v>
      </c>
      <c r="M3321" s="1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s="9">
        <v>1596</v>
      </c>
      <c r="I3322" s="11">
        <v>8680</v>
      </c>
      <c r="J3322" s="9">
        <f>SUMIFS(H:H,D:D,dataset_shampoo[[#This Row],[Brand]],E:E,dataset_shampoo[[#This Row],[Region]],F:F,dataset_shampoo[[#This Row],[Year]],G:G,"&lt;="&amp;dataset_shampoo[[#This Row],[Month]])</f>
        <v>13797</v>
      </c>
      <c r="K3322" s="27">
        <f>SUMIFS(I:I,D:D,dataset_shampoo[[#This Row],[Brand]],E:E,dataset_shampoo[[#This Row],[Region]],F:F,dataset_shampoo[[#This Row],[Year]],G:G,"&lt;="&amp;dataset_shampoo[[#This Row],[Month]])</f>
        <v>75187</v>
      </c>
      <c r="L3322" s="9">
        <f>dataset_shampoo[[#This Row],[Units YTD]]+SUMIFS(H:H,D:D,dataset_shampoo[[#This Row],[Brand]],E:E,dataset_shampoo[[#This Row],[Region]],F:F,dataset_shampoo[[#This Row],[Year]]-1,G:G,"&gt;"&amp;dataset_shampoo[[#This Row],[Month]])</f>
        <v>19278</v>
      </c>
      <c r="M3322" s="1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s="9">
        <v>2786</v>
      </c>
      <c r="I3323" s="11">
        <v>15204</v>
      </c>
      <c r="J3323" s="9">
        <f>SUMIFS(H:H,D:D,dataset_shampoo[[#This Row],[Brand]],E:E,dataset_shampoo[[#This Row],[Region]],F:F,dataset_shampoo[[#This Row],[Year]],G:G,"&lt;="&amp;dataset_shampoo[[#This Row],[Month]])</f>
        <v>16583</v>
      </c>
      <c r="K3323" s="27">
        <f>SUMIFS(I:I,D:D,dataset_shampoo[[#This Row],[Brand]],E:E,dataset_shampoo[[#This Row],[Region]],F:F,dataset_shampoo[[#This Row],[Year]],G:G,"&lt;="&amp;dataset_shampoo[[#This Row],[Month]])</f>
        <v>90391</v>
      </c>
      <c r="L3323" s="9">
        <f>dataset_shampoo[[#This Row],[Units YTD]]+SUMIFS(H:H,D:D,dataset_shampoo[[#This Row],[Brand]],E:E,dataset_shampoo[[#This Row],[Region]],F:F,dataset_shampoo[[#This Row],[Year]]-1,G:G,"&gt;"&amp;dataset_shampoo[[#This Row],[Month]])</f>
        <v>20902</v>
      </c>
      <c r="M3323" s="1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s="9">
        <v>2331</v>
      </c>
      <c r="I3324" s="11">
        <v>12705</v>
      </c>
      <c r="J3324" s="9">
        <f>SUMIFS(H:H,D:D,dataset_shampoo[[#This Row],[Brand]],E:E,dataset_shampoo[[#This Row],[Region]],F:F,dataset_shampoo[[#This Row],[Year]],G:G,"&lt;="&amp;dataset_shampoo[[#This Row],[Month]])</f>
        <v>18914</v>
      </c>
      <c r="K3324" s="27">
        <f>SUMIFS(I:I,D:D,dataset_shampoo[[#This Row],[Brand]],E:E,dataset_shampoo[[#This Row],[Region]],F:F,dataset_shampoo[[#This Row],[Year]],G:G,"&lt;="&amp;dataset_shampoo[[#This Row],[Month]])</f>
        <v>103096</v>
      </c>
      <c r="L3324" s="9">
        <f>dataset_shampoo[[#This Row],[Units YTD]]+SUMIFS(H:H,D:D,dataset_shampoo[[#This Row],[Brand]],E:E,dataset_shampoo[[#This Row],[Region]],F:F,dataset_shampoo[[#This Row],[Year]]-1,G:G,"&gt;"&amp;dataset_shampoo[[#This Row],[Month]])</f>
        <v>22330</v>
      </c>
      <c r="M3324" s="1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s="9">
        <v>2093</v>
      </c>
      <c r="I3325" s="11">
        <v>11410</v>
      </c>
      <c r="J3325" s="9">
        <f>SUMIFS(H:H,D:D,dataset_shampoo[[#This Row],[Brand]],E:E,dataset_shampoo[[#This Row],[Region]],F:F,dataset_shampoo[[#This Row],[Year]],G:G,"&lt;="&amp;dataset_shampoo[[#This Row],[Month]])</f>
        <v>21007</v>
      </c>
      <c r="K3325" s="27">
        <f>SUMIFS(I:I,D:D,dataset_shampoo[[#This Row],[Brand]],E:E,dataset_shampoo[[#This Row],[Region]],F:F,dataset_shampoo[[#This Row],[Year]],G:G,"&lt;="&amp;dataset_shampoo[[#This Row],[Month]])</f>
        <v>114506</v>
      </c>
      <c r="L3325" s="9">
        <f>dataset_shampoo[[#This Row],[Units YTD]]+SUMIFS(H:H,D:D,dataset_shampoo[[#This Row],[Brand]],E:E,dataset_shampoo[[#This Row],[Region]],F:F,dataset_shampoo[[#This Row],[Year]]-1,G:G,"&gt;"&amp;dataset_shampoo[[#This Row],[Month]])</f>
        <v>23187</v>
      </c>
      <c r="M3325" s="1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s="9">
        <v>1876</v>
      </c>
      <c r="I3326" s="11">
        <v>10220</v>
      </c>
      <c r="J3326" s="9">
        <f>SUMIFS(H:H,D:D,dataset_shampoo[[#This Row],[Brand]],E:E,dataset_shampoo[[#This Row],[Region]],F:F,dataset_shampoo[[#This Row],[Year]],G:G,"&lt;="&amp;dataset_shampoo[[#This Row],[Month]])</f>
        <v>22883</v>
      </c>
      <c r="K3326" s="27">
        <f>SUMIFS(I:I,D:D,dataset_shampoo[[#This Row],[Brand]],E:E,dataset_shampoo[[#This Row],[Region]],F:F,dataset_shampoo[[#This Row],[Year]],G:G,"&lt;="&amp;dataset_shampoo[[#This Row],[Month]])</f>
        <v>124726</v>
      </c>
      <c r="L3326" s="9">
        <f>dataset_shampoo[[#This Row],[Units YTD]]+SUMIFS(H:H,D:D,dataset_shampoo[[#This Row],[Brand]],E:E,dataset_shampoo[[#This Row],[Region]],F:F,dataset_shampoo[[#This Row],[Year]]-1,G:G,"&gt;"&amp;dataset_shampoo[[#This Row],[Month]])</f>
        <v>24111</v>
      </c>
      <c r="M3326" s="1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s="9">
        <v>1484</v>
      </c>
      <c r="I3327" s="11">
        <v>8127</v>
      </c>
      <c r="J3327" s="9">
        <f>SUMIFS(H:H,D:D,dataset_shampoo[[#This Row],[Brand]],E:E,dataset_shampoo[[#This Row],[Region]],F:F,dataset_shampoo[[#This Row],[Year]],G:G,"&lt;="&amp;dataset_shampoo[[#This Row],[Month]])</f>
        <v>24367</v>
      </c>
      <c r="K3327" s="27">
        <f>SUMIFS(I:I,D:D,dataset_shampoo[[#This Row],[Brand]],E:E,dataset_shampoo[[#This Row],[Region]],F:F,dataset_shampoo[[#This Row],[Year]],G:G,"&lt;="&amp;dataset_shampoo[[#This Row],[Month]])</f>
        <v>132853</v>
      </c>
      <c r="L3327" s="9">
        <f>dataset_shampoo[[#This Row],[Units YTD]]+SUMIFS(H:H,D:D,dataset_shampoo[[#This Row],[Brand]],E:E,dataset_shampoo[[#This Row],[Region]],F:F,dataset_shampoo[[#This Row],[Year]]-1,G:G,"&gt;"&amp;dataset_shampoo[[#This Row],[Month]])</f>
        <v>24367</v>
      </c>
      <c r="M3327" s="1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s="9">
        <v>3118</v>
      </c>
      <c r="I3328" s="11">
        <v>16999.5</v>
      </c>
      <c r="J3328" s="9">
        <f>SUMIFS(H:H,D:D,dataset_shampoo[[#This Row],[Brand]],E:E,dataset_shampoo[[#This Row],[Region]],F:F,dataset_shampoo[[#This Row],[Year]],G:G,"&lt;="&amp;dataset_shampoo[[#This Row],[Month]])</f>
        <v>3118</v>
      </c>
      <c r="K3328" s="27">
        <f>SUMIFS(I:I,D:D,dataset_shampoo[[#This Row],[Brand]],E:E,dataset_shampoo[[#This Row],[Region]],F:F,dataset_shampoo[[#This Row],[Year]],G:G,"&lt;="&amp;dataset_shampoo[[#This Row],[Month]])</f>
        <v>16999.5</v>
      </c>
      <c r="L3328" s="9">
        <f>dataset_shampoo[[#This Row],[Units YTD]]+SUMIFS(H:H,D:D,dataset_shampoo[[#This Row],[Brand]],E:E,dataset_shampoo[[#This Row],[Region]],F:F,dataset_shampoo[[#This Row],[Year]]-1,G:G,"&gt;"&amp;dataset_shampoo[[#This Row],[Month]])</f>
        <v>25721</v>
      </c>
      <c r="M3328" s="1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s="9">
        <v>3528</v>
      </c>
      <c r="I3329" s="11">
        <v>19246.5</v>
      </c>
      <c r="J3329" s="9">
        <f>SUMIFS(H:H,D:D,dataset_shampoo[[#This Row],[Brand]],E:E,dataset_shampoo[[#This Row],[Region]],F:F,dataset_shampoo[[#This Row],[Year]],G:G,"&lt;="&amp;dataset_shampoo[[#This Row],[Month]])</f>
        <v>6646</v>
      </c>
      <c r="K3329" s="27">
        <f>SUMIFS(I:I,D:D,dataset_shampoo[[#This Row],[Brand]],E:E,dataset_shampoo[[#This Row],[Region]],F:F,dataset_shampoo[[#This Row],[Year]],G:G,"&lt;="&amp;dataset_shampoo[[#This Row],[Month]])</f>
        <v>36246</v>
      </c>
      <c r="L3329" s="9">
        <f>dataset_shampoo[[#This Row],[Units YTD]]+SUMIFS(H:H,D:D,dataset_shampoo[[#This Row],[Brand]],E:E,dataset_shampoo[[#This Row],[Region]],F:F,dataset_shampoo[[#This Row],[Year]]-1,G:G,"&gt;"&amp;dataset_shampoo[[#This Row],[Month]])</f>
        <v>27065</v>
      </c>
      <c r="M3329" s="1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s="9">
        <v>3182</v>
      </c>
      <c r="I3330" s="11">
        <v>17346</v>
      </c>
      <c r="J3330" s="9">
        <f>SUMIFS(H:H,D:D,dataset_shampoo[[#This Row],[Brand]],E:E,dataset_shampoo[[#This Row],[Region]],F:F,dataset_shampoo[[#This Row],[Year]],G:G,"&lt;="&amp;dataset_shampoo[[#This Row],[Month]])</f>
        <v>9828</v>
      </c>
      <c r="K3330" s="27">
        <f>SUMIFS(I:I,D:D,dataset_shampoo[[#This Row],[Brand]],E:E,dataset_shampoo[[#This Row],[Region]],F:F,dataset_shampoo[[#This Row],[Year]],G:G,"&lt;="&amp;dataset_shampoo[[#This Row],[Month]])</f>
        <v>53592</v>
      </c>
      <c r="L3330" s="9">
        <f>dataset_shampoo[[#This Row],[Units YTD]]+SUMIFS(H:H,D:D,dataset_shampoo[[#This Row],[Brand]],E:E,dataset_shampoo[[#This Row],[Region]],F:F,dataset_shampoo[[#This Row],[Year]]-1,G:G,"&gt;"&amp;dataset_shampoo[[#This Row],[Month]])</f>
        <v>27811</v>
      </c>
      <c r="M3330" s="1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s="9">
        <v>3129</v>
      </c>
      <c r="I3331" s="11">
        <v>17094</v>
      </c>
      <c r="J3331" s="9">
        <f>SUMIFS(H:H,D:D,dataset_shampoo[[#This Row],[Brand]],E:E,dataset_shampoo[[#This Row],[Region]],F:F,dataset_shampoo[[#This Row],[Year]],G:G,"&lt;="&amp;dataset_shampoo[[#This Row],[Month]])</f>
        <v>12957</v>
      </c>
      <c r="K3331" s="27">
        <f>SUMIFS(I:I,D:D,dataset_shampoo[[#This Row],[Brand]],E:E,dataset_shampoo[[#This Row],[Region]],F:F,dataset_shampoo[[#This Row],[Year]],G:G,"&lt;="&amp;dataset_shampoo[[#This Row],[Month]])</f>
        <v>70686</v>
      </c>
      <c r="L3331" s="9">
        <f>dataset_shampoo[[#This Row],[Units YTD]]+SUMIFS(H:H,D:D,dataset_shampoo[[#This Row],[Brand]],E:E,dataset_shampoo[[#This Row],[Region]],F:F,dataset_shampoo[[#This Row],[Year]]-1,G:G,"&gt;"&amp;dataset_shampoo[[#This Row],[Month]])</f>
        <v>29141</v>
      </c>
      <c r="M3331" s="1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s="9">
        <v>2205</v>
      </c>
      <c r="I3332" s="11">
        <v>11991</v>
      </c>
      <c r="J3332" s="9">
        <f>SUMIFS(H:H,D:D,dataset_shampoo[[#This Row],[Brand]],E:E,dataset_shampoo[[#This Row],[Region]],F:F,dataset_shampoo[[#This Row],[Year]],G:G,"&lt;="&amp;dataset_shampoo[[#This Row],[Month]])</f>
        <v>15162</v>
      </c>
      <c r="K3332" s="27">
        <f>SUMIFS(I:I,D:D,dataset_shampoo[[#This Row],[Brand]],E:E,dataset_shampoo[[#This Row],[Region]],F:F,dataset_shampoo[[#This Row],[Year]],G:G,"&lt;="&amp;dataset_shampoo[[#This Row],[Month]])</f>
        <v>82677</v>
      </c>
      <c r="L3332" s="9">
        <f>dataset_shampoo[[#This Row],[Units YTD]]+SUMIFS(H:H,D:D,dataset_shampoo[[#This Row],[Brand]],E:E,dataset_shampoo[[#This Row],[Region]],F:F,dataset_shampoo[[#This Row],[Year]]-1,G:G,"&gt;"&amp;dataset_shampoo[[#This Row],[Month]])</f>
        <v>29169</v>
      </c>
      <c r="M3332" s="1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s="9">
        <v>2362</v>
      </c>
      <c r="I3333" s="11">
        <v>12883.5</v>
      </c>
      <c r="J3333" s="9">
        <f>SUMIFS(H:H,D:D,dataset_shampoo[[#This Row],[Brand]],E:E,dataset_shampoo[[#This Row],[Region]],F:F,dataset_shampoo[[#This Row],[Year]],G:G,"&lt;="&amp;dataset_shampoo[[#This Row],[Month]])</f>
        <v>17524</v>
      </c>
      <c r="K3333" s="27">
        <f>SUMIFS(I:I,D:D,dataset_shampoo[[#This Row],[Brand]],E:E,dataset_shampoo[[#This Row],[Region]],F:F,dataset_shampoo[[#This Row],[Year]],G:G,"&lt;="&amp;dataset_shampoo[[#This Row],[Month]])</f>
        <v>95560.5</v>
      </c>
      <c r="L3333" s="9">
        <f>dataset_shampoo[[#This Row],[Units YTD]]+SUMIFS(H:H,D:D,dataset_shampoo[[#This Row],[Brand]],E:E,dataset_shampoo[[#This Row],[Region]],F:F,dataset_shampoo[[#This Row],[Year]]-1,G:G,"&gt;"&amp;dataset_shampoo[[#This Row],[Month]])</f>
        <v>29690</v>
      </c>
      <c r="M3333" s="1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s="9">
        <v>2814</v>
      </c>
      <c r="I3334" s="11">
        <v>15298.5</v>
      </c>
      <c r="J3334" s="9">
        <f>SUMIFS(H:H,D:D,dataset_shampoo[[#This Row],[Brand]],E:E,dataset_shampoo[[#This Row],[Region]],F:F,dataset_shampoo[[#This Row],[Year]],G:G,"&lt;="&amp;dataset_shampoo[[#This Row],[Month]])</f>
        <v>20338</v>
      </c>
      <c r="K3334" s="27">
        <f>SUMIFS(I:I,D:D,dataset_shampoo[[#This Row],[Brand]],E:E,dataset_shampoo[[#This Row],[Region]],F:F,dataset_shampoo[[#This Row],[Year]],G:G,"&lt;="&amp;dataset_shampoo[[#This Row],[Month]])</f>
        <v>110859</v>
      </c>
      <c r="L3334" s="9">
        <f>dataset_shampoo[[#This Row],[Units YTD]]+SUMIFS(H:H,D:D,dataset_shampoo[[#This Row],[Brand]],E:E,dataset_shampoo[[#This Row],[Region]],F:F,dataset_shampoo[[#This Row],[Year]]-1,G:G,"&gt;"&amp;dataset_shampoo[[#This Row],[Month]])</f>
        <v>30908</v>
      </c>
      <c r="M3334" s="1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s="9">
        <v>2604</v>
      </c>
      <c r="I3335" s="11">
        <v>14185.5</v>
      </c>
      <c r="J3335" s="9">
        <f>SUMIFS(H:H,D:D,dataset_shampoo[[#This Row],[Brand]],E:E,dataset_shampoo[[#This Row],[Region]],F:F,dataset_shampoo[[#This Row],[Year]],G:G,"&lt;="&amp;dataset_shampoo[[#This Row],[Month]])</f>
        <v>22942</v>
      </c>
      <c r="K3335" s="27">
        <f>SUMIFS(I:I,D:D,dataset_shampoo[[#This Row],[Brand]],E:E,dataset_shampoo[[#This Row],[Region]],F:F,dataset_shampoo[[#This Row],[Year]],G:G,"&lt;="&amp;dataset_shampoo[[#This Row],[Month]])</f>
        <v>125044.5</v>
      </c>
      <c r="L3335" s="9">
        <f>dataset_shampoo[[#This Row],[Units YTD]]+SUMIFS(H:H,D:D,dataset_shampoo[[#This Row],[Brand]],E:E,dataset_shampoo[[#This Row],[Region]],F:F,dataset_shampoo[[#This Row],[Year]]-1,G:G,"&gt;"&amp;dataset_shampoo[[#This Row],[Month]])</f>
        <v>30726</v>
      </c>
      <c r="M3335" s="1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s="9">
        <v>2184</v>
      </c>
      <c r="I3336" s="11">
        <v>11917.5</v>
      </c>
      <c r="J3336" s="9">
        <f>SUMIFS(H:H,D:D,dataset_shampoo[[#This Row],[Brand]],E:E,dataset_shampoo[[#This Row],[Region]],F:F,dataset_shampoo[[#This Row],[Year]],G:G,"&lt;="&amp;dataset_shampoo[[#This Row],[Month]])</f>
        <v>25126</v>
      </c>
      <c r="K3336" s="27">
        <f>SUMIFS(I:I,D:D,dataset_shampoo[[#This Row],[Brand]],E:E,dataset_shampoo[[#This Row],[Region]],F:F,dataset_shampoo[[#This Row],[Year]],G:G,"&lt;="&amp;dataset_shampoo[[#This Row],[Month]])</f>
        <v>136962</v>
      </c>
      <c r="L3336" s="9">
        <f>dataset_shampoo[[#This Row],[Units YTD]]+SUMIFS(H:H,D:D,dataset_shampoo[[#This Row],[Brand]],E:E,dataset_shampoo[[#This Row],[Region]],F:F,dataset_shampoo[[#This Row],[Year]]-1,G:G,"&gt;"&amp;dataset_shampoo[[#This Row],[Month]])</f>
        <v>30579</v>
      </c>
      <c r="M3336" s="1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s="9">
        <v>2604</v>
      </c>
      <c r="I3337" s="11">
        <v>14175</v>
      </c>
      <c r="J3337" s="9">
        <f>SUMIFS(H:H,D:D,dataset_shampoo[[#This Row],[Brand]],E:E,dataset_shampoo[[#This Row],[Region]],F:F,dataset_shampoo[[#This Row],[Year]],G:G,"&lt;="&amp;dataset_shampoo[[#This Row],[Month]])</f>
        <v>27730</v>
      </c>
      <c r="K3337" s="27">
        <f>SUMIFS(I:I,D:D,dataset_shampoo[[#This Row],[Brand]],E:E,dataset_shampoo[[#This Row],[Region]],F:F,dataset_shampoo[[#This Row],[Year]],G:G,"&lt;="&amp;dataset_shampoo[[#This Row],[Month]])</f>
        <v>151137</v>
      </c>
      <c r="L3337" s="9">
        <f>dataset_shampoo[[#This Row],[Units YTD]]+SUMIFS(H:H,D:D,dataset_shampoo[[#This Row],[Brand]],E:E,dataset_shampoo[[#This Row],[Region]],F:F,dataset_shampoo[[#This Row],[Year]]-1,G:G,"&gt;"&amp;dataset_shampoo[[#This Row],[Month]])</f>
        <v>31090</v>
      </c>
      <c r="M3337" s="1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s="9">
        <v>2331</v>
      </c>
      <c r="I3338" s="11">
        <v>12673.5</v>
      </c>
      <c r="J3338" s="9">
        <f>SUMIFS(H:H,D:D,dataset_shampoo[[#This Row],[Brand]],E:E,dataset_shampoo[[#This Row],[Region]],F:F,dataset_shampoo[[#This Row],[Year]],G:G,"&lt;="&amp;dataset_shampoo[[#This Row],[Month]])</f>
        <v>30061</v>
      </c>
      <c r="K3338" s="27">
        <f>SUMIFS(I:I,D:D,dataset_shampoo[[#This Row],[Brand]],E:E,dataset_shampoo[[#This Row],[Region]],F:F,dataset_shampoo[[#This Row],[Year]],G:G,"&lt;="&amp;dataset_shampoo[[#This Row],[Month]])</f>
        <v>163810.5</v>
      </c>
      <c r="L3338" s="9">
        <f>dataset_shampoo[[#This Row],[Units YTD]]+SUMIFS(H:H,D:D,dataset_shampoo[[#This Row],[Brand]],E:E,dataset_shampoo[[#This Row],[Region]],F:F,dataset_shampoo[[#This Row],[Year]]-1,G:G,"&gt;"&amp;dataset_shampoo[[#This Row],[Month]])</f>
        <v>31545</v>
      </c>
      <c r="M3338" s="1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s="9">
        <v>3728</v>
      </c>
      <c r="I3339" s="11">
        <v>20275.5</v>
      </c>
      <c r="J3339" s="9">
        <f>SUMIFS(H:H,D:D,dataset_shampoo[[#This Row],[Brand]],E:E,dataset_shampoo[[#This Row],[Region]],F:F,dataset_shampoo[[#This Row],[Year]],G:G,"&lt;="&amp;dataset_shampoo[[#This Row],[Month]])</f>
        <v>33789</v>
      </c>
      <c r="K3339" s="27">
        <f>SUMIFS(I:I,D:D,dataset_shampoo[[#This Row],[Brand]],E:E,dataset_shampoo[[#This Row],[Region]],F:F,dataset_shampoo[[#This Row],[Year]],G:G,"&lt;="&amp;dataset_shampoo[[#This Row],[Month]])</f>
        <v>184086</v>
      </c>
      <c r="L3339" s="9">
        <f>dataset_shampoo[[#This Row],[Units YTD]]+SUMIFS(H:H,D:D,dataset_shampoo[[#This Row],[Brand]],E:E,dataset_shampoo[[#This Row],[Region]],F:F,dataset_shampoo[[#This Row],[Year]]-1,G:G,"&gt;"&amp;dataset_shampoo[[#This Row],[Month]])</f>
        <v>33789</v>
      </c>
      <c r="M3339" s="1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s="9">
        <v>2801</v>
      </c>
      <c r="I3340" s="11">
        <v>15198.4</v>
      </c>
      <c r="J3340" s="9">
        <f>SUMIFS(H:H,D:D,dataset_shampoo[[#This Row],[Brand]],E:E,dataset_shampoo[[#This Row],[Region]],F:F,dataset_shampoo[[#This Row],[Year]],G:G,"&lt;="&amp;dataset_shampoo[[#This Row],[Month]])</f>
        <v>2801</v>
      </c>
      <c r="K3340" s="27">
        <f>SUMIFS(I:I,D:D,dataset_shampoo[[#This Row],[Brand]],E:E,dataset_shampoo[[#This Row],[Region]],F:F,dataset_shampoo[[#This Row],[Year]],G:G,"&lt;="&amp;dataset_shampoo[[#This Row],[Month]])</f>
        <v>15198.4</v>
      </c>
      <c r="L3340" s="9">
        <f>dataset_shampoo[[#This Row],[Units YTD]]+SUMIFS(H:H,D:D,dataset_shampoo[[#This Row],[Brand]],E:E,dataset_shampoo[[#This Row],[Region]],F:F,dataset_shampoo[[#This Row],[Year]]-1,G:G,"&gt;"&amp;dataset_shampoo[[#This Row],[Month]])</f>
        <v>33472</v>
      </c>
      <c r="M3340" s="1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s="9">
        <v>3156</v>
      </c>
      <c r="I3341" s="11">
        <v>17227</v>
      </c>
      <c r="J3341" s="9">
        <f>SUMIFS(H:H,D:D,dataset_shampoo[[#This Row],[Brand]],E:E,dataset_shampoo[[#This Row],[Region]],F:F,dataset_shampoo[[#This Row],[Year]],G:G,"&lt;="&amp;dataset_shampoo[[#This Row],[Month]])</f>
        <v>5957</v>
      </c>
      <c r="K3341" s="27">
        <f>SUMIFS(I:I,D:D,dataset_shampoo[[#This Row],[Brand]],E:E,dataset_shampoo[[#This Row],[Region]],F:F,dataset_shampoo[[#This Row],[Year]],G:G,"&lt;="&amp;dataset_shampoo[[#This Row],[Month]])</f>
        <v>32425.4</v>
      </c>
      <c r="L3341" s="9">
        <f>dataset_shampoo[[#This Row],[Units YTD]]+SUMIFS(H:H,D:D,dataset_shampoo[[#This Row],[Brand]],E:E,dataset_shampoo[[#This Row],[Region]],F:F,dataset_shampoo[[#This Row],[Year]]-1,G:G,"&gt;"&amp;dataset_shampoo[[#This Row],[Month]])</f>
        <v>33100</v>
      </c>
      <c r="M3341" s="1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s="9">
        <v>4347</v>
      </c>
      <c r="I3342" s="11">
        <v>23667</v>
      </c>
      <c r="J3342" s="9">
        <f>SUMIFS(H:H,D:D,dataset_shampoo[[#This Row],[Brand]],E:E,dataset_shampoo[[#This Row],[Region]],F:F,dataset_shampoo[[#This Row],[Year]],G:G,"&lt;="&amp;dataset_shampoo[[#This Row],[Month]])</f>
        <v>10304</v>
      </c>
      <c r="K3342" s="27">
        <f>SUMIFS(I:I,D:D,dataset_shampoo[[#This Row],[Brand]],E:E,dataset_shampoo[[#This Row],[Region]],F:F,dataset_shampoo[[#This Row],[Year]],G:G,"&lt;="&amp;dataset_shampoo[[#This Row],[Month]])</f>
        <v>56092.4</v>
      </c>
      <c r="L3342" s="9">
        <f>dataset_shampoo[[#This Row],[Units YTD]]+SUMIFS(H:H,D:D,dataset_shampoo[[#This Row],[Brand]],E:E,dataset_shampoo[[#This Row],[Region]],F:F,dataset_shampoo[[#This Row],[Year]]-1,G:G,"&gt;"&amp;dataset_shampoo[[#This Row],[Month]])</f>
        <v>34265</v>
      </c>
      <c r="M3342" s="1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s="9">
        <v>4250</v>
      </c>
      <c r="I3343" s="11">
        <v>23135.7</v>
      </c>
      <c r="J3343" s="9">
        <f>SUMIFS(H:H,D:D,dataset_shampoo[[#This Row],[Brand]],E:E,dataset_shampoo[[#This Row],[Region]],F:F,dataset_shampoo[[#This Row],[Year]],G:G,"&lt;="&amp;dataset_shampoo[[#This Row],[Month]])</f>
        <v>14554</v>
      </c>
      <c r="K3343" s="27">
        <f>SUMIFS(I:I,D:D,dataset_shampoo[[#This Row],[Brand]],E:E,dataset_shampoo[[#This Row],[Region]],F:F,dataset_shampoo[[#This Row],[Year]],G:G,"&lt;="&amp;dataset_shampoo[[#This Row],[Month]])</f>
        <v>79228.100000000006</v>
      </c>
      <c r="L3343" s="9">
        <f>dataset_shampoo[[#This Row],[Units YTD]]+SUMIFS(H:H,D:D,dataset_shampoo[[#This Row],[Brand]],E:E,dataset_shampoo[[#This Row],[Region]],F:F,dataset_shampoo[[#This Row],[Year]]-1,G:G,"&gt;"&amp;dataset_shampoo[[#This Row],[Month]])</f>
        <v>35386</v>
      </c>
      <c r="M3343" s="1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s="9">
        <v>3816</v>
      </c>
      <c r="I3344" s="11">
        <v>20833.400000000001</v>
      </c>
      <c r="J3344" s="9">
        <f>SUMIFS(H:H,D:D,dataset_shampoo[[#This Row],[Brand]],E:E,dataset_shampoo[[#This Row],[Region]],F:F,dataset_shampoo[[#This Row],[Year]],G:G,"&lt;="&amp;dataset_shampoo[[#This Row],[Month]])</f>
        <v>18370</v>
      </c>
      <c r="K3344" s="27">
        <f>SUMIFS(I:I,D:D,dataset_shampoo[[#This Row],[Brand]],E:E,dataset_shampoo[[#This Row],[Region]],F:F,dataset_shampoo[[#This Row],[Year]],G:G,"&lt;="&amp;dataset_shampoo[[#This Row],[Month]])</f>
        <v>100061.5</v>
      </c>
      <c r="L3344" s="9">
        <f>dataset_shampoo[[#This Row],[Units YTD]]+SUMIFS(H:H,D:D,dataset_shampoo[[#This Row],[Brand]],E:E,dataset_shampoo[[#This Row],[Region]],F:F,dataset_shampoo[[#This Row],[Year]]-1,G:G,"&gt;"&amp;dataset_shampoo[[#This Row],[Month]])</f>
        <v>36997</v>
      </c>
      <c r="M3344" s="1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s="9">
        <v>4122</v>
      </c>
      <c r="I3345" s="11">
        <v>22443.4</v>
      </c>
      <c r="J3345" s="9">
        <f>SUMIFS(H:H,D:D,dataset_shampoo[[#This Row],[Brand]],E:E,dataset_shampoo[[#This Row],[Region]],F:F,dataset_shampoo[[#This Row],[Year]],G:G,"&lt;="&amp;dataset_shampoo[[#This Row],[Month]])</f>
        <v>22492</v>
      </c>
      <c r="K3345" s="27">
        <f>SUMIFS(I:I,D:D,dataset_shampoo[[#This Row],[Brand]],E:E,dataset_shampoo[[#This Row],[Region]],F:F,dataset_shampoo[[#This Row],[Year]],G:G,"&lt;="&amp;dataset_shampoo[[#This Row],[Month]])</f>
        <v>122504.9</v>
      </c>
      <c r="L3345" s="9">
        <f>dataset_shampoo[[#This Row],[Units YTD]]+SUMIFS(H:H,D:D,dataset_shampoo[[#This Row],[Brand]],E:E,dataset_shampoo[[#This Row],[Region]],F:F,dataset_shampoo[[#This Row],[Year]]-1,G:G,"&gt;"&amp;dataset_shampoo[[#This Row],[Month]])</f>
        <v>38757</v>
      </c>
      <c r="M3345" s="1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s="9">
        <v>4605</v>
      </c>
      <c r="I3346" s="11">
        <v>25180.400000000001</v>
      </c>
      <c r="J3346" s="9">
        <f>SUMIFS(H:H,D:D,dataset_shampoo[[#This Row],[Brand]],E:E,dataset_shampoo[[#This Row],[Region]],F:F,dataset_shampoo[[#This Row],[Year]],G:G,"&lt;="&amp;dataset_shampoo[[#This Row],[Month]])</f>
        <v>27097</v>
      </c>
      <c r="K3346" s="27">
        <f>SUMIFS(I:I,D:D,dataset_shampoo[[#This Row],[Brand]],E:E,dataset_shampoo[[#This Row],[Region]],F:F,dataset_shampoo[[#This Row],[Year]],G:G,"&lt;="&amp;dataset_shampoo[[#This Row],[Month]])</f>
        <v>147685.29999999999</v>
      </c>
      <c r="L3346" s="9">
        <f>dataset_shampoo[[#This Row],[Units YTD]]+SUMIFS(H:H,D:D,dataset_shampoo[[#This Row],[Brand]],E:E,dataset_shampoo[[#This Row],[Region]],F:F,dataset_shampoo[[#This Row],[Year]]-1,G:G,"&gt;"&amp;dataset_shampoo[[#This Row],[Month]])</f>
        <v>40548</v>
      </c>
      <c r="M3346" s="1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s="9">
        <v>3059</v>
      </c>
      <c r="I3347" s="11">
        <v>16695.7</v>
      </c>
      <c r="J3347" s="9">
        <f>SUMIFS(H:H,D:D,dataset_shampoo[[#This Row],[Brand]],E:E,dataset_shampoo[[#This Row],[Region]],F:F,dataset_shampoo[[#This Row],[Year]],G:G,"&lt;="&amp;dataset_shampoo[[#This Row],[Month]])</f>
        <v>30156</v>
      </c>
      <c r="K3347" s="27">
        <f>SUMIFS(I:I,D:D,dataset_shampoo[[#This Row],[Brand]],E:E,dataset_shampoo[[#This Row],[Region]],F:F,dataset_shampoo[[#This Row],[Year]],G:G,"&lt;="&amp;dataset_shampoo[[#This Row],[Month]])</f>
        <v>164381</v>
      </c>
      <c r="L3347" s="9">
        <f>dataset_shampoo[[#This Row],[Units YTD]]+SUMIFS(H:H,D:D,dataset_shampoo[[#This Row],[Brand]],E:E,dataset_shampoo[[#This Row],[Region]],F:F,dataset_shampoo[[#This Row],[Year]]-1,G:G,"&gt;"&amp;dataset_shampoo[[#This Row],[Month]])</f>
        <v>41003</v>
      </c>
      <c r="M3347" s="1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s="9">
        <v>3993</v>
      </c>
      <c r="I3348" s="11">
        <v>21735</v>
      </c>
      <c r="J3348" s="9">
        <f>SUMIFS(H:H,D:D,dataset_shampoo[[#This Row],[Brand]],E:E,dataset_shampoo[[#This Row],[Region]],F:F,dataset_shampoo[[#This Row],[Year]],G:G,"&lt;="&amp;dataset_shampoo[[#This Row],[Month]])</f>
        <v>34149</v>
      </c>
      <c r="K3348" s="27">
        <f>SUMIFS(I:I,D:D,dataset_shampoo[[#This Row],[Brand]],E:E,dataset_shampoo[[#This Row],[Region]],F:F,dataset_shampoo[[#This Row],[Year]],G:G,"&lt;="&amp;dataset_shampoo[[#This Row],[Month]])</f>
        <v>186116</v>
      </c>
      <c r="L3348" s="9">
        <f>dataset_shampoo[[#This Row],[Units YTD]]+SUMIFS(H:H,D:D,dataset_shampoo[[#This Row],[Brand]],E:E,dataset_shampoo[[#This Row],[Region]],F:F,dataset_shampoo[[#This Row],[Year]]-1,G:G,"&gt;"&amp;dataset_shampoo[[#This Row],[Month]])</f>
        <v>42812</v>
      </c>
      <c r="M3348" s="1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s="9">
        <v>3140</v>
      </c>
      <c r="I3349" s="11">
        <v>17098.2</v>
      </c>
      <c r="J3349" s="9">
        <f>SUMIFS(H:H,D:D,dataset_shampoo[[#This Row],[Brand]],E:E,dataset_shampoo[[#This Row],[Region]],F:F,dataset_shampoo[[#This Row],[Year]],G:G,"&lt;="&amp;dataset_shampoo[[#This Row],[Month]])</f>
        <v>37289</v>
      </c>
      <c r="K3349" s="27">
        <f>SUMIFS(I:I,D:D,dataset_shampoo[[#This Row],[Brand]],E:E,dataset_shampoo[[#This Row],[Region]],F:F,dataset_shampoo[[#This Row],[Year]],G:G,"&lt;="&amp;dataset_shampoo[[#This Row],[Month]])</f>
        <v>203214.2</v>
      </c>
      <c r="L3349" s="9">
        <f>dataset_shampoo[[#This Row],[Units YTD]]+SUMIFS(H:H,D:D,dataset_shampoo[[#This Row],[Brand]],E:E,dataset_shampoo[[#This Row],[Region]],F:F,dataset_shampoo[[#This Row],[Year]]-1,G:G,"&gt;"&amp;dataset_shampoo[[#This Row],[Month]])</f>
        <v>43348</v>
      </c>
      <c r="M3349" s="1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s="9">
        <v>4669</v>
      </c>
      <c r="I3350" s="11">
        <v>25405.8</v>
      </c>
      <c r="J3350" s="9">
        <f>SUMIFS(H:H,D:D,dataset_shampoo[[#This Row],[Brand]],E:E,dataset_shampoo[[#This Row],[Region]],F:F,dataset_shampoo[[#This Row],[Year]],G:G,"&lt;="&amp;dataset_shampoo[[#This Row],[Month]])</f>
        <v>41958</v>
      </c>
      <c r="K3350" s="27">
        <f>SUMIFS(I:I,D:D,dataset_shampoo[[#This Row],[Brand]],E:E,dataset_shampoo[[#This Row],[Region]],F:F,dataset_shampoo[[#This Row],[Year]],G:G,"&lt;="&amp;dataset_shampoo[[#This Row],[Month]])</f>
        <v>228620</v>
      </c>
      <c r="L3350" s="9">
        <f>dataset_shampoo[[#This Row],[Units YTD]]+SUMIFS(H:H,D:D,dataset_shampoo[[#This Row],[Brand]],E:E,dataset_shampoo[[#This Row],[Region]],F:F,dataset_shampoo[[#This Row],[Year]]-1,G:G,"&gt;"&amp;dataset_shampoo[[#This Row],[Month]])</f>
        <v>45686</v>
      </c>
      <c r="M3350" s="1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s="9">
        <v>4556</v>
      </c>
      <c r="I3351" s="11">
        <v>24777.9</v>
      </c>
      <c r="J3351" s="9">
        <f>SUMIFS(H:H,D:D,dataset_shampoo[[#This Row],[Brand]],E:E,dataset_shampoo[[#This Row],[Region]],F:F,dataset_shampoo[[#This Row],[Year]],G:G,"&lt;="&amp;dataset_shampoo[[#This Row],[Month]])</f>
        <v>46514</v>
      </c>
      <c r="K3351" s="27">
        <f>SUMIFS(I:I,D:D,dataset_shampoo[[#This Row],[Brand]],E:E,dataset_shampoo[[#This Row],[Region]],F:F,dataset_shampoo[[#This Row],[Year]],G:G,"&lt;="&amp;dataset_shampoo[[#This Row],[Month]])</f>
        <v>253397.9</v>
      </c>
      <c r="L3351" s="9">
        <f>dataset_shampoo[[#This Row],[Units YTD]]+SUMIFS(H:H,D:D,dataset_shampoo[[#This Row],[Brand]],E:E,dataset_shampoo[[#This Row],[Region]],F:F,dataset_shampoo[[#This Row],[Year]]-1,G:G,"&gt;"&amp;dataset_shampoo[[#This Row],[Month]])</f>
        <v>46514</v>
      </c>
      <c r="M3351" s="1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s="9">
        <v>11004</v>
      </c>
      <c r="I3352" s="11">
        <v>60060</v>
      </c>
      <c r="J3352" s="9">
        <f>SUMIFS(H:H,D:D,dataset_shampoo[[#This Row],[Brand]],E:E,dataset_shampoo[[#This Row],[Region]],F:F,dataset_shampoo[[#This Row],[Year]],G:G,"&lt;="&amp;dataset_shampoo[[#This Row],[Month]])</f>
        <v>11004</v>
      </c>
      <c r="K3352" s="27">
        <f>SUMIFS(I:I,D:D,dataset_shampoo[[#This Row],[Brand]],E:E,dataset_shampoo[[#This Row],[Region]],F:F,dataset_shampoo[[#This Row],[Year]],G:G,"&lt;="&amp;dataset_shampoo[[#This Row],[Month]])</f>
        <v>60060</v>
      </c>
      <c r="L3352" s="9">
        <f>dataset_shampoo[[#This Row],[Units YTD]]+SUMIFS(H:H,D:D,dataset_shampoo[[#This Row],[Brand]],E:E,dataset_shampoo[[#This Row],[Region]],F:F,dataset_shampoo[[#This Row],[Year]]-1,G:G,"&gt;"&amp;dataset_shampoo[[#This Row],[Month]])</f>
        <v>54717</v>
      </c>
      <c r="M3352" s="1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s="9">
        <v>9576</v>
      </c>
      <c r="I3353" s="11">
        <v>55230</v>
      </c>
      <c r="J3353" s="9">
        <f>SUMIFS(H:H,D:D,dataset_shampoo[[#This Row],[Brand]],E:E,dataset_shampoo[[#This Row],[Region]],F:F,dataset_shampoo[[#This Row],[Year]],G:G,"&lt;="&amp;dataset_shampoo[[#This Row],[Month]])</f>
        <v>20580</v>
      </c>
      <c r="K3353" s="27">
        <f>SUMIFS(I:I,D:D,dataset_shampoo[[#This Row],[Brand]],E:E,dataset_shampoo[[#This Row],[Region]],F:F,dataset_shampoo[[#This Row],[Year]],G:G,"&lt;="&amp;dataset_shampoo[[#This Row],[Month]])</f>
        <v>115290</v>
      </c>
      <c r="L3353" s="9">
        <f>dataset_shampoo[[#This Row],[Units YTD]]+SUMIFS(H:H,D:D,dataset_shampoo[[#This Row],[Brand]],E:E,dataset_shampoo[[#This Row],[Region]],F:F,dataset_shampoo[[#This Row],[Year]]-1,G:G,"&gt;"&amp;dataset_shampoo[[#This Row],[Month]])</f>
        <v>61137</v>
      </c>
      <c r="M3353" s="1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s="9">
        <v>11718</v>
      </c>
      <c r="I3354" s="11">
        <v>75684</v>
      </c>
      <c r="J3354" s="9">
        <f>SUMIFS(H:H,D:D,dataset_shampoo[[#This Row],[Brand]],E:E,dataset_shampoo[[#This Row],[Region]],F:F,dataset_shampoo[[#This Row],[Year]],G:G,"&lt;="&amp;dataset_shampoo[[#This Row],[Month]])</f>
        <v>32298</v>
      </c>
      <c r="K3354" s="27">
        <f>SUMIFS(I:I,D:D,dataset_shampoo[[#This Row],[Brand]],E:E,dataset_shampoo[[#This Row],[Region]],F:F,dataset_shampoo[[#This Row],[Year]],G:G,"&lt;="&amp;dataset_shampoo[[#This Row],[Month]])</f>
        <v>190974</v>
      </c>
      <c r="L3354" s="9">
        <f>dataset_shampoo[[#This Row],[Units YTD]]+SUMIFS(H:H,D:D,dataset_shampoo[[#This Row],[Brand]],E:E,dataset_shampoo[[#This Row],[Region]],F:F,dataset_shampoo[[#This Row],[Year]]-1,G:G,"&gt;"&amp;dataset_shampoo[[#This Row],[Month]])</f>
        <v>68508</v>
      </c>
      <c r="M3354" s="1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s="9">
        <v>10710</v>
      </c>
      <c r="I3355" s="11">
        <v>68880</v>
      </c>
      <c r="J3355" s="9">
        <f>SUMIFS(H:H,D:D,dataset_shampoo[[#This Row],[Brand]],E:E,dataset_shampoo[[#This Row],[Region]],F:F,dataset_shampoo[[#This Row],[Year]],G:G,"&lt;="&amp;dataset_shampoo[[#This Row],[Month]])</f>
        <v>43008</v>
      </c>
      <c r="K3355" s="27">
        <f>SUMIFS(I:I,D:D,dataset_shampoo[[#This Row],[Brand]],E:E,dataset_shampoo[[#This Row],[Region]],F:F,dataset_shampoo[[#This Row],[Year]],G:G,"&lt;="&amp;dataset_shampoo[[#This Row],[Month]])</f>
        <v>259854</v>
      </c>
      <c r="L3355" s="9">
        <f>dataset_shampoo[[#This Row],[Units YTD]]+SUMIFS(H:H,D:D,dataset_shampoo[[#This Row],[Brand]],E:E,dataset_shampoo[[#This Row],[Region]],F:F,dataset_shampoo[[#This Row],[Year]]-1,G:G,"&gt;"&amp;dataset_shampoo[[#This Row],[Month]])</f>
        <v>74968</v>
      </c>
      <c r="M3355" s="1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s="9">
        <v>9534</v>
      </c>
      <c r="I3356" s="11">
        <v>61404</v>
      </c>
      <c r="J3356" s="9">
        <f>SUMIFS(H:H,D:D,dataset_shampoo[[#This Row],[Brand]],E:E,dataset_shampoo[[#This Row],[Region]],F:F,dataset_shampoo[[#This Row],[Year]],G:G,"&lt;="&amp;dataset_shampoo[[#This Row],[Month]])</f>
        <v>52542</v>
      </c>
      <c r="K3356" s="27">
        <f>SUMIFS(I:I,D:D,dataset_shampoo[[#This Row],[Brand]],E:E,dataset_shampoo[[#This Row],[Region]],F:F,dataset_shampoo[[#This Row],[Year]],G:G,"&lt;="&amp;dataset_shampoo[[#This Row],[Month]])</f>
        <v>321258</v>
      </c>
      <c r="L3356" s="9">
        <f>dataset_shampoo[[#This Row],[Units YTD]]+SUMIFS(H:H,D:D,dataset_shampoo[[#This Row],[Brand]],E:E,dataset_shampoo[[#This Row],[Region]],F:F,dataset_shampoo[[#This Row],[Year]]-1,G:G,"&gt;"&amp;dataset_shampoo[[#This Row],[Month]])</f>
        <v>80686</v>
      </c>
      <c r="M3356" s="1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s="9">
        <v>11298</v>
      </c>
      <c r="I3357" s="11">
        <v>72660</v>
      </c>
      <c r="J3357" s="9">
        <f>SUMIFS(H:H,D:D,dataset_shampoo[[#This Row],[Brand]],E:E,dataset_shampoo[[#This Row],[Region]],F:F,dataset_shampoo[[#This Row],[Year]],G:G,"&lt;="&amp;dataset_shampoo[[#This Row],[Month]])</f>
        <v>63840</v>
      </c>
      <c r="K3357" s="27">
        <f>SUMIFS(I:I,D:D,dataset_shampoo[[#This Row],[Brand]],E:E,dataset_shampoo[[#This Row],[Region]],F:F,dataset_shampoo[[#This Row],[Year]],G:G,"&lt;="&amp;dataset_shampoo[[#This Row],[Month]])</f>
        <v>393918</v>
      </c>
      <c r="L3357" s="9">
        <f>dataset_shampoo[[#This Row],[Units YTD]]+SUMIFS(H:H,D:D,dataset_shampoo[[#This Row],[Brand]],E:E,dataset_shampoo[[#This Row],[Region]],F:F,dataset_shampoo[[#This Row],[Year]]-1,G:G,"&gt;"&amp;dataset_shampoo[[#This Row],[Month]])</f>
        <v>87862</v>
      </c>
      <c r="M3357" s="1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s="9">
        <v>9660</v>
      </c>
      <c r="I3358" s="11">
        <v>62370</v>
      </c>
      <c r="J3358" s="9">
        <f>SUMIFS(H:H,D:D,dataset_shampoo[[#This Row],[Brand]],E:E,dataset_shampoo[[#This Row],[Region]],F:F,dataset_shampoo[[#This Row],[Year]],G:G,"&lt;="&amp;dataset_shampoo[[#This Row],[Month]])</f>
        <v>73500</v>
      </c>
      <c r="K3358" s="27">
        <f>SUMIFS(I:I,D:D,dataset_shampoo[[#This Row],[Brand]],E:E,dataset_shampoo[[#This Row],[Region]],F:F,dataset_shampoo[[#This Row],[Year]],G:G,"&lt;="&amp;dataset_shampoo[[#This Row],[Month]])</f>
        <v>456288</v>
      </c>
      <c r="L3358" s="9">
        <f>dataset_shampoo[[#This Row],[Units YTD]]+SUMIFS(H:H,D:D,dataset_shampoo[[#This Row],[Brand]],E:E,dataset_shampoo[[#This Row],[Region]],F:F,dataset_shampoo[[#This Row],[Year]]-1,G:G,"&gt;"&amp;dataset_shampoo[[#This Row],[Month]])</f>
        <v>92917</v>
      </c>
      <c r="M3358" s="1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s="9">
        <v>9072</v>
      </c>
      <c r="I3359" s="11">
        <v>58548</v>
      </c>
      <c r="J3359" s="9">
        <f>SUMIFS(H:H,D:D,dataset_shampoo[[#This Row],[Brand]],E:E,dataset_shampoo[[#This Row],[Region]],F:F,dataset_shampoo[[#This Row],[Year]],G:G,"&lt;="&amp;dataset_shampoo[[#This Row],[Month]])</f>
        <v>82572</v>
      </c>
      <c r="K3359" s="27">
        <f>SUMIFS(I:I,D:D,dataset_shampoo[[#This Row],[Brand]],E:E,dataset_shampoo[[#This Row],[Region]],F:F,dataset_shampoo[[#This Row],[Year]],G:G,"&lt;="&amp;dataset_shampoo[[#This Row],[Month]])</f>
        <v>514836</v>
      </c>
      <c r="L3359" s="9">
        <f>dataset_shampoo[[#This Row],[Units YTD]]+SUMIFS(H:H,D:D,dataset_shampoo[[#This Row],[Brand]],E:E,dataset_shampoo[[#This Row],[Region]],F:F,dataset_shampoo[[#This Row],[Year]]-1,G:G,"&gt;"&amp;dataset_shampoo[[#This Row],[Month]])</f>
        <v>98930</v>
      </c>
      <c r="M3359" s="1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s="9">
        <v>10164</v>
      </c>
      <c r="I3360" s="11">
        <v>65478</v>
      </c>
      <c r="J3360" s="9">
        <f>SUMIFS(H:H,D:D,dataset_shampoo[[#This Row],[Brand]],E:E,dataset_shampoo[[#This Row],[Region]],F:F,dataset_shampoo[[#This Row],[Year]],G:G,"&lt;="&amp;dataset_shampoo[[#This Row],[Month]])</f>
        <v>92736</v>
      </c>
      <c r="K3360" s="27">
        <f>SUMIFS(I:I,D:D,dataset_shampoo[[#This Row],[Brand]],E:E,dataset_shampoo[[#This Row],[Region]],F:F,dataset_shampoo[[#This Row],[Year]],G:G,"&lt;="&amp;dataset_shampoo[[#This Row],[Month]])</f>
        <v>580314</v>
      </c>
      <c r="L3360" s="9">
        <f>dataset_shampoo[[#This Row],[Units YTD]]+SUMIFS(H:H,D:D,dataset_shampoo[[#This Row],[Brand]],E:E,dataset_shampoo[[#This Row],[Region]],F:F,dataset_shampoo[[#This Row],[Year]]-1,G:G,"&gt;"&amp;dataset_shampoo[[#This Row],[Month]])</f>
        <v>105101</v>
      </c>
      <c r="M3360" s="1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s="9">
        <v>8904</v>
      </c>
      <c r="I3361" s="11">
        <v>57624</v>
      </c>
      <c r="J3361" s="9">
        <f>SUMIFS(H:H,D:D,dataset_shampoo[[#This Row],[Brand]],E:E,dataset_shampoo[[#This Row],[Region]],F:F,dataset_shampoo[[#This Row],[Year]],G:G,"&lt;="&amp;dataset_shampoo[[#This Row],[Month]])</f>
        <v>101640</v>
      </c>
      <c r="K3361" s="27">
        <f>SUMIFS(I:I,D:D,dataset_shampoo[[#This Row],[Brand]],E:E,dataset_shampoo[[#This Row],[Region]],F:F,dataset_shampoo[[#This Row],[Year]],G:G,"&lt;="&amp;dataset_shampoo[[#This Row],[Month]])</f>
        <v>637938</v>
      </c>
      <c r="L3361" s="9">
        <f>dataset_shampoo[[#This Row],[Units YTD]]+SUMIFS(H:H,D:D,dataset_shampoo[[#This Row],[Brand]],E:E,dataset_shampoo[[#This Row],[Region]],F:F,dataset_shampoo[[#This Row],[Year]]-1,G:G,"&gt;"&amp;dataset_shampoo[[#This Row],[Month]])</f>
        <v>110865</v>
      </c>
      <c r="M3361" s="1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s="9">
        <v>11004</v>
      </c>
      <c r="I3362" s="11">
        <v>70854</v>
      </c>
      <c r="J3362" s="9">
        <f>SUMIFS(H:H,D:D,dataset_shampoo[[#This Row],[Brand]],E:E,dataset_shampoo[[#This Row],[Region]],F:F,dataset_shampoo[[#This Row],[Year]],G:G,"&lt;="&amp;dataset_shampoo[[#This Row],[Month]])</f>
        <v>112644</v>
      </c>
      <c r="K3362" s="27">
        <f>SUMIFS(I:I,D:D,dataset_shampoo[[#This Row],[Brand]],E:E,dataset_shampoo[[#This Row],[Region]],F:F,dataset_shampoo[[#This Row],[Year]],G:G,"&lt;="&amp;dataset_shampoo[[#This Row],[Month]])</f>
        <v>708792</v>
      </c>
      <c r="L3362" s="9">
        <f>dataset_shampoo[[#This Row],[Units YTD]]+SUMIFS(H:H,D:D,dataset_shampoo[[#This Row],[Brand]],E:E,dataset_shampoo[[#This Row],[Region]],F:F,dataset_shampoo[[#This Row],[Year]]-1,G:G,"&gt;"&amp;dataset_shampoo[[#This Row],[Month]])</f>
        <v>117200</v>
      </c>
      <c r="M3362" s="1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s="9">
        <v>8862</v>
      </c>
      <c r="I3363" s="11">
        <v>57414</v>
      </c>
      <c r="J3363" s="9">
        <f>SUMIFS(H:H,D:D,dataset_shampoo[[#This Row],[Brand]],E:E,dataset_shampoo[[#This Row],[Region]],F:F,dataset_shampoo[[#This Row],[Year]],G:G,"&lt;="&amp;dataset_shampoo[[#This Row],[Month]])</f>
        <v>121506</v>
      </c>
      <c r="K3363" s="27">
        <f>SUMIFS(I:I,D:D,dataset_shampoo[[#This Row],[Brand]],E:E,dataset_shampoo[[#This Row],[Region]],F:F,dataset_shampoo[[#This Row],[Year]],G:G,"&lt;="&amp;dataset_shampoo[[#This Row],[Month]])</f>
        <v>766206</v>
      </c>
      <c r="L3363" s="9">
        <f>dataset_shampoo[[#This Row],[Units YTD]]+SUMIFS(H:H,D:D,dataset_shampoo[[#This Row],[Brand]],E:E,dataset_shampoo[[#This Row],[Region]],F:F,dataset_shampoo[[#This Row],[Year]]-1,G:G,"&gt;"&amp;dataset_shampoo[[#This Row],[Month]])</f>
        <v>121506</v>
      </c>
      <c r="M3363" s="1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s="9">
        <v>16016</v>
      </c>
      <c r="I3364" s="11">
        <v>103376</v>
      </c>
      <c r="J3364" s="9">
        <f>SUMIFS(H:H,D:D,dataset_shampoo[[#This Row],[Brand]],E:E,dataset_shampoo[[#This Row],[Region]],F:F,dataset_shampoo[[#This Row],[Year]],G:G,"&lt;="&amp;dataset_shampoo[[#This Row],[Month]])</f>
        <v>16016</v>
      </c>
      <c r="K3364" s="27">
        <f>SUMIFS(I:I,D:D,dataset_shampoo[[#This Row],[Brand]],E:E,dataset_shampoo[[#This Row],[Region]],F:F,dataset_shampoo[[#This Row],[Year]],G:G,"&lt;="&amp;dataset_shampoo[[#This Row],[Month]])</f>
        <v>103376</v>
      </c>
      <c r="L3364" s="9">
        <f>dataset_shampoo[[#This Row],[Units YTD]]+SUMIFS(H:H,D:D,dataset_shampoo[[#This Row],[Brand]],E:E,dataset_shampoo[[#This Row],[Region]],F:F,dataset_shampoo[[#This Row],[Year]]-1,G:G,"&gt;"&amp;dataset_shampoo[[#This Row],[Month]])</f>
        <v>126518</v>
      </c>
      <c r="M3364" s="1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s="9">
        <v>15568</v>
      </c>
      <c r="I3365" s="11">
        <v>100632</v>
      </c>
      <c r="J3365" s="9">
        <f>SUMIFS(H:H,D:D,dataset_shampoo[[#This Row],[Brand]],E:E,dataset_shampoo[[#This Row],[Region]],F:F,dataset_shampoo[[#This Row],[Year]],G:G,"&lt;="&amp;dataset_shampoo[[#This Row],[Month]])</f>
        <v>31584</v>
      </c>
      <c r="K3365" s="27">
        <f>SUMIFS(I:I,D:D,dataset_shampoo[[#This Row],[Brand]],E:E,dataset_shampoo[[#This Row],[Region]],F:F,dataset_shampoo[[#This Row],[Year]],G:G,"&lt;="&amp;dataset_shampoo[[#This Row],[Month]])</f>
        <v>204008</v>
      </c>
      <c r="L3365" s="9">
        <f>dataset_shampoo[[#This Row],[Units YTD]]+SUMIFS(H:H,D:D,dataset_shampoo[[#This Row],[Brand]],E:E,dataset_shampoo[[#This Row],[Region]],F:F,dataset_shampoo[[#This Row],[Year]]-1,G:G,"&gt;"&amp;dataset_shampoo[[#This Row],[Month]])</f>
        <v>132510</v>
      </c>
      <c r="M3365" s="1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s="9">
        <v>14336</v>
      </c>
      <c r="I3366" s="11">
        <v>92344</v>
      </c>
      <c r="J3366" s="9">
        <f>SUMIFS(H:H,D:D,dataset_shampoo[[#This Row],[Brand]],E:E,dataset_shampoo[[#This Row],[Region]],F:F,dataset_shampoo[[#This Row],[Year]],G:G,"&lt;="&amp;dataset_shampoo[[#This Row],[Month]])</f>
        <v>45920</v>
      </c>
      <c r="K3366" s="27">
        <f>SUMIFS(I:I,D:D,dataset_shampoo[[#This Row],[Brand]],E:E,dataset_shampoo[[#This Row],[Region]],F:F,dataset_shampoo[[#This Row],[Year]],G:G,"&lt;="&amp;dataset_shampoo[[#This Row],[Month]])</f>
        <v>296352</v>
      </c>
      <c r="L3366" s="9">
        <f>dataset_shampoo[[#This Row],[Units YTD]]+SUMIFS(H:H,D:D,dataset_shampoo[[#This Row],[Brand]],E:E,dataset_shampoo[[#This Row],[Region]],F:F,dataset_shampoo[[#This Row],[Year]]-1,G:G,"&gt;"&amp;dataset_shampoo[[#This Row],[Month]])</f>
        <v>135128</v>
      </c>
      <c r="M3366" s="1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s="9">
        <v>472</v>
      </c>
      <c r="I3367" s="11">
        <v>2569</v>
      </c>
      <c r="J3367" s="9">
        <f>SUMIFS(H:H,D:D,dataset_shampoo[[#This Row],[Brand]],E:E,dataset_shampoo[[#This Row],[Region]],F:F,dataset_shampoo[[#This Row],[Year]],G:G,"&lt;="&amp;dataset_shampoo[[#This Row],[Month]])</f>
        <v>472</v>
      </c>
      <c r="K3367" s="27">
        <f>SUMIFS(I:I,D:D,dataset_shampoo[[#This Row],[Brand]],E:E,dataset_shampoo[[#This Row],[Region]],F:F,dataset_shampoo[[#This Row],[Year]],G:G,"&lt;="&amp;dataset_shampoo[[#This Row],[Month]])</f>
        <v>2569</v>
      </c>
      <c r="L3367" s="9">
        <f>dataset_shampoo[[#This Row],[Units YTD]]+SUMIFS(H:H,D:D,dataset_shampoo[[#This Row],[Brand]],E:E,dataset_shampoo[[#This Row],[Region]],F:F,dataset_shampoo[[#This Row],[Year]]-1,G:G,"&gt;"&amp;dataset_shampoo[[#This Row],[Month]])</f>
        <v>472</v>
      </c>
      <c r="M3367" s="1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s="9">
        <v>312</v>
      </c>
      <c r="I3368" s="11">
        <v>1708</v>
      </c>
      <c r="J3368" s="9">
        <f>SUMIFS(H:H,D:D,dataset_shampoo[[#This Row],[Brand]],E:E,dataset_shampoo[[#This Row],[Region]],F:F,dataset_shampoo[[#This Row],[Year]],G:G,"&lt;="&amp;dataset_shampoo[[#This Row],[Month]])</f>
        <v>784</v>
      </c>
      <c r="K3368" s="27">
        <f>SUMIFS(I:I,D:D,dataset_shampoo[[#This Row],[Brand]],E:E,dataset_shampoo[[#This Row],[Region]],F:F,dataset_shampoo[[#This Row],[Year]],G:G,"&lt;="&amp;dataset_shampoo[[#This Row],[Month]])</f>
        <v>4277</v>
      </c>
      <c r="L3368" s="9">
        <f>dataset_shampoo[[#This Row],[Units YTD]]+SUMIFS(H:H,D:D,dataset_shampoo[[#This Row],[Brand]],E:E,dataset_shampoo[[#This Row],[Region]],F:F,dataset_shampoo[[#This Row],[Year]]-1,G:G,"&gt;"&amp;dataset_shampoo[[#This Row],[Month]])</f>
        <v>784</v>
      </c>
      <c r="M3368" s="1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s="9">
        <v>290</v>
      </c>
      <c r="I3369" s="11">
        <v>1585.5</v>
      </c>
      <c r="J3369" s="9">
        <f>SUMIFS(H:H,D:D,dataset_shampoo[[#This Row],[Brand]],E:E,dataset_shampoo[[#This Row],[Region]],F:F,dataset_shampoo[[#This Row],[Year]],G:G,"&lt;="&amp;dataset_shampoo[[#This Row],[Month]])</f>
        <v>1074</v>
      </c>
      <c r="K3369" s="27">
        <f>SUMIFS(I:I,D:D,dataset_shampoo[[#This Row],[Brand]],E:E,dataset_shampoo[[#This Row],[Region]],F:F,dataset_shampoo[[#This Row],[Year]],G:G,"&lt;="&amp;dataset_shampoo[[#This Row],[Month]])</f>
        <v>5862.5</v>
      </c>
      <c r="L3369" s="9">
        <f>dataset_shampoo[[#This Row],[Units YTD]]+SUMIFS(H:H,D:D,dataset_shampoo[[#This Row],[Brand]],E:E,dataset_shampoo[[#This Row],[Region]],F:F,dataset_shampoo[[#This Row],[Year]]-1,G:G,"&gt;"&amp;dataset_shampoo[[#This Row],[Month]])</f>
        <v>1074</v>
      </c>
      <c r="M3369" s="1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s="9">
        <v>214</v>
      </c>
      <c r="I3370" s="11">
        <v>1176</v>
      </c>
      <c r="J3370" s="9">
        <f>SUMIFS(H:H,D:D,dataset_shampoo[[#This Row],[Brand]],E:E,dataset_shampoo[[#This Row],[Region]],F:F,dataset_shampoo[[#This Row],[Year]],G:G,"&lt;="&amp;dataset_shampoo[[#This Row],[Month]])</f>
        <v>1288</v>
      </c>
      <c r="K3370" s="27">
        <f>SUMIFS(I:I,D:D,dataset_shampoo[[#This Row],[Brand]],E:E,dataset_shampoo[[#This Row],[Region]],F:F,dataset_shampoo[[#This Row],[Year]],G:G,"&lt;="&amp;dataset_shampoo[[#This Row],[Month]])</f>
        <v>7038.5</v>
      </c>
      <c r="L3370" s="9">
        <f>dataset_shampoo[[#This Row],[Units YTD]]+SUMIFS(H:H,D:D,dataset_shampoo[[#This Row],[Brand]],E:E,dataset_shampoo[[#This Row],[Region]],F:F,dataset_shampoo[[#This Row],[Year]]-1,G:G,"&gt;"&amp;dataset_shampoo[[#This Row],[Month]])</f>
        <v>1288</v>
      </c>
      <c r="M3370" s="1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s="9">
        <v>175</v>
      </c>
      <c r="I3371" s="11">
        <v>969.5</v>
      </c>
      <c r="J3371" s="9">
        <f>SUMIFS(H:H,D:D,dataset_shampoo[[#This Row],[Brand]],E:E,dataset_shampoo[[#This Row],[Region]],F:F,dataset_shampoo[[#This Row],[Year]],G:G,"&lt;="&amp;dataset_shampoo[[#This Row],[Month]])</f>
        <v>1463</v>
      </c>
      <c r="K3371" s="27">
        <f>SUMIFS(I:I,D:D,dataset_shampoo[[#This Row],[Brand]],E:E,dataset_shampoo[[#This Row],[Region]],F:F,dataset_shampoo[[#This Row],[Year]],G:G,"&lt;="&amp;dataset_shampoo[[#This Row],[Month]])</f>
        <v>8008</v>
      </c>
      <c r="L3371" s="9">
        <f>dataset_shampoo[[#This Row],[Units YTD]]+SUMIFS(H:H,D:D,dataset_shampoo[[#This Row],[Brand]],E:E,dataset_shampoo[[#This Row],[Region]],F:F,dataset_shampoo[[#This Row],[Year]]-1,G:G,"&gt;"&amp;dataset_shampoo[[#This Row],[Month]])</f>
        <v>1463</v>
      </c>
      <c r="M3371" s="1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s="9">
        <v>396</v>
      </c>
      <c r="I3372" s="11">
        <v>2142</v>
      </c>
      <c r="J3372" s="9">
        <f>SUMIFS(H:H,D:D,dataset_shampoo[[#This Row],[Brand]],E:E,dataset_shampoo[[#This Row],[Region]],F:F,dataset_shampoo[[#This Row],[Year]],G:G,"&lt;="&amp;dataset_shampoo[[#This Row],[Month]])</f>
        <v>1859</v>
      </c>
      <c r="K3372" s="27">
        <f>SUMIFS(I:I,D:D,dataset_shampoo[[#This Row],[Brand]],E:E,dataset_shampoo[[#This Row],[Region]],F:F,dataset_shampoo[[#This Row],[Year]],G:G,"&lt;="&amp;dataset_shampoo[[#This Row],[Month]])</f>
        <v>10150</v>
      </c>
      <c r="L3372" s="9">
        <f>dataset_shampoo[[#This Row],[Units YTD]]+SUMIFS(H:H,D:D,dataset_shampoo[[#This Row],[Brand]],E:E,dataset_shampoo[[#This Row],[Region]],F:F,dataset_shampoo[[#This Row],[Year]]-1,G:G,"&gt;"&amp;dataset_shampoo[[#This Row],[Month]])</f>
        <v>1859</v>
      </c>
      <c r="M3372" s="1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s="9">
        <v>189</v>
      </c>
      <c r="I3373" s="11">
        <v>1022</v>
      </c>
      <c r="J3373" s="9">
        <f>SUMIFS(H:H,D:D,dataset_shampoo[[#This Row],[Brand]],E:E,dataset_shampoo[[#This Row],[Region]],F:F,dataset_shampoo[[#This Row],[Year]],G:G,"&lt;="&amp;dataset_shampoo[[#This Row],[Month]])</f>
        <v>2048</v>
      </c>
      <c r="K3373" s="27">
        <f>SUMIFS(I:I,D:D,dataset_shampoo[[#This Row],[Brand]],E:E,dataset_shampoo[[#This Row],[Region]],F:F,dataset_shampoo[[#This Row],[Year]],G:G,"&lt;="&amp;dataset_shampoo[[#This Row],[Month]])</f>
        <v>11172</v>
      </c>
      <c r="L3373" s="9">
        <f>dataset_shampoo[[#This Row],[Units YTD]]+SUMIFS(H:H,D:D,dataset_shampoo[[#This Row],[Brand]],E:E,dataset_shampoo[[#This Row],[Region]],F:F,dataset_shampoo[[#This Row],[Year]]-1,G:G,"&gt;"&amp;dataset_shampoo[[#This Row],[Month]])</f>
        <v>2048</v>
      </c>
      <c r="M3373" s="1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s="9">
        <v>374</v>
      </c>
      <c r="I3374" s="11">
        <v>2047.5</v>
      </c>
      <c r="J3374" s="9">
        <f>SUMIFS(H:H,D:D,dataset_shampoo[[#This Row],[Brand]],E:E,dataset_shampoo[[#This Row],[Region]],F:F,dataset_shampoo[[#This Row],[Year]],G:G,"&lt;="&amp;dataset_shampoo[[#This Row],[Month]])</f>
        <v>2422</v>
      </c>
      <c r="K3374" s="27">
        <f>SUMIFS(I:I,D:D,dataset_shampoo[[#This Row],[Brand]],E:E,dataset_shampoo[[#This Row],[Region]],F:F,dataset_shampoo[[#This Row],[Year]],G:G,"&lt;="&amp;dataset_shampoo[[#This Row],[Month]])</f>
        <v>13219.5</v>
      </c>
      <c r="L3374" s="9">
        <f>dataset_shampoo[[#This Row],[Units YTD]]+SUMIFS(H:H,D:D,dataset_shampoo[[#This Row],[Brand]],E:E,dataset_shampoo[[#This Row],[Region]],F:F,dataset_shampoo[[#This Row],[Year]]-1,G:G,"&gt;"&amp;dataset_shampoo[[#This Row],[Month]])</f>
        <v>2422</v>
      </c>
      <c r="M3374" s="1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s="9">
        <v>276</v>
      </c>
      <c r="I3375" s="11">
        <v>1505</v>
      </c>
      <c r="J3375" s="9">
        <f>SUMIFS(H:H,D:D,dataset_shampoo[[#This Row],[Brand]],E:E,dataset_shampoo[[#This Row],[Region]],F:F,dataset_shampoo[[#This Row],[Year]],G:G,"&lt;="&amp;dataset_shampoo[[#This Row],[Month]])</f>
        <v>2698</v>
      </c>
      <c r="K3375" s="27">
        <f>SUMIFS(I:I,D:D,dataset_shampoo[[#This Row],[Brand]],E:E,dataset_shampoo[[#This Row],[Region]],F:F,dataset_shampoo[[#This Row],[Year]],G:G,"&lt;="&amp;dataset_shampoo[[#This Row],[Month]])</f>
        <v>14724.5</v>
      </c>
      <c r="L3375" s="9">
        <f>dataset_shampoo[[#This Row],[Units YTD]]+SUMIFS(H:H,D:D,dataset_shampoo[[#This Row],[Brand]],E:E,dataset_shampoo[[#This Row],[Region]],F:F,dataset_shampoo[[#This Row],[Year]]-1,G:G,"&gt;"&amp;dataset_shampoo[[#This Row],[Month]])</f>
        <v>2698</v>
      </c>
      <c r="M3375" s="1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s="9">
        <v>326</v>
      </c>
      <c r="I3376" s="11">
        <v>1767.5</v>
      </c>
      <c r="J3376" s="9">
        <f>SUMIFS(H:H,D:D,dataset_shampoo[[#This Row],[Brand]],E:E,dataset_shampoo[[#This Row],[Region]],F:F,dataset_shampoo[[#This Row],[Year]],G:G,"&lt;="&amp;dataset_shampoo[[#This Row],[Month]])</f>
        <v>3024</v>
      </c>
      <c r="K3376" s="27">
        <f>SUMIFS(I:I,D:D,dataset_shampoo[[#This Row],[Brand]],E:E,dataset_shampoo[[#This Row],[Region]],F:F,dataset_shampoo[[#This Row],[Year]],G:G,"&lt;="&amp;dataset_shampoo[[#This Row],[Month]])</f>
        <v>16492</v>
      </c>
      <c r="L3376" s="9">
        <f>dataset_shampoo[[#This Row],[Units YTD]]+SUMIFS(H:H,D:D,dataset_shampoo[[#This Row],[Brand]],E:E,dataset_shampoo[[#This Row],[Region]],F:F,dataset_shampoo[[#This Row],[Year]]-1,G:G,"&gt;"&amp;dataset_shampoo[[#This Row],[Month]])</f>
        <v>3024</v>
      </c>
      <c r="M3376" s="1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s="9">
        <v>304</v>
      </c>
      <c r="I3377" s="11">
        <v>1662.5</v>
      </c>
      <c r="J3377" s="9">
        <f>SUMIFS(H:H,D:D,dataset_shampoo[[#This Row],[Brand]],E:E,dataset_shampoo[[#This Row],[Region]],F:F,dataset_shampoo[[#This Row],[Year]],G:G,"&lt;="&amp;dataset_shampoo[[#This Row],[Month]])</f>
        <v>3328</v>
      </c>
      <c r="K3377" s="27">
        <f>SUMIFS(I:I,D:D,dataset_shampoo[[#This Row],[Brand]],E:E,dataset_shampoo[[#This Row],[Region]],F:F,dataset_shampoo[[#This Row],[Year]],G:G,"&lt;="&amp;dataset_shampoo[[#This Row],[Month]])</f>
        <v>18154.5</v>
      </c>
      <c r="L3377" s="9">
        <f>dataset_shampoo[[#This Row],[Units YTD]]+SUMIFS(H:H,D:D,dataset_shampoo[[#This Row],[Brand]],E:E,dataset_shampoo[[#This Row],[Region]],F:F,dataset_shampoo[[#This Row],[Year]]-1,G:G,"&gt;"&amp;dataset_shampoo[[#This Row],[Month]])</f>
        <v>3328</v>
      </c>
      <c r="M3377" s="1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s="9">
        <v>210</v>
      </c>
      <c r="I3378" s="11">
        <v>1137.5</v>
      </c>
      <c r="J3378" s="9">
        <f>SUMIFS(H:H,D:D,dataset_shampoo[[#This Row],[Brand]],E:E,dataset_shampoo[[#This Row],[Region]],F:F,dataset_shampoo[[#This Row],[Year]],G:G,"&lt;="&amp;dataset_shampoo[[#This Row],[Month]])</f>
        <v>3538</v>
      </c>
      <c r="K3378" s="27">
        <f>SUMIFS(I:I,D:D,dataset_shampoo[[#This Row],[Brand]],E:E,dataset_shampoo[[#This Row],[Region]],F:F,dataset_shampoo[[#This Row],[Year]],G:G,"&lt;="&amp;dataset_shampoo[[#This Row],[Month]])</f>
        <v>19292</v>
      </c>
      <c r="L3378" s="9">
        <f>dataset_shampoo[[#This Row],[Units YTD]]+SUMIFS(H:H,D:D,dataset_shampoo[[#This Row],[Brand]],E:E,dataset_shampoo[[#This Row],[Region]],F:F,dataset_shampoo[[#This Row],[Year]]-1,G:G,"&gt;"&amp;dataset_shampoo[[#This Row],[Month]])</f>
        <v>3538</v>
      </c>
      <c r="M3378" s="1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s="9">
        <v>658</v>
      </c>
      <c r="I3379" s="11">
        <v>3584</v>
      </c>
      <c r="J3379" s="9">
        <f>SUMIFS(H:H,D:D,dataset_shampoo[[#This Row],[Brand]],E:E,dataset_shampoo[[#This Row],[Region]],F:F,dataset_shampoo[[#This Row],[Year]],G:G,"&lt;="&amp;dataset_shampoo[[#This Row],[Month]])</f>
        <v>658</v>
      </c>
      <c r="K3379" s="27">
        <f>SUMIFS(I:I,D:D,dataset_shampoo[[#This Row],[Brand]],E:E,dataset_shampoo[[#This Row],[Region]],F:F,dataset_shampoo[[#This Row],[Year]],G:G,"&lt;="&amp;dataset_shampoo[[#This Row],[Month]])</f>
        <v>3584</v>
      </c>
      <c r="L3379" s="9">
        <f>dataset_shampoo[[#This Row],[Units YTD]]+SUMIFS(H:H,D:D,dataset_shampoo[[#This Row],[Brand]],E:E,dataset_shampoo[[#This Row],[Region]],F:F,dataset_shampoo[[#This Row],[Year]]-1,G:G,"&gt;"&amp;dataset_shampoo[[#This Row],[Month]])</f>
        <v>3724</v>
      </c>
      <c r="M3379" s="1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s="9">
        <v>889</v>
      </c>
      <c r="I3380" s="11">
        <v>4837</v>
      </c>
      <c r="J3380" s="9">
        <f>SUMIFS(H:H,D:D,dataset_shampoo[[#This Row],[Brand]],E:E,dataset_shampoo[[#This Row],[Region]],F:F,dataset_shampoo[[#This Row],[Year]],G:G,"&lt;="&amp;dataset_shampoo[[#This Row],[Month]])</f>
        <v>1547</v>
      </c>
      <c r="K3380" s="27">
        <f>SUMIFS(I:I,D:D,dataset_shampoo[[#This Row],[Brand]],E:E,dataset_shampoo[[#This Row],[Region]],F:F,dataset_shampoo[[#This Row],[Year]],G:G,"&lt;="&amp;dataset_shampoo[[#This Row],[Month]])</f>
        <v>8421</v>
      </c>
      <c r="L3380" s="9">
        <f>dataset_shampoo[[#This Row],[Units YTD]]+SUMIFS(H:H,D:D,dataset_shampoo[[#This Row],[Brand]],E:E,dataset_shampoo[[#This Row],[Region]],F:F,dataset_shampoo[[#This Row],[Year]]-1,G:G,"&gt;"&amp;dataset_shampoo[[#This Row],[Month]])</f>
        <v>4301</v>
      </c>
      <c r="M3380" s="1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s="9">
        <v>392</v>
      </c>
      <c r="I3381" s="11">
        <v>2163</v>
      </c>
      <c r="J3381" s="9">
        <f>SUMIFS(H:H,D:D,dataset_shampoo[[#This Row],[Brand]],E:E,dataset_shampoo[[#This Row],[Region]],F:F,dataset_shampoo[[#This Row],[Year]],G:G,"&lt;="&amp;dataset_shampoo[[#This Row],[Month]])</f>
        <v>1939</v>
      </c>
      <c r="K3381" s="27">
        <f>SUMIFS(I:I,D:D,dataset_shampoo[[#This Row],[Brand]],E:E,dataset_shampoo[[#This Row],[Region]],F:F,dataset_shampoo[[#This Row],[Year]],G:G,"&lt;="&amp;dataset_shampoo[[#This Row],[Month]])</f>
        <v>10584</v>
      </c>
      <c r="L3381" s="9">
        <f>dataset_shampoo[[#This Row],[Units YTD]]+SUMIFS(H:H,D:D,dataset_shampoo[[#This Row],[Brand]],E:E,dataset_shampoo[[#This Row],[Region]],F:F,dataset_shampoo[[#This Row],[Year]]-1,G:G,"&gt;"&amp;dataset_shampoo[[#This Row],[Month]])</f>
        <v>4403</v>
      </c>
      <c r="M3381" s="1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s="9">
        <v>959</v>
      </c>
      <c r="I3382" s="11">
        <v>5229</v>
      </c>
      <c r="J3382" s="9">
        <f>SUMIFS(H:H,D:D,dataset_shampoo[[#This Row],[Brand]],E:E,dataset_shampoo[[#This Row],[Region]],F:F,dataset_shampoo[[#This Row],[Year]],G:G,"&lt;="&amp;dataset_shampoo[[#This Row],[Month]])</f>
        <v>2898</v>
      </c>
      <c r="K3382" s="27">
        <f>SUMIFS(I:I,D:D,dataset_shampoo[[#This Row],[Brand]],E:E,dataset_shampoo[[#This Row],[Region]],F:F,dataset_shampoo[[#This Row],[Year]],G:G,"&lt;="&amp;dataset_shampoo[[#This Row],[Month]])</f>
        <v>15813</v>
      </c>
      <c r="L3382" s="9">
        <f>dataset_shampoo[[#This Row],[Units YTD]]+SUMIFS(H:H,D:D,dataset_shampoo[[#This Row],[Brand]],E:E,dataset_shampoo[[#This Row],[Region]],F:F,dataset_shampoo[[#This Row],[Year]]-1,G:G,"&gt;"&amp;dataset_shampoo[[#This Row],[Month]])</f>
        <v>5148</v>
      </c>
      <c r="M3382" s="1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s="9">
        <v>595</v>
      </c>
      <c r="I3383" s="11">
        <v>3227</v>
      </c>
      <c r="J3383" s="9">
        <f>SUMIFS(H:H,D:D,dataset_shampoo[[#This Row],[Brand]],E:E,dataset_shampoo[[#This Row],[Region]],F:F,dataset_shampoo[[#This Row],[Year]],G:G,"&lt;="&amp;dataset_shampoo[[#This Row],[Month]])</f>
        <v>3493</v>
      </c>
      <c r="K3383" s="27">
        <f>SUMIFS(I:I,D:D,dataset_shampoo[[#This Row],[Brand]],E:E,dataset_shampoo[[#This Row],[Region]],F:F,dataset_shampoo[[#This Row],[Year]],G:G,"&lt;="&amp;dataset_shampoo[[#This Row],[Month]])</f>
        <v>19040</v>
      </c>
      <c r="L3383" s="9">
        <f>dataset_shampoo[[#This Row],[Units YTD]]+SUMIFS(H:H,D:D,dataset_shampoo[[#This Row],[Brand]],E:E,dataset_shampoo[[#This Row],[Region]],F:F,dataset_shampoo[[#This Row],[Year]]-1,G:G,"&gt;"&amp;dataset_shampoo[[#This Row],[Month]])</f>
        <v>5568</v>
      </c>
      <c r="M3383" s="1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s="9">
        <v>658</v>
      </c>
      <c r="I3384" s="11">
        <v>3584</v>
      </c>
      <c r="J3384" s="9">
        <f>SUMIFS(H:H,D:D,dataset_shampoo[[#This Row],[Brand]],E:E,dataset_shampoo[[#This Row],[Region]],F:F,dataset_shampoo[[#This Row],[Year]],G:G,"&lt;="&amp;dataset_shampoo[[#This Row],[Month]])</f>
        <v>4151</v>
      </c>
      <c r="K3384" s="27">
        <f>SUMIFS(I:I,D:D,dataset_shampoo[[#This Row],[Brand]],E:E,dataset_shampoo[[#This Row],[Region]],F:F,dataset_shampoo[[#This Row],[Year]],G:G,"&lt;="&amp;dataset_shampoo[[#This Row],[Month]])</f>
        <v>22624</v>
      </c>
      <c r="L3384" s="9">
        <f>dataset_shampoo[[#This Row],[Units YTD]]+SUMIFS(H:H,D:D,dataset_shampoo[[#This Row],[Brand]],E:E,dataset_shampoo[[#This Row],[Region]],F:F,dataset_shampoo[[#This Row],[Year]]-1,G:G,"&gt;"&amp;dataset_shampoo[[#This Row],[Month]])</f>
        <v>5830</v>
      </c>
      <c r="M3384" s="1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s="9">
        <v>315</v>
      </c>
      <c r="I3385" s="11">
        <v>1687</v>
      </c>
      <c r="J3385" s="9">
        <f>SUMIFS(H:H,D:D,dataset_shampoo[[#This Row],[Brand]],E:E,dataset_shampoo[[#This Row],[Region]],F:F,dataset_shampoo[[#This Row],[Year]],G:G,"&lt;="&amp;dataset_shampoo[[#This Row],[Month]])</f>
        <v>4466</v>
      </c>
      <c r="K3385" s="27">
        <f>SUMIFS(I:I,D:D,dataset_shampoo[[#This Row],[Brand]],E:E,dataset_shampoo[[#This Row],[Region]],F:F,dataset_shampoo[[#This Row],[Year]],G:G,"&lt;="&amp;dataset_shampoo[[#This Row],[Month]])</f>
        <v>24311</v>
      </c>
      <c r="L3385" s="9">
        <f>dataset_shampoo[[#This Row],[Units YTD]]+SUMIFS(H:H,D:D,dataset_shampoo[[#This Row],[Brand]],E:E,dataset_shampoo[[#This Row],[Region]],F:F,dataset_shampoo[[#This Row],[Year]]-1,G:G,"&gt;"&amp;dataset_shampoo[[#This Row],[Month]])</f>
        <v>5956</v>
      </c>
      <c r="M3385" s="1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s="9">
        <v>651</v>
      </c>
      <c r="I3386" s="11">
        <v>3549</v>
      </c>
      <c r="J3386" s="9">
        <f>SUMIFS(H:H,D:D,dataset_shampoo[[#This Row],[Brand]],E:E,dataset_shampoo[[#This Row],[Region]],F:F,dataset_shampoo[[#This Row],[Year]],G:G,"&lt;="&amp;dataset_shampoo[[#This Row],[Month]])</f>
        <v>5117</v>
      </c>
      <c r="K3386" s="27">
        <f>SUMIFS(I:I,D:D,dataset_shampoo[[#This Row],[Brand]],E:E,dataset_shampoo[[#This Row],[Region]],F:F,dataset_shampoo[[#This Row],[Year]],G:G,"&lt;="&amp;dataset_shampoo[[#This Row],[Month]])</f>
        <v>27860</v>
      </c>
      <c r="L3386" s="9">
        <f>dataset_shampoo[[#This Row],[Units YTD]]+SUMIFS(H:H,D:D,dataset_shampoo[[#This Row],[Brand]],E:E,dataset_shampoo[[#This Row],[Region]],F:F,dataset_shampoo[[#This Row],[Year]]-1,G:G,"&gt;"&amp;dataset_shampoo[[#This Row],[Month]])</f>
        <v>6233</v>
      </c>
      <c r="M3386" s="1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s="9">
        <v>518</v>
      </c>
      <c r="I3387" s="11">
        <v>2828</v>
      </c>
      <c r="J3387" s="9">
        <f>SUMIFS(H:H,D:D,dataset_shampoo[[#This Row],[Brand]],E:E,dataset_shampoo[[#This Row],[Region]],F:F,dataset_shampoo[[#This Row],[Year]],G:G,"&lt;="&amp;dataset_shampoo[[#This Row],[Month]])</f>
        <v>5635</v>
      </c>
      <c r="K3387" s="27">
        <f>SUMIFS(I:I,D:D,dataset_shampoo[[#This Row],[Brand]],E:E,dataset_shampoo[[#This Row],[Region]],F:F,dataset_shampoo[[#This Row],[Year]],G:G,"&lt;="&amp;dataset_shampoo[[#This Row],[Month]])</f>
        <v>30688</v>
      </c>
      <c r="L3387" s="9">
        <f>dataset_shampoo[[#This Row],[Units YTD]]+SUMIFS(H:H,D:D,dataset_shampoo[[#This Row],[Brand]],E:E,dataset_shampoo[[#This Row],[Region]],F:F,dataset_shampoo[[#This Row],[Year]]-1,G:G,"&gt;"&amp;dataset_shampoo[[#This Row],[Month]])</f>
        <v>6475</v>
      </c>
      <c r="M3387" s="1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s="9">
        <v>413</v>
      </c>
      <c r="I3388" s="11">
        <v>2233</v>
      </c>
      <c r="J3388" s="9">
        <f>SUMIFS(H:H,D:D,dataset_shampoo[[#This Row],[Brand]],E:E,dataset_shampoo[[#This Row],[Region]],F:F,dataset_shampoo[[#This Row],[Year]],G:G,"&lt;="&amp;dataset_shampoo[[#This Row],[Month]])</f>
        <v>6048</v>
      </c>
      <c r="K3388" s="27">
        <f>SUMIFS(I:I,D:D,dataset_shampoo[[#This Row],[Brand]],E:E,dataset_shampoo[[#This Row],[Region]],F:F,dataset_shampoo[[#This Row],[Year]],G:G,"&lt;="&amp;dataset_shampoo[[#This Row],[Month]])</f>
        <v>32921</v>
      </c>
      <c r="L3388" s="9">
        <f>dataset_shampoo[[#This Row],[Units YTD]]+SUMIFS(H:H,D:D,dataset_shampoo[[#This Row],[Brand]],E:E,dataset_shampoo[[#This Row],[Region]],F:F,dataset_shampoo[[#This Row],[Year]]-1,G:G,"&gt;"&amp;dataset_shampoo[[#This Row],[Month]])</f>
        <v>6562</v>
      </c>
      <c r="M3388" s="1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s="9">
        <v>385</v>
      </c>
      <c r="I3389" s="11">
        <v>2093</v>
      </c>
      <c r="J3389" s="9">
        <f>SUMIFS(H:H,D:D,dataset_shampoo[[#This Row],[Brand]],E:E,dataset_shampoo[[#This Row],[Region]],F:F,dataset_shampoo[[#This Row],[Year]],G:G,"&lt;="&amp;dataset_shampoo[[#This Row],[Month]])</f>
        <v>6433</v>
      </c>
      <c r="K3389" s="27">
        <f>SUMIFS(I:I,D:D,dataset_shampoo[[#This Row],[Brand]],E:E,dataset_shampoo[[#This Row],[Region]],F:F,dataset_shampoo[[#This Row],[Year]],G:G,"&lt;="&amp;dataset_shampoo[[#This Row],[Month]])</f>
        <v>35014</v>
      </c>
      <c r="L3389" s="9">
        <f>dataset_shampoo[[#This Row],[Units YTD]]+SUMIFS(H:H,D:D,dataset_shampoo[[#This Row],[Brand]],E:E,dataset_shampoo[[#This Row],[Region]],F:F,dataset_shampoo[[#This Row],[Year]]-1,G:G,"&gt;"&amp;dataset_shampoo[[#This Row],[Month]])</f>
        <v>6643</v>
      </c>
      <c r="M3389" s="1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s="9">
        <v>336</v>
      </c>
      <c r="I3390" s="11">
        <v>1848</v>
      </c>
      <c r="J3390" s="9">
        <f>SUMIFS(H:H,D:D,dataset_shampoo[[#This Row],[Brand]],E:E,dataset_shampoo[[#This Row],[Region]],F:F,dataset_shampoo[[#This Row],[Year]],G:G,"&lt;="&amp;dataset_shampoo[[#This Row],[Month]])</f>
        <v>6769</v>
      </c>
      <c r="K3390" s="27">
        <f>SUMIFS(I:I,D:D,dataset_shampoo[[#This Row],[Brand]],E:E,dataset_shampoo[[#This Row],[Region]],F:F,dataset_shampoo[[#This Row],[Year]],G:G,"&lt;="&amp;dataset_shampoo[[#This Row],[Month]])</f>
        <v>36862</v>
      </c>
      <c r="L3390" s="9">
        <f>dataset_shampoo[[#This Row],[Units YTD]]+SUMIFS(H:H,D:D,dataset_shampoo[[#This Row],[Brand]],E:E,dataset_shampoo[[#This Row],[Region]],F:F,dataset_shampoo[[#This Row],[Year]]-1,G:G,"&gt;"&amp;dataset_shampoo[[#This Row],[Month]])</f>
        <v>6769</v>
      </c>
      <c r="M3390" s="1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s="9">
        <v>1208</v>
      </c>
      <c r="I3391" s="11">
        <v>6573</v>
      </c>
      <c r="J3391" s="9">
        <f>SUMIFS(H:H,D:D,dataset_shampoo[[#This Row],[Brand]],E:E,dataset_shampoo[[#This Row],[Region]],F:F,dataset_shampoo[[#This Row],[Year]],G:G,"&lt;="&amp;dataset_shampoo[[#This Row],[Month]])</f>
        <v>1208</v>
      </c>
      <c r="K3391" s="27">
        <f>SUMIFS(I:I,D:D,dataset_shampoo[[#This Row],[Brand]],E:E,dataset_shampoo[[#This Row],[Region]],F:F,dataset_shampoo[[#This Row],[Year]],G:G,"&lt;="&amp;dataset_shampoo[[#This Row],[Month]])</f>
        <v>6573</v>
      </c>
      <c r="L3391" s="9">
        <f>dataset_shampoo[[#This Row],[Units YTD]]+SUMIFS(H:H,D:D,dataset_shampoo[[#This Row],[Brand]],E:E,dataset_shampoo[[#This Row],[Region]],F:F,dataset_shampoo[[#This Row],[Year]]-1,G:G,"&gt;"&amp;dataset_shampoo[[#This Row],[Month]])</f>
        <v>7319</v>
      </c>
      <c r="M3391" s="1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s="9">
        <v>483</v>
      </c>
      <c r="I3392" s="11">
        <v>2646</v>
      </c>
      <c r="J3392" s="9">
        <f>SUMIFS(H:H,D:D,dataset_shampoo[[#This Row],[Brand]],E:E,dataset_shampoo[[#This Row],[Region]],F:F,dataset_shampoo[[#This Row],[Year]],G:G,"&lt;="&amp;dataset_shampoo[[#This Row],[Month]])</f>
        <v>1691</v>
      </c>
      <c r="K3392" s="27">
        <f>SUMIFS(I:I,D:D,dataset_shampoo[[#This Row],[Brand]],E:E,dataset_shampoo[[#This Row],[Region]],F:F,dataset_shampoo[[#This Row],[Year]],G:G,"&lt;="&amp;dataset_shampoo[[#This Row],[Month]])</f>
        <v>9219</v>
      </c>
      <c r="L3392" s="9">
        <f>dataset_shampoo[[#This Row],[Units YTD]]+SUMIFS(H:H,D:D,dataset_shampoo[[#This Row],[Brand]],E:E,dataset_shampoo[[#This Row],[Region]],F:F,dataset_shampoo[[#This Row],[Year]]-1,G:G,"&gt;"&amp;dataset_shampoo[[#This Row],[Month]])</f>
        <v>6913</v>
      </c>
      <c r="M3392" s="1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s="9">
        <v>766</v>
      </c>
      <c r="I3393" s="11">
        <v>4189.5</v>
      </c>
      <c r="J3393" s="9">
        <f>SUMIFS(H:H,D:D,dataset_shampoo[[#This Row],[Brand]],E:E,dataset_shampoo[[#This Row],[Region]],F:F,dataset_shampoo[[#This Row],[Year]],G:G,"&lt;="&amp;dataset_shampoo[[#This Row],[Month]])</f>
        <v>2457</v>
      </c>
      <c r="K3393" s="27">
        <f>SUMIFS(I:I,D:D,dataset_shampoo[[#This Row],[Brand]],E:E,dataset_shampoo[[#This Row],[Region]],F:F,dataset_shampoo[[#This Row],[Year]],G:G,"&lt;="&amp;dataset_shampoo[[#This Row],[Month]])</f>
        <v>13408.5</v>
      </c>
      <c r="L3393" s="9">
        <f>dataset_shampoo[[#This Row],[Units YTD]]+SUMIFS(H:H,D:D,dataset_shampoo[[#This Row],[Brand]],E:E,dataset_shampoo[[#This Row],[Region]],F:F,dataset_shampoo[[#This Row],[Year]]-1,G:G,"&gt;"&amp;dataset_shampoo[[#This Row],[Month]])</f>
        <v>7287</v>
      </c>
      <c r="M3393" s="1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s="9">
        <v>850</v>
      </c>
      <c r="I3394" s="11">
        <v>4630.5</v>
      </c>
      <c r="J3394" s="9">
        <f>SUMIFS(H:H,D:D,dataset_shampoo[[#This Row],[Brand]],E:E,dataset_shampoo[[#This Row],[Region]],F:F,dataset_shampoo[[#This Row],[Year]],G:G,"&lt;="&amp;dataset_shampoo[[#This Row],[Month]])</f>
        <v>3307</v>
      </c>
      <c r="K3394" s="27">
        <f>SUMIFS(I:I,D:D,dataset_shampoo[[#This Row],[Brand]],E:E,dataset_shampoo[[#This Row],[Region]],F:F,dataset_shampoo[[#This Row],[Year]],G:G,"&lt;="&amp;dataset_shampoo[[#This Row],[Month]])</f>
        <v>18039</v>
      </c>
      <c r="L3394" s="9">
        <f>dataset_shampoo[[#This Row],[Units YTD]]+SUMIFS(H:H,D:D,dataset_shampoo[[#This Row],[Brand]],E:E,dataset_shampoo[[#This Row],[Region]],F:F,dataset_shampoo[[#This Row],[Year]]-1,G:G,"&gt;"&amp;dataset_shampoo[[#This Row],[Month]])</f>
        <v>7178</v>
      </c>
      <c r="M3394" s="1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s="9">
        <v>630</v>
      </c>
      <c r="I3395" s="11">
        <v>3423</v>
      </c>
      <c r="J3395" s="9">
        <f>SUMIFS(H:H,D:D,dataset_shampoo[[#This Row],[Brand]],E:E,dataset_shampoo[[#This Row],[Region]],F:F,dataset_shampoo[[#This Row],[Year]],G:G,"&lt;="&amp;dataset_shampoo[[#This Row],[Month]])</f>
        <v>3937</v>
      </c>
      <c r="K3395" s="27">
        <f>SUMIFS(I:I,D:D,dataset_shampoo[[#This Row],[Brand]],E:E,dataset_shampoo[[#This Row],[Region]],F:F,dataset_shampoo[[#This Row],[Year]],G:G,"&lt;="&amp;dataset_shampoo[[#This Row],[Month]])</f>
        <v>21462</v>
      </c>
      <c r="L3395" s="9">
        <f>dataset_shampoo[[#This Row],[Units YTD]]+SUMIFS(H:H,D:D,dataset_shampoo[[#This Row],[Brand]],E:E,dataset_shampoo[[#This Row],[Region]],F:F,dataset_shampoo[[#This Row],[Year]]-1,G:G,"&gt;"&amp;dataset_shampoo[[#This Row],[Month]])</f>
        <v>7213</v>
      </c>
      <c r="M3395" s="1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s="9">
        <v>588</v>
      </c>
      <c r="I3396" s="11">
        <v>3192</v>
      </c>
      <c r="J3396" s="9">
        <f>SUMIFS(H:H,D:D,dataset_shampoo[[#This Row],[Brand]],E:E,dataset_shampoo[[#This Row],[Region]],F:F,dataset_shampoo[[#This Row],[Year]],G:G,"&lt;="&amp;dataset_shampoo[[#This Row],[Month]])</f>
        <v>4525</v>
      </c>
      <c r="K3396" s="27">
        <f>SUMIFS(I:I,D:D,dataset_shampoo[[#This Row],[Brand]],E:E,dataset_shampoo[[#This Row],[Region]],F:F,dataset_shampoo[[#This Row],[Year]],G:G,"&lt;="&amp;dataset_shampoo[[#This Row],[Month]])</f>
        <v>24654</v>
      </c>
      <c r="L3396" s="9">
        <f>dataset_shampoo[[#This Row],[Units YTD]]+SUMIFS(H:H,D:D,dataset_shampoo[[#This Row],[Brand]],E:E,dataset_shampoo[[#This Row],[Region]],F:F,dataset_shampoo[[#This Row],[Year]]-1,G:G,"&gt;"&amp;dataset_shampoo[[#This Row],[Month]])</f>
        <v>7143</v>
      </c>
      <c r="M3396" s="1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s="9">
        <v>850</v>
      </c>
      <c r="I3397" s="11">
        <v>4672.5</v>
      </c>
      <c r="J3397" s="9">
        <f>SUMIFS(H:H,D:D,dataset_shampoo[[#This Row],[Brand]],E:E,dataset_shampoo[[#This Row],[Region]],F:F,dataset_shampoo[[#This Row],[Year]],G:G,"&lt;="&amp;dataset_shampoo[[#This Row],[Month]])</f>
        <v>5375</v>
      </c>
      <c r="K3397" s="27">
        <f>SUMIFS(I:I,D:D,dataset_shampoo[[#This Row],[Brand]],E:E,dataset_shampoo[[#This Row],[Region]],F:F,dataset_shampoo[[#This Row],[Year]],G:G,"&lt;="&amp;dataset_shampoo[[#This Row],[Month]])</f>
        <v>29326.5</v>
      </c>
      <c r="L3397" s="9">
        <f>dataset_shampoo[[#This Row],[Units YTD]]+SUMIFS(H:H,D:D,dataset_shampoo[[#This Row],[Brand]],E:E,dataset_shampoo[[#This Row],[Region]],F:F,dataset_shampoo[[#This Row],[Year]]-1,G:G,"&gt;"&amp;dataset_shampoo[[#This Row],[Month]])</f>
        <v>7678</v>
      </c>
      <c r="M3397" s="1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s="9">
        <v>682</v>
      </c>
      <c r="I3398" s="11">
        <v>3675</v>
      </c>
      <c r="J3398" s="9">
        <f>SUMIFS(H:H,D:D,dataset_shampoo[[#This Row],[Brand]],E:E,dataset_shampoo[[#This Row],[Region]],F:F,dataset_shampoo[[#This Row],[Year]],G:G,"&lt;="&amp;dataset_shampoo[[#This Row],[Month]])</f>
        <v>6057</v>
      </c>
      <c r="K3398" s="27">
        <f>SUMIFS(I:I,D:D,dataset_shampoo[[#This Row],[Brand]],E:E,dataset_shampoo[[#This Row],[Region]],F:F,dataset_shampoo[[#This Row],[Year]],G:G,"&lt;="&amp;dataset_shampoo[[#This Row],[Month]])</f>
        <v>33001.5</v>
      </c>
      <c r="L3398" s="9">
        <f>dataset_shampoo[[#This Row],[Units YTD]]+SUMIFS(H:H,D:D,dataset_shampoo[[#This Row],[Brand]],E:E,dataset_shampoo[[#This Row],[Region]],F:F,dataset_shampoo[[#This Row],[Year]]-1,G:G,"&gt;"&amp;dataset_shampoo[[#This Row],[Month]])</f>
        <v>7709</v>
      </c>
      <c r="M3398" s="1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s="9">
        <v>525</v>
      </c>
      <c r="I3399" s="11">
        <v>2887.5</v>
      </c>
      <c r="J3399" s="9">
        <f>SUMIFS(H:H,D:D,dataset_shampoo[[#This Row],[Brand]],E:E,dataset_shampoo[[#This Row],[Region]],F:F,dataset_shampoo[[#This Row],[Year]],G:G,"&lt;="&amp;dataset_shampoo[[#This Row],[Month]])</f>
        <v>6582</v>
      </c>
      <c r="K3399" s="27">
        <f>SUMIFS(I:I,D:D,dataset_shampoo[[#This Row],[Brand]],E:E,dataset_shampoo[[#This Row],[Region]],F:F,dataset_shampoo[[#This Row],[Year]],G:G,"&lt;="&amp;dataset_shampoo[[#This Row],[Month]])</f>
        <v>35889</v>
      </c>
      <c r="L3399" s="9">
        <f>dataset_shampoo[[#This Row],[Units YTD]]+SUMIFS(H:H,D:D,dataset_shampoo[[#This Row],[Brand]],E:E,dataset_shampoo[[#This Row],[Region]],F:F,dataset_shampoo[[#This Row],[Year]]-1,G:G,"&gt;"&amp;dataset_shampoo[[#This Row],[Month]])</f>
        <v>7716</v>
      </c>
      <c r="M3399" s="1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s="9">
        <v>830</v>
      </c>
      <c r="I3400" s="11">
        <v>4504.5</v>
      </c>
      <c r="J3400" s="9">
        <f>SUMIFS(H:H,D:D,dataset_shampoo[[#This Row],[Brand]],E:E,dataset_shampoo[[#This Row],[Region]],F:F,dataset_shampoo[[#This Row],[Year]],G:G,"&lt;="&amp;dataset_shampoo[[#This Row],[Month]])</f>
        <v>7412</v>
      </c>
      <c r="K3400" s="27">
        <f>SUMIFS(I:I,D:D,dataset_shampoo[[#This Row],[Brand]],E:E,dataset_shampoo[[#This Row],[Region]],F:F,dataset_shampoo[[#This Row],[Year]],G:G,"&lt;="&amp;dataset_shampoo[[#This Row],[Month]])</f>
        <v>40393.5</v>
      </c>
      <c r="L3400" s="9">
        <f>dataset_shampoo[[#This Row],[Units YTD]]+SUMIFS(H:H,D:D,dataset_shampoo[[#This Row],[Brand]],E:E,dataset_shampoo[[#This Row],[Region]],F:F,dataset_shampoo[[#This Row],[Year]]-1,G:G,"&gt;"&amp;dataset_shampoo[[#This Row],[Month]])</f>
        <v>8133</v>
      </c>
      <c r="M3400" s="1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s="9">
        <v>934</v>
      </c>
      <c r="I3401" s="11">
        <v>5113.5</v>
      </c>
      <c r="J3401" s="9">
        <f>SUMIFS(H:H,D:D,dataset_shampoo[[#This Row],[Brand]],E:E,dataset_shampoo[[#This Row],[Region]],F:F,dataset_shampoo[[#This Row],[Year]],G:G,"&lt;="&amp;dataset_shampoo[[#This Row],[Month]])</f>
        <v>8346</v>
      </c>
      <c r="K3401" s="27">
        <f>SUMIFS(I:I,D:D,dataset_shampoo[[#This Row],[Brand]],E:E,dataset_shampoo[[#This Row],[Region]],F:F,dataset_shampoo[[#This Row],[Year]],G:G,"&lt;="&amp;dataset_shampoo[[#This Row],[Month]])</f>
        <v>45507</v>
      </c>
      <c r="L3401" s="9">
        <f>dataset_shampoo[[#This Row],[Units YTD]]+SUMIFS(H:H,D:D,dataset_shampoo[[#This Row],[Brand]],E:E,dataset_shampoo[[#This Row],[Region]],F:F,dataset_shampoo[[#This Row],[Year]]-1,G:G,"&gt;"&amp;dataset_shampoo[[#This Row],[Month]])</f>
        <v>8682</v>
      </c>
      <c r="M3401" s="1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s="9">
        <v>504</v>
      </c>
      <c r="I3402" s="11">
        <v>2782.5</v>
      </c>
      <c r="J3402" s="9">
        <f>SUMIFS(H:H,D:D,dataset_shampoo[[#This Row],[Brand]],E:E,dataset_shampoo[[#This Row],[Region]],F:F,dataset_shampoo[[#This Row],[Year]],G:G,"&lt;="&amp;dataset_shampoo[[#This Row],[Month]])</f>
        <v>8850</v>
      </c>
      <c r="K3402" s="27">
        <f>SUMIFS(I:I,D:D,dataset_shampoo[[#This Row],[Brand]],E:E,dataset_shampoo[[#This Row],[Region]],F:F,dataset_shampoo[[#This Row],[Year]],G:G,"&lt;="&amp;dataset_shampoo[[#This Row],[Month]])</f>
        <v>48289.5</v>
      </c>
      <c r="L3402" s="9">
        <f>dataset_shampoo[[#This Row],[Units YTD]]+SUMIFS(H:H,D:D,dataset_shampoo[[#This Row],[Brand]],E:E,dataset_shampoo[[#This Row],[Region]],F:F,dataset_shampoo[[#This Row],[Year]]-1,G:G,"&gt;"&amp;dataset_shampoo[[#This Row],[Month]])</f>
        <v>8850</v>
      </c>
      <c r="M3402" s="1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s="9">
        <v>950</v>
      </c>
      <c r="I3403" s="11">
        <v>5184.2</v>
      </c>
      <c r="J3403" s="9">
        <f>SUMIFS(H:H,D:D,dataset_shampoo[[#This Row],[Brand]],E:E,dataset_shampoo[[#This Row],[Region]],F:F,dataset_shampoo[[#This Row],[Year]],G:G,"&lt;="&amp;dataset_shampoo[[#This Row],[Month]])</f>
        <v>950</v>
      </c>
      <c r="K3403" s="27">
        <f>SUMIFS(I:I,D:D,dataset_shampoo[[#This Row],[Brand]],E:E,dataset_shampoo[[#This Row],[Region]],F:F,dataset_shampoo[[#This Row],[Year]],G:G,"&lt;="&amp;dataset_shampoo[[#This Row],[Month]])</f>
        <v>5184.2</v>
      </c>
      <c r="L3403" s="9">
        <f>dataset_shampoo[[#This Row],[Units YTD]]+SUMIFS(H:H,D:D,dataset_shampoo[[#This Row],[Brand]],E:E,dataset_shampoo[[#This Row],[Region]],F:F,dataset_shampoo[[#This Row],[Year]]-1,G:G,"&gt;"&amp;dataset_shampoo[[#This Row],[Month]])</f>
        <v>8592</v>
      </c>
      <c r="M3403" s="1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s="9">
        <v>628</v>
      </c>
      <c r="I3404" s="11">
        <v>3348.8</v>
      </c>
      <c r="J3404" s="9">
        <f>SUMIFS(H:H,D:D,dataset_shampoo[[#This Row],[Brand]],E:E,dataset_shampoo[[#This Row],[Region]],F:F,dataset_shampoo[[#This Row],[Year]],G:G,"&lt;="&amp;dataset_shampoo[[#This Row],[Month]])</f>
        <v>1578</v>
      </c>
      <c r="K3404" s="27">
        <f>SUMIFS(I:I,D:D,dataset_shampoo[[#This Row],[Brand]],E:E,dataset_shampoo[[#This Row],[Region]],F:F,dataset_shampoo[[#This Row],[Year]],G:G,"&lt;="&amp;dataset_shampoo[[#This Row],[Month]])</f>
        <v>8533</v>
      </c>
      <c r="L3404" s="9">
        <f>dataset_shampoo[[#This Row],[Units YTD]]+SUMIFS(H:H,D:D,dataset_shampoo[[#This Row],[Brand]],E:E,dataset_shampoo[[#This Row],[Region]],F:F,dataset_shampoo[[#This Row],[Year]]-1,G:G,"&gt;"&amp;dataset_shampoo[[#This Row],[Month]])</f>
        <v>8737</v>
      </c>
      <c r="M3404" s="1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s="9">
        <v>1208</v>
      </c>
      <c r="I3405" s="11">
        <v>6552.7</v>
      </c>
      <c r="J3405" s="9">
        <f>SUMIFS(H:H,D:D,dataset_shampoo[[#This Row],[Brand]],E:E,dataset_shampoo[[#This Row],[Region]],F:F,dataset_shampoo[[#This Row],[Year]],G:G,"&lt;="&amp;dataset_shampoo[[#This Row],[Month]])</f>
        <v>2786</v>
      </c>
      <c r="K3405" s="27">
        <f>SUMIFS(I:I,D:D,dataset_shampoo[[#This Row],[Brand]],E:E,dataset_shampoo[[#This Row],[Region]],F:F,dataset_shampoo[[#This Row],[Year]],G:G,"&lt;="&amp;dataset_shampoo[[#This Row],[Month]])</f>
        <v>15085.7</v>
      </c>
      <c r="L3405" s="9">
        <f>dataset_shampoo[[#This Row],[Units YTD]]+SUMIFS(H:H,D:D,dataset_shampoo[[#This Row],[Brand]],E:E,dataset_shampoo[[#This Row],[Region]],F:F,dataset_shampoo[[#This Row],[Year]]-1,G:G,"&gt;"&amp;dataset_shampoo[[#This Row],[Month]])</f>
        <v>9179</v>
      </c>
      <c r="M3405" s="1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s="9">
        <v>1368</v>
      </c>
      <c r="I3406" s="11">
        <v>7373.8</v>
      </c>
      <c r="J3406" s="9">
        <f>SUMIFS(H:H,D:D,dataset_shampoo[[#This Row],[Brand]],E:E,dataset_shampoo[[#This Row],[Region]],F:F,dataset_shampoo[[#This Row],[Year]],G:G,"&lt;="&amp;dataset_shampoo[[#This Row],[Month]])</f>
        <v>4154</v>
      </c>
      <c r="K3406" s="27">
        <f>SUMIFS(I:I,D:D,dataset_shampoo[[#This Row],[Brand]],E:E,dataset_shampoo[[#This Row],[Region]],F:F,dataset_shampoo[[#This Row],[Year]],G:G,"&lt;="&amp;dataset_shampoo[[#This Row],[Month]])</f>
        <v>22459.5</v>
      </c>
      <c r="L3406" s="9">
        <f>dataset_shampoo[[#This Row],[Units YTD]]+SUMIFS(H:H,D:D,dataset_shampoo[[#This Row],[Brand]],E:E,dataset_shampoo[[#This Row],[Region]],F:F,dataset_shampoo[[#This Row],[Year]]-1,G:G,"&gt;"&amp;dataset_shampoo[[#This Row],[Month]])</f>
        <v>9697</v>
      </c>
      <c r="M3406" s="1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s="9">
        <v>886</v>
      </c>
      <c r="I3407" s="11">
        <v>4862.2</v>
      </c>
      <c r="J3407" s="9">
        <f>SUMIFS(H:H,D:D,dataset_shampoo[[#This Row],[Brand]],E:E,dataset_shampoo[[#This Row],[Region]],F:F,dataset_shampoo[[#This Row],[Year]],G:G,"&lt;="&amp;dataset_shampoo[[#This Row],[Month]])</f>
        <v>5040</v>
      </c>
      <c r="K3407" s="27">
        <f>SUMIFS(I:I,D:D,dataset_shampoo[[#This Row],[Brand]],E:E,dataset_shampoo[[#This Row],[Region]],F:F,dataset_shampoo[[#This Row],[Year]],G:G,"&lt;="&amp;dataset_shampoo[[#This Row],[Month]])</f>
        <v>27321.7</v>
      </c>
      <c r="L3407" s="9">
        <f>dataset_shampoo[[#This Row],[Units YTD]]+SUMIFS(H:H,D:D,dataset_shampoo[[#This Row],[Brand]],E:E,dataset_shampoo[[#This Row],[Region]],F:F,dataset_shampoo[[#This Row],[Year]]-1,G:G,"&gt;"&amp;dataset_shampoo[[#This Row],[Month]])</f>
        <v>9953</v>
      </c>
      <c r="M3407" s="1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s="9">
        <v>580</v>
      </c>
      <c r="I3408" s="11">
        <v>3220</v>
      </c>
      <c r="J3408" s="9">
        <f>SUMIFS(H:H,D:D,dataset_shampoo[[#This Row],[Brand]],E:E,dataset_shampoo[[#This Row],[Region]],F:F,dataset_shampoo[[#This Row],[Year]],G:G,"&lt;="&amp;dataset_shampoo[[#This Row],[Month]])</f>
        <v>5620</v>
      </c>
      <c r="K3408" s="27">
        <f>SUMIFS(I:I,D:D,dataset_shampoo[[#This Row],[Brand]],E:E,dataset_shampoo[[#This Row],[Region]],F:F,dataset_shampoo[[#This Row],[Year]],G:G,"&lt;="&amp;dataset_shampoo[[#This Row],[Month]])</f>
        <v>30541.7</v>
      </c>
      <c r="L3408" s="9">
        <f>dataset_shampoo[[#This Row],[Units YTD]]+SUMIFS(H:H,D:D,dataset_shampoo[[#This Row],[Brand]],E:E,dataset_shampoo[[#This Row],[Region]],F:F,dataset_shampoo[[#This Row],[Year]]-1,G:G,"&gt;"&amp;dataset_shampoo[[#This Row],[Month]])</f>
        <v>9945</v>
      </c>
      <c r="M3408" s="1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s="9">
        <v>741</v>
      </c>
      <c r="I3409" s="11">
        <v>3992.8</v>
      </c>
      <c r="J3409" s="9">
        <f>SUMIFS(H:H,D:D,dataset_shampoo[[#This Row],[Brand]],E:E,dataset_shampoo[[#This Row],[Region]],F:F,dataset_shampoo[[#This Row],[Year]],G:G,"&lt;="&amp;dataset_shampoo[[#This Row],[Month]])</f>
        <v>6361</v>
      </c>
      <c r="K3409" s="27">
        <f>SUMIFS(I:I,D:D,dataset_shampoo[[#This Row],[Brand]],E:E,dataset_shampoo[[#This Row],[Region]],F:F,dataset_shampoo[[#This Row],[Year]],G:G,"&lt;="&amp;dataset_shampoo[[#This Row],[Month]])</f>
        <v>34534.5</v>
      </c>
      <c r="L3409" s="9">
        <f>dataset_shampoo[[#This Row],[Units YTD]]+SUMIFS(H:H,D:D,dataset_shampoo[[#This Row],[Brand]],E:E,dataset_shampoo[[#This Row],[Region]],F:F,dataset_shampoo[[#This Row],[Year]]-1,G:G,"&gt;"&amp;dataset_shampoo[[#This Row],[Month]])</f>
        <v>9836</v>
      </c>
      <c r="M3409" s="1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s="9">
        <v>1546</v>
      </c>
      <c r="I3410" s="11">
        <v>8404.2000000000007</v>
      </c>
      <c r="J3410" s="9">
        <f>SUMIFS(H:H,D:D,dataset_shampoo[[#This Row],[Brand]],E:E,dataset_shampoo[[#This Row],[Region]],F:F,dataset_shampoo[[#This Row],[Year]],G:G,"&lt;="&amp;dataset_shampoo[[#This Row],[Month]])</f>
        <v>7907</v>
      </c>
      <c r="K3410" s="27">
        <f>SUMIFS(I:I,D:D,dataset_shampoo[[#This Row],[Brand]],E:E,dataset_shampoo[[#This Row],[Region]],F:F,dataset_shampoo[[#This Row],[Year]],G:G,"&lt;="&amp;dataset_shampoo[[#This Row],[Month]])</f>
        <v>42938.7</v>
      </c>
      <c r="L3410" s="9">
        <f>dataset_shampoo[[#This Row],[Units YTD]]+SUMIFS(H:H,D:D,dataset_shampoo[[#This Row],[Brand]],E:E,dataset_shampoo[[#This Row],[Region]],F:F,dataset_shampoo[[#This Row],[Year]]-1,G:G,"&gt;"&amp;dataset_shampoo[[#This Row],[Month]])</f>
        <v>10700</v>
      </c>
      <c r="M3410" s="1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s="9">
        <v>773</v>
      </c>
      <c r="I3411" s="11">
        <v>4266.5</v>
      </c>
      <c r="J3411" s="9">
        <f>SUMIFS(H:H,D:D,dataset_shampoo[[#This Row],[Brand]],E:E,dataset_shampoo[[#This Row],[Region]],F:F,dataset_shampoo[[#This Row],[Year]],G:G,"&lt;="&amp;dataset_shampoo[[#This Row],[Month]])</f>
        <v>8680</v>
      </c>
      <c r="K3411" s="27">
        <f>SUMIFS(I:I,D:D,dataset_shampoo[[#This Row],[Brand]],E:E,dataset_shampoo[[#This Row],[Region]],F:F,dataset_shampoo[[#This Row],[Year]],G:G,"&lt;="&amp;dataset_shampoo[[#This Row],[Month]])</f>
        <v>47205.2</v>
      </c>
      <c r="L3411" s="9">
        <f>dataset_shampoo[[#This Row],[Units YTD]]+SUMIFS(H:H,D:D,dataset_shampoo[[#This Row],[Brand]],E:E,dataset_shampoo[[#This Row],[Region]],F:F,dataset_shampoo[[#This Row],[Year]]-1,G:G,"&gt;"&amp;dataset_shampoo[[#This Row],[Month]])</f>
        <v>10948</v>
      </c>
      <c r="M3411" s="1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s="9">
        <v>741</v>
      </c>
      <c r="I3412" s="11">
        <v>4025</v>
      </c>
      <c r="J3412" s="9">
        <f>SUMIFS(H:H,D:D,dataset_shampoo[[#This Row],[Brand]],E:E,dataset_shampoo[[#This Row],[Region]],F:F,dataset_shampoo[[#This Row],[Year]],G:G,"&lt;="&amp;dataset_shampoo[[#This Row],[Month]])</f>
        <v>9421</v>
      </c>
      <c r="K3412" s="27">
        <f>SUMIFS(I:I,D:D,dataset_shampoo[[#This Row],[Brand]],E:E,dataset_shampoo[[#This Row],[Region]],F:F,dataset_shampoo[[#This Row],[Year]],G:G,"&lt;="&amp;dataset_shampoo[[#This Row],[Month]])</f>
        <v>51230.2</v>
      </c>
      <c r="L3412" s="9">
        <f>dataset_shampoo[[#This Row],[Units YTD]]+SUMIFS(H:H,D:D,dataset_shampoo[[#This Row],[Brand]],E:E,dataset_shampoo[[#This Row],[Region]],F:F,dataset_shampoo[[#This Row],[Year]]-1,G:G,"&gt;"&amp;dataset_shampoo[[#This Row],[Month]])</f>
        <v>10859</v>
      </c>
      <c r="M3412" s="1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s="9">
        <v>724</v>
      </c>
      <c r="I3413" s="11">
        <v>3944.5</v>
      </c>
      <c r="J3413" s="9">
        <f>SUMIFS(H:H,D:D,dataset_shampoo[[#This Row],[Brand]],E:E,dataset_shampoo[[#This Row],[Region]],F:F,dataset_shampoo[[#This Row],[Year]],G:G,"&lt;="&amp;dataset_shampoo[[#This Row],[Month]])</f>
        <v>10145</v>
      </c>
      <c r="K3413" s="27">
        <f>SUMIFS(I:I,D:D,dataset_shampoo[[#This Row],[Brand]],E:E,dataset_shampoo[[#This Row],[Region]],F:F,dataset_shampoo[[#This Row],[Year]],G:G,"&lt;="&amp;dataset_shampoo[[#This Row],[Month]])</f>
        <v>55174.7</v>
      </c>
      <c r="L3413" s="9">
        <f>dataset_shampoo[[#This Row],[Units YTD]]+SUMIFS(H:H,D:D,dataset_shampoo[[#This Row],[Brand]],E:E,dataset_shampoo[[#This Row],[Region]],F:F,dataset_shampoo[[#This Row],[Year]]-1,G:G,"&gt;"&amp;dataset_shampoo[[#This Row],[Month]])</f>
        <v>10649</v>
      </c>
      <c r="M3413" s="1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s="9">
        <v>789</v>
      </c>
      <c r="I3414" s="11">
        <v>4330.8999999999996</v>
      </c>
      <c r="J3414" s="9">
        <f>SUMIFS(H:H,D:D,dataset_shampoo[[#This Row],[Brand]],E:E,dataset_shampoo[[#This Row],[Region]],F:F,dataset_shampoo[[#This Row],[Year]],G:G,"&lt;="&amp;dataset_shampoo[[#This Row],[Month]])</f>
        <v>10934</v>
      </c>
      <c r="K3414" s="27">
        <f>SUMIFS(I:I,D:D,dataset_shampoo[[#This Row],[Brand]],E:E,dataset_shampoo[[#This Row],[Region]],F:F,dataset_shampoo[[#This Row],[Year]],G:G,"&lt;="&amp;dataset_shampoo[[#This Row],[Month]])</f>
        <v>59505.599999999999</v>
      </c>
      <c r="L3414" s="9">
        <f>dataset_shampoo[[#This Row],[Units YTD]]+SUMIFS(H:H,D:D,dataset_shampoo[[#This Row],[Brand]],E:E,dataset_shampoo[[#This Row],[Region]],F:F,dataset_shampoo[[#This Row],[Year]]-1,G:G,"&gt;"&amp;dataset_shampoo[[#This Row],[Month]])</f>
        <v>10934</v>
      </c>
      <c r="M3414" s="1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s="9">
        <v>1638</v>
      </c>
      <c r="I3415" s="11">
        <v>8862</v>
      </c>
      <c r="J3415" s="9">
        <f>SUMIFS(H:H,D:D,dataset_shampoo[[#This Row],[Brand]],E:E,dataset_shampoo[[#This Row],[Region]],F:F,dataset_shampoo[[#This Row],[Year]],G:G,"&lt;="&amp;dataset_shampoo[[#This Row],[Month]])</f>
        <v>1638</v>
      </c>
      <c r="K3415" s="27">
        <f>SUMIFS(I:I,D:D,dataset_shampoo[[#This Row],[Brand]],E:E,dataset_shampoo[[#This Row],[Region]],F:F,dataset_shampoo[[#This Row],[Year]],G:G,"&lt;="&amp;dataset_shampoo[[#This Row],[Month]])</f>
        <v>8862</v>
      </c>
      <c r="L3415" s="9">
        <f>dataset_shampoo[[#This Row],[Units YTD]]+SUMIFS(H:H,D:D,dataset_shampoo[[#This Row],[Brand]],E:E,dataset_shampoo[[#This Row],[Region]],F:F,dataset_shampoo[[#This Row],[Year]]-1,G:G,"&gt;"&amp;dataset_shampoo[[#This Row],[Month]])</f>
        <v>11622</v>
      </c>
      <c r="M3415" s="1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s="9">
        <v>3864</v>
      </c>
      <c r="I3416" s="11">
        <v>21462</v>
      </c>
      <c r="J3416" s="9">
        <f>SUMIFS(H:H,D:D,dataset_shampoo[[#This Row],[Brand]],E:E,dataset_shampoo[[#This Row],[Region]],F:F,dataset_shampoo[[#This Row],[Year]],G:G,"&lt;="&amp;dataset_shampoo[[#This Row],[Month]])</f>
        <v>5502</v>
      </c>
      <c r="K3416" s="27">
        <f>SUMIFS(I:I,D:D,dataset_shampoo[[#This Row],[Brand]],E:E,dataset_shampoo[[#This Row],[Region]],F:F,dataset_shampoo[[#This Row],[Year]],G:G,"&lt;="&amp;dataset_shampoo[[#This Row],[Month]])</f>
        <v>30324</v>
      </c>
      <c r="L3416" s="9">
        <f>dataset_shampoo[[#This Row],[Units YTD]]+SUMIFS(H:H,D:D,dataset_shampoo[[#This Row],[Brand]],E:E,dataset_shampoo[[#This Row],[Region]],F:F,dataset_shampoo[[#This Row],[Year]]-1,G:G,"&gt;"&amp;dataset_shampoo[[#This Row],[Month]])</f>
        <v>14858</v>
      </c>
      <c r="M3416" s="1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s="9">
        <v>1470</v>
      </c>
      <c r="I3417" s="11">
        <v>9576</v>
      </c>
      <c r="J3417" s="9">
        <f>SUMIFS(H:H,D:D,dataset_shampoo[[#This Row],[Brand]],E:E,dataset_shampoo[[#This Row],[Region]],F:F,dataset_shampoo[[#This Row],[Year]],G:G,"&lt;="&amp;dataset_shampoo[[#This Row],[Month]])</f>
        <v>6972</v>
      </c>
      <c r="K3417" s="27">
        <f>SUMIFS(I:I,D:D,dataset_shampoo[[#This Row],[Brand]],E:E,dataset_shampoo[[#This Row],[Region]],F:F,dataset_shampoo[[#This Row],[Year]],G:G,"&lt;="&amp;dataset_shampoo[[#This Row],[Month]])</f>
        <v>39900</v>
      </c>
      <c r="L3417" s="9">
        <f>dataset_shampoo[[#This Row],[Units YTD]]+SUMIFS(H:H,D:D,dataset_shampoo[[#This Row],[Brand]],E:E,dataset_shampoo[[#This Row],[Region]],F:F,dataset_shampoo[[#This Row],[Year]]-1,G:G,"&gt;"&amp;dataset_shampoo[[#This Row],[Month]])</f>
        <v>15120</v>
      </c>
      <c r="M3417" s="1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s="9">
        <v>1470</v>
      </c>
      <c r="I3418" s="11">
        <v>9534</v>
      </c>
      <c r="J3418" s="9">
        <f>SUMIFS(H:H,D:D,dataset_shampoo[[#This Row],[Brand]],E:E,dataset_shampoo[[#This Row],[Region]],F:F,dataset_shampoo[[#This Row],[Year]],G:G,"&lt;="&amp;dataset_shampoo[[#This Row],[Month]])</f>
        <v>8442</v>
      </c>
      <c r="K3418" s="27">
        <f>SUMIFS(I:I,D:D,dataset_shampoo[[#This Row],[Brand]],E:E,dataset_shampoo[[#This Row],[Region]],F:F,dataset_shampoo[[#This Row],[Year]],G:G,"&lt;="&amp;dataset_shampoo[[#This Row],[Month]])</f>
        <v>49434</v>
      </c>
      <c r="L3418" s="9">
        <f>dataset_shampoo[[#This Row],[Units YTD]]+SUMIFS(H:H,D:D,dataset_shampoo[[#This Row],[Brand]],E:E,dataset_shampoo[[#This Row],[Region]],F:F,dataset_shampoo[[#This Row],[Year]]-1,G:G,"&gt;"&amp;dataset_shampoo[[#This Row],[Month]])</f>
        <v>15222</v>
      </c>
      <c r="M3418" s="1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s="9">
        <v>1302</v>
      </c>
      <c r="I3419" s="11">
        <v>8400</v>
      </c>
      <c r="J3419" s="9">
        <f>SUMIFS(H:H,D:D,dataset_shampoo[[#This Row],[Brand]],E:E,dataset_shampoo[[#This Row],[Region]],F:F,dataset_shampoo[[#This Row],[Year]],G:G,"&lt;="&amp;dataset_shampoo[[#This Row],[Month]])</f>
        <v>9744</v>
      </c>
      <c r="K3419" s="27">
        <f>SUMIFS(I:I,D:D,dataset_shampoo[[#This Row],[Brand]],E:E,dataset_shampoo[[#This Row],[Region]],F:F,dataset_shampoo[[#This Row],[Year]],G:G,"&lt;="&amp;dataset_shampoo[[#This Row],[Month]])</f>
        <v>57834</v>
      </c>
      <c r="L3419" s="9">
        <f>dataset_shampoo[[#This Row],[Units YTD]]+SUMIFS(H:H,D:D,dataset_shampoo[[#This Row],[Brand]],E:E,dataset_shampoo[[#This Row],[Region]],F:F,dataset_shampoo[[#This Row],[Year]]-1,G:G,"&gt;"&amp;dataset_shampoo[[#This Row],[Month]])</f>
        <v>15638</v>
      </c>
      <c r="M3419" s="1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s="9">
        <v>2184</v>
      </c>
      <c r="I3420" s="11">
        <v>14112</v>
      </c>
      <c r="J3420" s="9">
        <f>SUMIFS(H:H,D:D,dataset_shampoo[[#This Row],[Brand]],E:E,dataset_shampoo[[#This Row],[Region]],F:F,dataset_shampoo[[#This Row],[Year]],G:G,"&lt;="&amp;dataset_shampoo[[#This Row],[Month]])</f>
        <v>11928</v>
      </c>
      <c r="K3420" s="27">
        <f>SUMIFS(I:I,D:D,dataset_shampoo[[#This Row],[Brand]],E:E,dataset_shampoo[[#This Row],[Region]],F:F,dataset_shampoo[[#This Row],[Year]],G:G,"&lt;="&amp;dataset_shampoo[[#This Row],[Month]])</f>
        <v>71946</v>
      </c>
      <c r="L3420" s="9">
        <f>dataset_shampoo[[#This Row],[Units YTD]]+SUMIFS(H:H,D:D,dataset_shampoo[[#This Row],[Brand]],E:E,dataset_shampoo[[#This Row],[Region]],F:F,dataset_shampoo[[#This Row],[Year]]-1,G:G,"&gt;"&amp;dataset_shampoo[[#This Row],[Month]])</f>
        <v>17242</v>
      </c>
      <c r="M3420" s="1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s="9">
        <v>2940</v>
      </c>
      <c r="I3421" s="11">
        <v>19194</v>
      </c>
      <c r="J3421" s="9">
        <f>SUMIFS(H:H,D:D,dataset_shampoo[[#This Row],[Brand]],E:E,dataset_shampoo[[#This Row],[Region]],F:F,dataset_shampoo[[#This Row],[Year]],G:G,"&lt;="&amp;dataset_shampoo[[#This Row],[Month]])</f>
        <v>14868</v>
      </c>
      <c r="K3421" s="27">
        <f>SUMIFS(I:I,D:D,dataset_shampoo[[#This Row],[Brand]],E:E,dataset_shampoo[[#This Row],[Region]],F:F,dataset_shampoo[[#This Row],[Year]],G:G,"&lt;="&amp;dataset_shampoo[[#This Row],[Month]])</f>
        <v>91140</v>
      </c>
      <c r="L3421" s="9">
        <f>dataset_shampoo[[#This Row],[Units YTD]]+SUMIFS(H:H,D:D,dataset_shampoo[[#This Row],[Brand]],E:E,dataset_shampoo[[#This Row],[Region]],F:F,dataset_shampoo[[#This Row],[Year]]-1,G:G,"&gt;"&amp;dataset_shampoo[[#This Row],[Month]])</f>
        <v>19441</v>
      </c>
      <c r="M3421" s="1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s="9">
        <v>3360</v>
      </c>
      <c r="I3422" s="11">
        <v>21462</v>
      </c>
      <c r="J3422" s="9">
        <f>SUMIFS(H:H,D:D,dataset_shampoo[[#This Row],[Brand]],E:E,dataset_shampoo[[#This Row],[Region]],F:F,dataset_shampoo[[#This Row],[Year]],G:G,"&lt;="&amp;dataset_shampoo[[#This Row],[Month]])</f>
        <v>18228</v>
      </c>
      <c r="K3422" s="27">
        <f>SUMIFS(I:I,D:D,dataset_shampoo[[#This Row],[Brand]],E:E,dataset_shampoo[[#This Row],[Region]],F:F,dataset_shampoo[[#This Row],[Year]],G:G,"&lt;="&amp;dataset_shampoo[[#This Row],[Month]])</f>
        <v>112602</v>
      </c>
      <c r="L3422" s="9">
        <f>dataset_shampoo[[#This Row],[Units YTD]]+SUMIFS(H:H,D:D,dataset_shampoo[[#This Row],[Brand]],E:E,dataset_shampoo[[#This Row],[Region]],F:F,dataset_shampoo[[#This Row],[Year]]-1,G:G,"&gt;"&amp;dataset_shampoo[[#This Row],[Month]])</f>
        <v>21255</v>
      </c>
      <c r="M3422" s="1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s="9">
        <v>2226</v>
      </c>
      <c r="I3423" s="11">
        <v>14196</v>
      </c>
      <c r="J3423" s="9">
        <f>SUMIFS(H:H,D:D,dataset_shampoo[[#This Row],[Brand]],E:E,dataset_shampoo[[#This Row],[Region]],F:F,dataset_shampoo[[#This Row],[Year]],G:G,"&lt;="&amp;dataset_shampoo[[#This Row],[Month]])</f>
        <v>20454</v>
      </c>
      <c r="K3423" s="27">
        <f>SUMIFS(I:I,D:D,dataset_shampoo[[#This Row],[Brand]],E:E,dataset_shampoo[[#This Row],[Region]],F:F,dataset_shampoo[[#This Row],[Year]],G:G,"&lt;="&amp;dataset_shampoo[[#This Row],[Month]])</f>
        <v>126798</v>
      </c>
      <c r="L3423" s="9">
        <f>dataset_shampoo[[#This Row],[Units YTD]]+SUMIFS(H:H,D:D,dataset_shampoo[[#This Row],[Brand]],E:E,dataset_shampoo[[#This Row],[Region]],F:F,dataset_shampoo[[#This Row],[Year]]-1,G:G,"&gt;"&amp;dataset_shampoo[[#This Row],[Month]])</f>
        <v>22708</v>
      </c>
      <c r="M3423" s="1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s="9">
        <v>1680</v>
      </c>
      <c r="I3424" s="11">
        <v>10878</v>
      </c>
      <c r="J3424" s="9">
        <f>SUMIFS(H:H,D:D,dataset_shampoo[[#This Row],[Brand]],E:E,dataset_shampoo[[#This Row],[Region]],F:F,dataset_shampoo[[#This Row],[Year]],G:G,"&lt;="&amp;dataset_shampoo[[#This Row],[Month]])</f>
        <v>22134</v>
      </c>
      <c r="K3424" s="27">
        <f>SUMIFS(I:I,D:D,dataset_shampoo[[#This Row],[Brand]],E:E,dataset_shampoo[[#This Row],[Region]],F:F,dataset_shampoo[[#This Row],[Year]],G:G,"&lt;="&amp;dataset_shampoo[[#This Row],[Month]])</f>
        <v>137676</v>
      </c>
      <c r="L3424" s="9">
        <f>dataset_shampoo[[#This Row],[Units YTD]]+SUMIFS(H:H,D:D,dataset_shampoo[[#This Row],[Brand]],E:E,dataset_shampoo[[#This Row],[Region]],F:F,dataset_shampoo[[#This Row],[Year]]-1,G:G,"&gt;"&amp;dataset_shampoo[[#This Row],[Month]])</f>
        <v>23647</v>
      </c>
      <c r="M3424" s="1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s="9">
        <v>3234</v>
      </c>
      <c r="I3425" s="11">
        <v>21000</v>
      </c>
      <c r="J3425" s="9">
        <f>SUMIFS(H:H,D:D,dataset_shampoo[[#This Row],[Brand]],E:E,dataset_shampoo[[#This Row],[Region]],F:F,dataset_shampoo[[#This Row],[Year]],G:G,"&lt;="&amp;dataset_shampoo[[#This Row],[Month]])</f>
        <v>25368</v>
      </c>
      <c r="K3425" s="27">
        <f>SUMIFS(I:I,D:D,dataset_shampoo[[#This Row],[Brand]],E:E,dataset_shampoo[[#This Row],[Region]],F:F,dataset_shampoo[[#This Row],[Year]],G:G,"&lt;="&amp;dataset_shampoo[[#This Row],[Month]])</f>
        <v>158676</v>
      </c>
      <c r="L3425" s="9">
        <f>dataset_shampoo[[#This Row],[Units YTD]]+SUMIFS(H:H,D:D,dataset_shampoo[[#This Row],[Brand]],E:E,dataset_shampoo[[#This Row],[Region]],F:F,dataset_shampoo[[#This Row],[Year]]-1,G:G,"&gt;"&amp;dataset_shampoo[[#This Row],[Month]])</f>
        <v>26157</v>
      </c>
      <c r="M3425" s="1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s="9">
        <v>1512</v>
      </c>
      <c r="I3426" s="11">
        <v>9954</v>
      </c>
      <c r="J3426" s="9">
        <f>SUMIFS(H:H,D:D,dataset_shampoo[[#This Row],[Brand]],E:E,dataset_shampoo[[#This Row],[Region]],F:F,dataset_shampoo[[#This Row],[Year]],G:G,"&lt;="&amp;dataset_shampoo[[#This Row],[Month]])</f>
        <v>26880</v>
      </c>
      <c r="K3426" s="27">
        <f>SUMIFS(I:I,D:D,dataset_shampoo[[#This Row],[Brand]],E:E,dataset_shampoo[[#This Row],[Region]],F:F,dataset_shampoo[[#This Row],[Year]],G:G,"&lt;="&amp;dataset_shampoo[[#This Row],[Month]])</f>
        <v>168630</v>
      </c>
      <c r="L3426" s="9">
        <f>dataset_shampoo[[#This Row],[Units YTD]]+SUMIFS(H:H,D:D,dataset_shampoo[[#This Row],[Brand]],E:E,dataset_shampoo[[#This Row],[Region]],F:F,dataset_shampoo[[#This Row],[Year]]-1,G:G,"&gt;"&amp;dataset_shampoo[[#This Row],[Month]])</f>
        <v>26880</v>
      </c>
      <c r="M3426" s="1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s="9">
        <v>3024</v>
      </c>
      <c r="I3427" s="11">
        <v>19656</v>
      </c>
      <c r="J3427" s="9">
        <f>SUMIFS(H:H,D:D,dataset_shampoo[[#This Row],[Brand]],E:E,dataset_shampoo[[#This Row],[Region]],F:F,dataset_shampoo[[#This Row],[Year]],G:G,"&lt;="&amp;dataset_shampoo[[#This Row],[Month]])</f>
        <v>3024</v>
      </c>
      <c r="K3427" s="27">
        <f>SUMIFS(I:I,D:D,dataset_shampoo[[#This Row],[Brand]],E:E,dataset_shampoo[[#This Row],[Region]],F:F,dataset_shampoo[[#This Row],[Year]],G:G,"&lt;="&amp;dataset_shampoo[[#This Row],[Month]])</f>
        <v>19656</v>
      </c>
      <c r="L3427" s="9">
        <f>dataset_shampoo[[#This Row],[Units YTD]]+SUMIFS(H:H,D:D,dataset_shampoo[[#This Row],[Brand]],E:E,dataset_shampoo[[#This Row],[Region]],F:F,dataset_shampoo[[#This Row],[Year]]-1,G:G,"&gt;"&amp;dataset_shampoo[[#This Row],[Month]])</f>
        <v>28266</v>
      </c>
      <c r="M3427" s="1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s="9">
        <v>2184</v>
      </c>
      <c r="I3428" s="11">
        <v>13944</v>
      </c>
      <c r="J3428" s="9">
        <f>SUMIFS(H:H,D:D,dataset_shampoo[[#This Row],[Brand]],E:E,dataset_shampoo[[#This Row],[Region]],F:F,dataset_shampoo[[#This Row],[Year]],G:G,"&lt;="&amp;dataset_shampoo[[#This Row],[Month]])</f>
        <v>5208</v>
      </c>
      <c r="K3428" s="27">
        <f>SUMIFS(I:I,D:D,dataset_shampoo[[#This Row],[Brand]],E:E,dataset_shampoo[[#This Row],[Region]],F:F,dataset_shampoo[[#This Row],[Year]],G:G,"&lt;="&amp;dataset_shampoo[[#This Row],[Month]])</f>
        <v>33600</v>
      </c>
      <c r="L3428" s="9">
        <f>dataset_shampoo[[#This Row],[Units YTD]]+SUMIFS(H:H,D:D,dataset_shampoo[[#This Row],[Brand]],E:E,dataset_shampoo[[#This Row],[Region]],F:F,dataset_shampoo[[#This Row],[Year]]-1,G:G,"&gt;"&amp;dataset_shampoo[[#This Row],[Month]])</f>
        <v>26586</v>
      </c>
      <c r="M3428" s="1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s="9">
        <v>4480</v>
      </c>
      <c r="I3429" s="11">
        <v>28672</v>
      </c>
      <c r="J3429" s="9">
        <f>SUMIFS(H:H,D:D,dataset_shampoo[[#This Row],[Brand]],E:E,dataset_shampoo[[#This Row],[Region]],F:F,dataset_shampoo[[#This Row],[Year]],G:G,"&lt;="&amp;dataset_shampoo[[#This Row],[Month]])</f>
        <v>9688</v>
      </c>
      <c r="K3429" s="27">
        <f>SUMIFS(I:I,D:D,dataset_shampoo[[#This Row],[Brand]],E:E,dataset_shampoo[[#This Row],[Region]],F:F,dataset_shampoo[[#This Row],[Year]],G:G,"&lt;="&amp;dataset_shampoo[[#This Row],[Month]])</f>
        <v>62272</v>
      </c>
      <c r="L3429" s="9">
        <f>dataset_shampoo[[#This Row],[Units YTD]]+SUMIFS(H:H,D:D,dataset_shampoo[[#This Row],[Brand]],E:E,dataset_shampoo[[#This Row],[Region]],F:F,dataset_shampoo[[#This Row],[Year]]-1,G:G,"&gt;"&amp;dataset_shampoo[[#This Row],[Month]])</f>
        <v>29596</v>
      </c>
      <c r="M3429" s="1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s="9">
        <v>150</v>
      </c>
      <c r="I3430" s="11">
        <v>829.5</v>
      </c>
      <c r="J3430" s="9">
        <f>SUMIFS(H:H,D:D,dataset_shampoo[[#This Row],[Brand]],E:E,dataset_shampoo[[#This Row],[Region]],F:F,dataset_shampoo[[#This Row],[Year]],G:G,"&lt;="&amp;dataset_shampoo[[#This Row],[Month]])</f>
        <v>150</v>
      </c>
      <c r="K3430" s="27">
        <f>SUMIFS(I:I,D:D,dataset_shampoo[[#This Row],[Brand]],E:E,dataset_shampoo[[#This Row],[Region]],F:F,dataset_shampoo[[#This Row],[Year]],G:G,"&lt;="&amp;dataset_shampoo[[#This Row],[Month]])</f>
        <v>829.5</v>
      </c>
      <c r="L3430" s="9">
        <f>dataset_shampoo[[#This Row],[Units YTD]]+SUMIFS(H:H,D:D,dataset_shampoo[[#This Row],[Brand]],E:E,dataset_shampoo[[#This Row],[Region]],F:F,dataset_shampoo[[#This Row],[Year]]-1,G:G,"&gt;"&amp;dataset_shampoo[[#This Row],[Month]])</f>
        <v>150</v>
      </c>
      <c r="M3430" s="1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s="9">
        <v>94</v>
      </c>
      <c r="I3431" s="11">
        <v>518</v>
      </c>
      <c r="J3431" s="9">
        <f>SUMIFS(H:H,D:D,dataset_shampoo[[#This Row],[Brand]],E:E,dataset_shampoo[[#This Row],[Region]],F:F,dataset_shampoo[[#This Row],[Year]],G:G,"&lt;="&amp;dataset_shampoo[[#This Row],[Month]])</f>
        <v>244</v>
      </c>
      <c r="K3431" s="27">
        <f>SUMIFS(I:I,D:D,dataset_shampoo[[#This Row],[Brand]],E:E,dataset_shampoo[[#This Row],[Region]],F:F,dataset_shampoo[[#This Row],[Year]],G:G,"&lt;="&amp;dataset_shampoo[[#This Row],[Month]])</f>
        <v>1347.5</v>
      </c>
      <c r="L3431" s="9">
        <f>dataset_shampoo[[#This Row],[Units YTD]]+SUMIFS(H:H,D:D,dataset_shampoo[[#This Row],[Brand]],E:E,dataset_shampoo[[#This Row],[Region]],F:F,dataset_shampoo[[#This Row],[Year]]-1,G:G,"&gt;"&amp;dataset_shampoo[[#This Row],[Month]])</f>
        <v>244</v>
      </c>
      <c r="M3431" s="1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s="9">
        <v>136</v>
      </c>
      <c r="I3432" s="11">
        <v>735</v>
      </c>
      <c r="J3432" s="9">
        <f>SUMIFS(H:H,D:D,dataset_shampoo[[#This Row],[Brand]],E:E,dataset_shampoo[[#This Row],[Region]],F:F,dataset_shampoo[[#This Row],[Year]],G:G,"&lt;="&amp;dataset_shampoo[[#This Row],[Month]])</f>
        <v>380</v>
      </c>
      <c r="K3432" s="27">
        <f>SUMIFS(I:I,D:D,dataset_shampoo[[#This Row],[Brand]],E:E,dataset_shampoo[[#This Row],[Region]],F:F,dataset_shampoo[[#This Row],[Year]],G:G,"&lt;="&amp;dataset_shampoo[[#This Row],[Month]])</f>
        <v>2082.5</v>
      </c>
      <c r="L3432" s="9">
        <f>dataset_shampoo[[#This Row],[Units YTD]]+SUMIFS(H:H,D:D,dataset_shampoo[[#This Row],[Brand]],E:E,dataset_shampoo[[#This Row],[Region]],F:F,dataset_shampoo[[#This Row],[Year]]-1,G:G,"&gt;"&amp;dataset_shampoo[[#This Row],[Month]])</f>
        <v>380</v>
      </c>
      <c r="M3432" s="1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s="9">
        <v>102</v>
      </c>
      <c r="I3433" s="11">
        <v>570.5</v>
      </c>
      <c r="J3433" s="9">
        <f>SUMIFS(H:H,D:D,dataset_shampoo[[#This Row],[Brand]],E:E,dataset_shampoo[[#This Row],[Region]],F:F,dataset_shampoo[[#This Row],[Year]],G:G,"&lt;="&amp;dataset_shampoo[[#This Row],[Month]])</f>
        <v>482</v>
      </c>
      <c r="K3433" s="27">
        <f>SUMIFS(I:I,D:D,dataset_shampoo[[#This Row],[Brand]],E:E,dataset_shampoo[[#This Row],[Region]],F:F,dataset_shampoo[[#This Row],[Year]],G:G,"&lt;="&amp;dataset_shampoo[[#This Row],[Month]])</f>
        <v>2653</v>
      </c>
      <c r="L3433" s="9">
        <f>dataset_shampoo[[#This Row],[Units YTD]]+SUMIFS(H:H,D:D,dataset_shampoo[[#This Row],[Brand]],E:E,dataset_shampoo[[#This Row],[Region]],F:F,dataset_shampoo[[#This Row],[Year]]-1,G:G,"&gt;"&amp;dataset_shampoo[[#This Row],[Month]])</f>
        <v>482</v>
      </c>
      <c r="M3433" s="1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s="9">
        <v>56</v>
      </c>
      <c r="I3434" s="11">
        <v>304.5</v>
      </c>
      <c r="J3434" s="9">
        <f>SUMIFS(H:H,D:D,dataset_shampoo[[#This Row],[Brand]],E:E,dataset_shampoo[[#This Row],[Region]],F:F,dataset_shampoo[[#This Row],[Year]],G:G,"&lt;="&amp;dataset_shampoo[[#This Row],[Month]])</f>
        <v>538</v>
      </c>
      <c r="K3434" s="27">
        <f>SUMIFS(I:I,D:D,dataset_shampoo[[#This Row],[Brand]],E:E,dataset_shampoo[[#This Row],[Region]],F:F,dataset_shampoo[[#This Row],[Year]],G:G,"&lt;="&amp;dataset_shampoo[[#This Row],[Month]])</f>
        <v>2957.5</v>
      </c>
      <c r="L3434" s="9">
        <f>dataset_shampoo[[#This Row],[Units YTD]]+SUMIFS(H:H,D:D,dataset_shampoo[[#This Row],[Brand]],E:E,dataset_shampoo[[#This Row],[Region]],F:F,dataset_shampoo[[#This Row],[Year]]-1,G:G,"&gt;"&amp;dataset_shampoo[[#This Row],[Month]])</f>
        <v>538</v>
      </c>
      <c r="M3434" s="1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s="9">
        <v>42</v>
      </c>
      <c r="I3435" s="11">
        <v>227.5</v>
      </c>
      <c r="J3435" s="9">
        <f>SUMIFS(H:H,D:D,dataset_shampoo[[#This Row],[Brand]],E:E,dataset_shampoo[[#This Row],[Region]],F:F,dataset_shampoo[[#This Row],[Year]],G:G,"&lt;="&amp;dataset_shampoo[[#This Row],[Month]])</f>
        <v>580</v>
      </c>
      <c r="K3435" s="27">
        <f>SUMIFS(I:I,D:D,dataset_shampoo[[#This Row],[Brand]],E:E,dataset_shampoo[[#This Row],[Region]],F:F,dataset_shampoo[[#This Row],[Year]],G:G,"&lt;="&amp;dataset_shampoo[[#This Row],[Month]])</f>
        <v>3185</v>
      </c>
      <c r="L3435" s="9">
        <f>dataset_shampoo[[#This Row],[Units YTD]]+SUMIFS(H:H,D:D,dataset_shampoo[[#This Row],[Brand]],E:E,dataset_shampoo[[#This Row],[Region]],F:F,dataset_shampoo[[#This Row],[Year]]-1,G:G,"&gt;"&amp;dataset_shampoo[[#This Row],[Month]])</f>
        <v>580</v>
      </c>
      <c r="M3435" s="1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s="9">
        <v>133</v>
      </c>
      <c r="I3436" s="11">
        <v>717.5</v>
      </c>
      <c r="J3436" s="9">
        <f>SUMIFS(H:H,D:D,dataset_shampoo[[#This Row],[Brand]],E:E,dataset_shampoo[[#This Row],[Region]],F:F,dataset_shampoo[[#This Row],[Year]],G:G,"&lt;="&amp;dataset_shampoo[[#This Row],[Month]])</f>
        <v>713</v>
      </c>
      <c r="K3436" s="27">
        <f>SUMIFS(I:I,D:D,dataset_shampoo[[#This Row],[Brand]],E:E,dataset_shampoo[[#This Row],[Region]],F:F,dataset_shampoo[[#This Row],[Year]],G:G,"&lt;="&amp;dataset_shampoo[[#This Row],[Month]])</f>
        <v>3902.5</v>
      </c>
      <c r="L3436" s="9">
        <f>dataset_shampoo[[#This Row],[Units YTD]]+SUMIFS(H:H,D:D,dataset_shampoo[[#This Row],[Brand]],E:E,dataset_shampoo[[#This Row],[Region]],F:F,dataset_shampoo[[#This Row],[Year]]-1,G:G,"&gt;"&amp;dataset_shampoo[[#This Row],[Month]])</f>
        <v>713</v>
      </c>
      <c r="M3436" s="1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s="9">
        <v>56</v>
      </c>
      <c r="I3437" s="11">
        <v>315</v>
      </c>
      <c r="J3437" s="9">
        <f>SUMIFS(H:H,D:D,dataset_shampoo[[#This Row],[Brand]],E:E,dataset_shampoo[[#This Row],[Region]],F:F,dataset_shampoo[[#This Row],[Year]],G:G,"&lt;="&amp;dataset_shampoo[[#This Row],[Month]])</f>
        <v>769</v>
      </c>
      <c r="K3437" s="27">
        <f>SUMIFS(I:I,D:D,dataset_shampoo[[#This Row],[Brand]],E:E,dataset_shampoo[[#This Row],[Region]],F:F,dataset_shampoo[[#This Row],[Year]],G:G,"&lt;="&amp;dataset_shampoo[[#This Row],[Month]])</f>
        <v>4217.5</v>
      </c>
      <c r="L3437" s="9">
        <f>dataset_shampoo[[#This Row],[Units YTD]]+SUMIFS(H:H,D:D,dataset_shampoo[[#This Row],[Brand]],E:E,dataset_shampoo[[#This Row],[Region]],F:F,dataset_shampoo[[#This Row],[Year]]-1,G:G,"&gt;"&amp;dataset_shampoo[[#This Row],[Month]])</f>
        <v>769</v>
      </c>
      <c r="M3437" s="1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s="9">
        <v>231</v>
      </c>
      <c r="I3438" s="11">
        <v>1260</v>
      </c>
      <c r="J3438" s="9">
        <f>SUMIFS(H:H,D:D,dataset_shampoo[[#This Row],[Brand]],E:E,dataset_shampoo[[#This Row],[Region]],F:F,dataset_shampoo[[#This Row],[Year]],G:G,"&lt;="&amp;dataset_shampoo[[#This Row],[Month]])</f>
        <v>1000</v>
      </c>
      <c r="K3438" s="27">
        <f>SUMIFS(I:I,D:D,dataset_shampoo[[#This Row],[Brand]],E:E,dataset_shampoo[[#This Row],[Region]],F:F,dataset_shampoo[[#This Row],[Year]],G:G,"&lt;="&amp;dataset_shampoo[[#This Row],[Month]])</f>
        <v>5477.5</v>
      </c>
      <c r="L3438" s="9">
        <f>dataset_shampoo[[#This Row],[Units YTD]]+SUMIFS(H:H,D:D,dataset_shampoo[[#This Row],[Brand]],E:E,dataset_shampoo[[#This Row],[Region]],F:F,dataset_shampoo[[#This Row],[Year]]-1,G:G,"&gt;"&amp;dataset_shampoo[[#This Row],[Month]])</f>
        <v>1000</v>
      </c>
      <c r="M3438" s="1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s="9">
        <v>91</v>
      </c>
      <c r="I3439" s="11">
        <v>500.5</v>
      </c>
      <c r="J3439" s="9">
        <f>SUMIFS(H:H,D:D,dataset_shampoo[[#This Row],[Brand]],E:E,dataset_shampoo[[#This Row],[Region]],F:F,dataset_shampoo[[#This Row],[Year]],G:G,"&lt;="&amp;dataset_shampoo[[#This Row],[Month]])</f>
        <v>1091</v>
      </c>
      <c r="K3439" s="27">
        <f>SUMIFS(I:I,D:D,dataset_shampoo[[#This Row],[Brand]],E:E,dataset_shampoo[[#This Row],[Region]],F:F,dataset_shampoo[[#This Row],[Year]],G:G,"&lt;="&amp;dataset_shampoo[[#This Row],[Month]])</f>
        <v>5978</v>
      </c>
      <c r="L3439" s="9">
        <f>dataset_shampoo[[#This Row],[Units YTD]]+SUMIFS(H:H,D:D,dataset_shampoo[[#This Row],[Brand]],E:E,dataset_shampoo[[#This Row],[Region]],F:F,dataset_shampoo[[#This Row],[Year]]-1,G:G,"&gt;"&amp;dataset_shampoo[[#This Row],[Month]])</f>
        <v>1091</v>
      </c>
      <c r="M3439" s="1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s="9">
        <v>80</v>
      </c>
      <c r="I3440" s="11">
        <v>444.5</v>
      </c>
      <c r="J3440" s="9">
        <f>SUMIFS(H:H,D:D,dataset_shampoo[[#This Row],[Brand]],E:E,dataset_shampoo[[#This Row],[Region]],F:F,dataset_shampoo[[#This Row],[Year]],G:G,"&lt;="&amp;dataset_shampoo[[#This Row],[Month]])</f>
        <v>1171</v>
      </c>
      <c r="K3440" s="27">
        <f>SUMIFS(I:I,D:D,dataset_shampoo[[#This Row],[Brand]],E:E,dataset_shampoo[[#This Row],[Region]],F:F,dataset_shampoo[[#This Row],[Year]],G:G,"&lt;="&amp;dataset_shampoo[[#This Row],[Month]])</f>
        <v>6422.5</v>
      </c>
      <c r="L3440" s="9">
        <f>dataset_shampoo[[#This Row],[Units YTD]]+SUMIFS(H:H,D:D,dataset_shampoo[[#This Row],[Brand]],E:E,dataset_shampoo[[#This Row],[Region]],F:F,dataset_shampoo[[#This Row],[Year]]-1,G:G,"&gt;"&amp;dataset_shampoo[[#This Row],[Month]])</f>
        <v>1171</v>
      </c>
      <c r="M3440" s="1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s="9">
        <v>63</v>
      </c>
      <c r="I3441" s="11">
        <v>336</v>
      </c>
      <c r="J3441" s="9">
        <f>SUMIFS(H:H,D:D,dataset_shampoo[[#This Row],[Brand]],E:E,dataset_shampoo[[#This Row],[Region]],F:F,dataset_shampoo[[#This Row],[Year]],G:G,"&lt;="&amp;dataset_shampoo[[#This Row],[Month]])</f>
        <v>1234</v>
      </c>
      <c r="K3441" s="27">
        <f>SUMIFS(I:I,D:D,dataset_shampoo[[#This Row],[Brand]],E:E,dataset_shampoo[[#This Row],[Region]],F:F,dataset_shampoo[[#This Row],[Year]],G:G,"&lt;="&amp;dataset_shampoo[[#This Row],[Month]])</f>
        <v>6758.5</v>
      </c>
      <c r="L3441" s="9">
        <f>dataset_shampoo[[#This Row],[Units YTD]]+SUMIFS(H:H,D:D,dataset_shampoo[[#This Row],[Brand]],E:E,dataset_shampoo[[#This Row],[Region]],F:F,dataset_shampoo[[#This Row],[Year]]-1,G:G,"&gt;"&amp;dataset_shampoo[[#This Row],[Month]])</f>
        <v>1234</v>
      </c>
      <c r="M3441" s="1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s="9">
        <v>182</v>
      </c>
      <c r="I3442" s="11">
        <v>980</v>
      </c>
      <c r="J3442" s="9">
        <f>SUMIFS(H:H,D:D,dataset_shampoo[[#This Row],[Brand]],E:E,dataset_shampoo[[#This Row],[Region]],F:F,dataset_shampoo[[#This Row],[Year]],G:G,"&lt;="&amp;dataset_shampoo[[#This Row],[Month]])</f>
        <v>182</v>
      </c>
      <c r="K3442" s="27">
        <f>SUMIFS(I:I,D:D,dataset_shampoo[[#This Row],[Brand]],E:E,dataset_shampoo[[#This Row],[Region]],F:F,dataset_shampoo[[#This Row],[Year]],G:G,"&lt;="&amp;dataset_shampoo[[#This Row],[Month]])</f>
        <v>980</v>
      </c>
      <c r="L3442" s="9">
        <f>dataset_shampoo[[#This Row],[Units YTD]]+SUMIFS(H:H,D:D,dataset_shampoo[[#This Row],[Brand]],E:E,dataset_shampoo[[#This Row],[Region]],F:F,dataset_shampoo[[#This Row],[Year]]-1,G:G,"&gt;"&amp;dataset_shampoo[[#This Row],[Month]])</f>
        <v>1266</v>
      </c>
      <c r="M3442" s="1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s="9">
        <v>224</v>
      </c>
      <c r="I3443" s="11">
        <v>1211</v>
      </c>
      <c r="J3443" s="9">
        <f>SUMIFS(H:H,D:D,dataset_shampoo[[#This Row],[Brand]],E:E,dataset_shampoo[[#This Row],[Region]],F:F,dataset_shampoo[[#This Row],[Year]],G:G,"&lt;="&amp;dataset_shampoo[[#This Row],[Month]])</f>
        <v>406</v>
      </c>
      <c r="K3443" s="27">
        <f>SUMIFS(I:I,D:D,dataset_shampoo[[#This Row],[Brand]],E:E,dataset_shampoo[[#This Row],[Region]],F:F,dataset_shampoo[[#This Row],[Year]],G:G,"&lt;="&amp;dataset_shampoo[[#This Row],[Month]])</f>
        <v>2191</v>
      </c>
      <c r="L3443" s="9">
        <f>dataset_shampoo[[#This Row],[Units YTD]]+SUMIFS(H:H,D:D,dataset_shampoo[[#This Row],[Brand]],E:E,dataset_shampoo[[#This Row],[Region]],F:F,dataset_shampoo[[#This Row],[Year]]-1,G:G,"&gt;"&amp;dataset_shampoo[[#This Row],[Month]])</f>
        <v>1396</v>
      </c>
      <c r="M3443" s="1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s="9">
        <v>196</v>
      </c>
      <c r="I3444" s="11">
        <v>1078</v>
      </c>
      <c r="J3444" s="9">
        <f>SUMIFS(H:H,D:D,dataset_shampoo[[#This Row],[Brand]],E:E,dataset_shampoo[[#This Row],[Region]],F:F,dataset_shampoo[[#This Row],[Year]],G:G,"&lt;="&amp;dataset_shampoo[[#This Row],[Month]])</f>
        <v>602</v>
      </c>
      <c r="K3444" s="27">
        <f>SUMIFS(I:I,D:D,dataset_shampoo[[#This Row],[Brand]],E:E,dataset_shampoo[[#This Row],[Region]],F:F,dataset_shampoo[[#This Row],[Year]],G:G,"&lt;="&amp;dataset_shampoo[[#This Row],[Month]])</f>
        <v>3269</v>
      </c>
      <c r="L3444" s="9">
        <f>dataset_shampoo[[#This Row],[Units YTD]]+SUMIFS(H:H,D:D,dataset_shampoo[[#This Row],[Brand]],E:E,dataset_shampoo[[#This Row],[Region]],F:F,dataset_shampoo[[#This Row],[Year]]-1,G:G,"&gt;"&amp;dataset_shampoo[[#This Row],[Month]])</f>
        <v>1456</v>
      </c>
      <c r="M3444" s="1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s="9">
        <v>203</v>
      </c>
      <c r="I3445" s="11">
        <v>1141</v>
      </c>
      <c r="J3445" s="9">
        <f>SUMIFS(H:H,D:D,dataset_shampoo[[#This Row],[Brand]],E:E,dataset_shampoo[[#This Row],[Region]],F:F,dataset_shampoo[[#This Row],[Year]],G:G,"&lt;="&amp;dataset_shampoo[[#This Row],[Month]])</f>
        <v>805</v>
      </c>
      <c r="K3445" s="27">
        <f>SUMIFS(I:I,D:D,dataset_shampoo[[#This Row],[Brand]],E:E,dataset_shampoo[[#This Row],[Region]],F:F,dataset_shampoo[[#This Row],[Year]],G:G,"&lt;="&amp;dataset_shampoo[[#This Row],[Month]])</f>
        <v>4410</v>
      </c>
      <c r="L3445" s="9">
        <f>dataset_shampoo[[#This Row],[Units YTD]]+SUMIFS(H:H,D:D,dataset_shampoo[[#This Row],[Brand]],E:E,dataset_shampoo[[#This Row],[Region]],F:F,dataset_shampoo[[#This Row],[Year]]-1,G:G,"&gt;"&amp;dataset_shampoo[[#This Row],[Month]])</f>
        <v>1557</v>
      </c>
      <c r="M3445" s="1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s="9">
        <v>266</v>
      </c>
      <c r="I3446" s="11">
        <v>1435</v>
      </c>
      <c r="J3446" s="9">
        <f>SUMIFS(H:H,D:D,dataset_shampoo[[#This Row],[Brand]],E:E,dataset_shampoo[[#This Row],[Region]],F:F,dataset_shampoo[[#This Row],[Year]],G:G,"&lt;="&amp;dataset_shampoo[[#This Row],[Month]])</f>
        <v>1071</v>
      </c>
      <c r="K3446" s="27">
        <f>SUMIFS(I:I,D:D,dataset_shampoo[[#This Row],[Brand]],E:E,dataset_shampoo[[#This Row],[Region]],F:F,dataset_shampoo[[#This Row],[Year]],G:G,"&lt;="&amp;dataset_shampoo[[#This Row],[Month]])</f>
        <v>5845</v>
      </c>
      <c r="L3446" s="9">
        <f>dataset_shampoo[[#This Row],[Units YTD]]+SUMIFS(H:H,D:D,dataset_shampoo[[#This Row],[Brand]],E:E,dataset_shampoo[[#This Row],[Region]],F:F,dataset_shampoo[[#This Row],[Year]]-1,G:G,"&gt;"&amp;dataset_shampoo[[#This Row],[Month]])</f>
        <v>1767</v>
      </c>
      <c r="M3446" s="1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s="9">
        <v>35</v>
      </c>
      <c r="I3447" s="11">
        <v>182</v>
      </c>
      <c r="J3447" s="9">
        <f>SUMIFS(H:H,D:D,dataset_shampoo[[#This Row],[Brand]],E:E,dataset_shampoo[[#This Row],[Region]],F:F,dataset_shampoo[[#This Row],[Year]],G:G,"&lt;="&amp;dataset_shampoo[[#This Row],[Month]])</f>
        <v>1106</v>
      </c>
      <c r="K3447" s="27">
        <f>SUMIFS(I:I,D:D,dataset_shampoo[[#This Row],[Brand]],E:E,dataset_shampoo[[#This Row],[Region]],F:F,dataset_shampoo[[#This Row],[Year]],G:G,"&lt;="&amp;dataset_shampoo[[#This Row],[Month]])</f>
        <v>6027</v>
      </c>
      <c r="L3447" s="9">
        <f>dataset_shampoo[[#This Row],[Units YTD]]+SUMIFS(H:H,D:D,dataset_shampoo[[#This Row],[Brand]],E:E,dataset_shampoo[[#This Row],[Region]],F:F,dataset_shampoo[[#This Row],[Year]]-1,G:G,"&gt;"&amp;dataset_shampoo[[#This Row],[Month]])</f>
        <v>1760</v>
      </c>
      <c r="M3447" s="1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s="9">
        <v>315</v>
      </c>
      <c r="I3448" s="11">
        <v>1715</v>
      </c>
      <c r="J3448" s="9">
        <f>SUMIFS(H:H,D:D,dataset_shampoo[[#This Row],[Brand]],E:E,dataset_shampoo[[#This Row],[Region]],F:F,dataset_shampoo[[#This Row],[Year]],G:G,"&lt;="&amp;dataset_shampoo[[#This Row],[Month]])</f>
        <v>1421</v>
      </c>
      <c r="K3448" s="27">
        <f>SUMIFS(I:I,D:D,dataset_shampoo[[#This Row],[Brand]],E:E,dataset_shampoo[[#This Row],[Region]],F:F,dataset_shampoo[[#This Row],[Year]],G:G,"&lt;="&amp;dataset_shampoo[[#This Row],[Month]])</f>
        <v>7742</v>
      </c>
      <c r="L3448" s="9">
        <f>dataset_shampoo[[#This Row],[Units YTD]]+SUMIFS(H:H,D:D,dataset_shampoo[[#This Row],[Brand]],E:E,dataset_shampoo[[#This Row],[Region]],F:F,dataset_shampoo[[#This Row],[Year]]-1,G:G,"&gt;"&amp;dataset_shampoo[[#This Row],[Month]])</f>
        <v>1942</v>
      </c>
      <c r="M3448" s="1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s="9">
        <v>84</v>
      </c>
      <c r="I3449" s="11">
        <v>427</v>
      </c>
      <c r="J3449" s="9">
        <f>SUMIFS(H:H,D:D,dataset_shampoo[[#This Row],[Brand]],E:E,dataset_shampoo[[#This Row],[Region]],F:F,dataset_shampoo[[#This Row],[Year]],G:G,"&lt;="&amp;dataset_shampoo[[#This Row],[Month]])</f>
        <v>1505</v>
      </c>
      <c r="K3449" s="27">
        <f>SUMIFS(I:I,D:D,dataset_shampoo[[#This Row],[Brand]],E:E,dataset_shampoo[[#This Row],[Region]],F:F,dataset_shampoo[[#This Row],[Year]],G:G,"&lt;="&amp;dataset_shampoo[[#This Row],[Month]])</f>
        <v>8169</v>
      </c>
      <c r="L3449" s="9">
        <f>dataset_shampoo[[#This Row],[Units YTD]]+SUMIFS(H:H,D:D,dataset_shampoo[[#This Row],[Brand]],E:E,dataset_shampoo[[#This Row],[Region]],F:F,dataset_shampoo[[#This Row],[Year]]-1,G:G,"&gt;"&amp;dataset_shampoo[[#This Row],[Month]])</f>
        <v>1970</v>
      </c>
      <c r="M3449" s="1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s="9">
        <v>77</v>
      </c>
      <c r="I3450" s="11">
        <v>392</v>
      </c>
      <c r="J3450" s="9">
        <f>SUMIFS(H:H,D:D,dataset_shampoo[[#This Row],[Brand]],E:E,dataset_shampoo[[#This Row],[Region]],F:F,dataset_shampoo[[#This Row],[Year]],G:G,"&lt;="&amp;dataset_shampoo[[#This Row],[Month]])</f>
        <v>1582</v>
      </c>
      <c r="K3450" s="27">
        <f>SUMIFS(I:I,D:D,dataset_shampoo[[#This Row],[Brand]],E:E,dataset_shampoo[[#This Row],[Region]],F:F,dataset_shampoo[[#This Row],[Year]],G:G,"&lt;="&amp;dataset_shampoo[[#This Row],[Month]])</f>
        <v>8561</v>
      </c>
      <c r="L3450" s="9">
        <f>dataset_shampoo[[#This Row],[Units YTD]]+SUMIFS(H:H,D:D,dataset_shampoo[[#This Row],[Brand]],E:E,dataset_shampoo[[#This Row],[Region]],F:F,dataset_shampoo[[#This Row],[Year]]-1,G:G,"&gt;"&amp;dataset_shampoo[[#This Row],[Month]])</f>
        <v>1816</v>
      </c>
      <c r="M3450" s="1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s="9">
        <v>182</v>
      </c>
      <c r="I3451" s="11">
        <v>980</v>
      </c>
      <c r="J3451" s="9">
        <f>SUMIFS(H:H,D:D,dataset_shampoo[[#This Row],[Brand]],E:E,dataset_shampoo[[#This Row],[Region]],F:F,dataset_shampoo[[#This Row],[Year]],G:G,"&lt;="&amp;dataset_shampoo[[#This Row],[Month]])</f>
        <v>1764</v>
      </c>
      <c r="K3451" s="27">
        <f>SUMIFS(I:I,D:D,dataset_shampoo[[#This Row],[Brand]],E:E,dataset_shampoo[[#This Row],[Region]],F:F,dataset_shampoo[[#This Row],[Year]],G:G,"&lt;="&amp;dataset_shampoo[[#This Row],[Month]])</f>
        <v>9541</v>
      </c>
      <c r="L3451" s="9">
        <f>dataset_shampoo[[#This Row],[Units YTD]]+SUMIFS(H:H,D:D,dataset_shampoo[[#This Row],[Brand]],E:E,dataset_shampoo[[#This Row],[Region]],F:F,dataset_shampoo[[#This Row],[Year]]-1,G:G,"&gt;"&amp;dataset_shampoo[[#This Row],[Month]])</f>
        <v>1907</v>
      </c>
      <c r="M3451" s="1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s="9">
        <v>63</v>
      </c>
      <c r="I3452" s="11">
        <v>371</v>
      </c>
      <c r="J3452" s="9">
        <f>SUMIFS(H:H,D:D,dataset_shampoo[[#This Row],[Brand]],E:E,dataset_shampoo[[#This Row],[Region]],F:F,dataset_shampoo[[#This Row],[Year]],G:G,"&lt;="&amp;dataset_shampoo[[#This Row],[Month]])</f>
        <v>1827</v>
      </c>
      <c r="K3452" s="27">
        <f>SUMIFS(I:I,D:D,dataset_shampoo[[#This Row],[Brand]],E:E,dataset_shampoo[[#This Row],[Region]],F:F,dataset_shampoo[[#This Row],[Year]],G:G,"&lt;="&amp;dataset_shampoo[[#This Row],[Month]])</f>
        <v>9912</v>
      </c>
      <c r="L3452" s="9">
        <f>dataset_shampoo[[#This Row],[Units YTD]]+SUMIFS(H:H,D:D,dataset_shampoo[[#This Row],[Brand]],E:E,dataset_shampoo[[#This Row],[Region]],F:F,dataset_shampoo[[#This Row],[Year]]-1,G:G,"&gt;"&amp;dataset_shampoo[[#This Row],[Month]])</f>
        <v>1890</v>
      </c>
      <c r="M3452" s="1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s="9">
        <v>147</v>
      </c>
      <c r="I3453" s="11">
        <v>819</v>
      </c>
      <c r="J3453" s="9">
        <f>SUMIFS(H:H,D:D,dataset_shampoo[[#This Row],[Brand]],E:E,dataset_shampoo[[#This Row],[Region]],F:F,dataset_shampoo[[#This Row],[Year]],G:G,"&lt;="&amp;dataset_shampoo[[#This Row],[Month]])</f>
        <v>1974</v>
      </c>
      <c r="K3453" s="27">
        <f>SUMIFS(I:I,D:D,dataset_shampoo[[#This Row],[Brand]],E:E,dataset_shampoo[[#This Row],[Region]],F:F,dataset_shampoo[[#This Row],[Year]],G:G,"&lt;="&amp;dataset_shampoo[[#This Row],[Month]])</f>
        <v>10731</v>
      </c>
      <c r="L3453" s="9">
        <f>dataset_shampoo[[#This Row],[Units YTD]]+SUMIFS(H:H,D:D,dataset_shampoo[[#This Row],[Brand]],E:E,dataset_shampoo[[#This Row],[Region]],F:F,dataset_shampoo[[#This Row],[Year]]-1,G:G,"&gt;"&amp;dataset_shampoo[[#This Row],[Month]])</f>
        <v>1974</v>
      </c>
      <c r="M3453" s="1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s="9">
        <v>231</v>
      </c>
      <c r="I3454" s="11">
        <v>1260</v>
      </c>
      <c r="J3454" s="9">
        <f>SUMIFS(H:H,D:D,dataset_shampoo[[#This Row],[Brand]],E:E,dataset_shampoo[[#This Row],[Region]],F:F,dataset_shampoo[[#This Row],[Year]],G:G,"&lt;="&amp;dataset_shampoo[[#This Row],[Month]])</f>
        <v>231</v>
      </c>
      <c r="K3454" s="27">
        <f>SUMIFS(I:I,D:D,dataset_shampoo[[#This Row],[Brand]],E:E,dataset_shampoo[[#This Row],[Region]],F:F,dataset_shampoo[[#This Row],[Year]],G:G,"&lt;="&amp;dataset_shampoo[[#This Row],[Month]])</f>
        <v>1260</v>
      </c>
      <c r="L3454" s="9">
        <f>dataset_shampoo[[#This Row],[Units YTD]]+SUMIFS(H:H,D:D,dataset_shampoo[[#This Row],[Brand]],E:E,dataset_shampoo[[#This Row],[Region]],F:F,dataset_shampoo[[#This Row],[Year]]-1,G:G,"&gt;"&amp;dataset_shampoo[[#This Row],[Month]])</f>
        <v>2023</v>
      </c>
      <c r="M3454" s="1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s="9">
        <v>210</v>
      </c>
      <c r="I3455" s="11">
        <v>1113</v>
      </c>
      <c r="J3455" s="9">
        <f>SUMIFS(H:H,D:D,dataset_shampoo[[#This Row],[Brand]],E:E,dataset_shampoo[[#This Row],[Region]],F:F,dataset_shampoo[[#This Row],[Year]],G:G,"&lt;="&amp;dataset_shampoo[[#This Row],[Month]])</f>
        <v>441</v>
      </c>
      <c r="K3455" s="27">
        <f>SUMIFS(I:I,D:D,dataset_shampoo[[#This Row],[Brand]],E:E,dataset_shampoo[[#This Row],[Region]],F:F,dataset_shampoo[[#This Row],[Year]],G:G,"&lt;="&amp;dataset_shampoo[[#This Row],[Month]])</f>
        <v>2373</v>
      </c>
      <c r="L3455" s="9">
        <f>dataset_shampoo[[#This Row],[Units YTD]]+SUMIFS(H:H,D:D,dataset_shampoo[[#This Row],[Brand]],E:E,dataset_shampoo[[#This Row],[Region]],F:F,dataset_shampoo[[#This Row],[Year]]-1,G:G,"&gt;"&amp;dataset_shampoo[[#This Row],[Month]])</f>
        <v>2009</v>
      </c>
      <c r="M3455" s="1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s="9">
        <v>200</v>
      </c>
      <c r="I3456" s="11">
        <v>1071</v>
      </c>
      <c r="J3456" s="9">
        <f>SUMIFS(H:H,D:D,dataset_shampoo[[#This Row],[Brand]],E:E,dataset_shampoo[[#This Row],[Region]],F:F,dataset_shampoo[[#This Row],[Year]],G:G,"&lt;="&amp;dataset_shampoo[[#This Row],[Month]])</f>
        <v>641</v>
      </c>
      <c r="K3456" s="27">
        <f>SUMIFS(I:I,D:D,dataset_shampoo[[#This Row],[Brand]],E:E,dataset_shampoo[[#This Row],[Region]],F:F,dataset_shampoo[[#This Row],[Year]],G:G,"&lt;="&amp;dataset_shampoo[[#This Row],[Month]])</f>
        <v>3444</v>
      </c>
      <c r="L3456" s="9">
        <f>dataset_shampoo[[#This Row],[Units YTD]]+SUMIFS(H:H,D:D,dataset_shampoo[[#This Row],[Brand]],E:E,dataset_shampoo[[#This Row],[Region]],F:F,dataset_shampoo[[#This Row],[Year]]-1,G:G,"&gt;"&amp;dataset_shampoo[[#This Row],[Month]])</f>
        <v>2013</v>
      </c>
      <c r="M3456" s="1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s="9">
        <v>74</v>
      </c>
      <c r="I3457" s="11">
        <v>367.5</v>
      </c>
      <c r="J3457" s="9">
        <f>SUMIFS(H:H,D:D,dataset_shampoo[[#This Row],[Brand]],E:E,dataset_shampoo[[#This Row],[Region]],F:F,dataset_shampoo[[#This Row],[Year]],G:G,"&lt;="&amp;dataset_shampoo[[#This Row],[Month]])</f>
        <v>715</v>
      </c>
      <c r="K3457" s="27">
        <f>SUMIFS(I:I,D:D,dataset_shampoo[[#This Row],[Brand]],E:E,dataset_shampoo[[#This Row],[Region]],F:F,dataset_shampoo[[#This Row],[Year]],G:G,"&lt;="&amp;dataset_shampoo[[#This Row],[Month]])</f>
        <v>3811.5</v>
      </c>
      <c r="L3457" s="9">
        <f>dataset_shampoo[[#This Row],[Units YTD]]+SUMIFS(H:H,D:D,dataset_shampoo[[#This Row],[Brand]],E:E,dataset_shampoo[[#This Row],[Region]],F:F,dataset_shampoo[[#This Row],[Year]]-1,G:G,"&gt;"&amp;dataset_shampoo[[#This Row],[Month]])</f>
        <v>1884</v>
      </c>
      <c r="M3457" s="1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s="9">
        <v>147</v>
      </c>
      <c r="I3458" s="11">
        <v>787.5</v>
      </c>
      <c r="J3458" s="9">
        <f>SUMIFS(H:H,D:D,dataset_shampoo[[#This Row],[Brand]],E:E,dataset_shampoo[[#This Row],[Region]],F:F,dataset_shampoo[[#This Row],[Year]],G:G,"&lt;="&amp;dataset_shampoo[[#This Row],[Month]])</f>
        <v>862</v>
      </c>
      <c r="K3458" s="27">
        <f>SUMIFS(I:I,D:D,dataset_shampoo[[#This Row],[Brand]],E:E,dataset_shampoo[[#This Row],[Region]],F:F,dataset_shampoo[[#This Row],[Year]],G:G,"&lt;="&amp;dataset_shampoo[[#This Row],[Month]])</f>
        <v>4599</v>
      </c>
      <c r="L3458" s="9">
        <f>dataset_shampoo[[#This Row],[Units YTD]]+SUMIFS(H:H,D:D,dataset_shampoo[[#This Row],[Brand]],E:E,dataset_shampoo[[#This Row],[Region]],F:F,dataset_shampoo[[#This Row],[Year]]-1,G:G,"&gt;"&amp;dataset_shampoo[[#This Row],[Month]])</f>
        <v>1765</v>
      </c>
      <c r="M3458" s="1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s="9">
        <v>136</v>
      </c>
      <c r="I3459" s="11">
        <v>703.5</v>
      </c>
      <c r="J3459" s="9">
        <f>SUMIFS(H:H,D:D,dataset_shampoo[[#This Row],[Brand]],E:E,dataset_shampoo[[#This Row],[Region]],F:F,dataset_shampoo[[#This Row],[Year]],G:G,"&lt;="&amp;dataset_shampoo[[#This Row],[Month]])</f>
        <v>998</v>
      </c>
      <c r="K3459" s="27">
        <f>SUMIFS(I:I,D:D,dataset_shampoo[[#This Row],[Brand]],E:E,dataset_shampoo[[#This Row],[Region]],F:F,dataset_shampoo[[#This Row],[Year]],G:G,"&lt;="&amp;dataset_shampoo[[#This Row],[Month]])</f>
        <v>5302.5</v>
      </c>
      <c r="L3459" s="9">
        <f>dataset_shampoo[[#This Row],[Units YTD]]+SUMIFS(H:H,D:D,dataset_shampoo[[#This Row],[Brand]],E:E,dataset_shampoo[[#This Row],[Region]],F:F,dataset_shampoo[[#This Row],[Year]]-1,G:G,"&gt;"&amp;dataset_shampoo[[#This Row],[Month]])</f>
        <v>1866</v>
      </c>
      <c r="M3459" s="1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s="9">
        <v>158</v>
      </c>
      <c r="I3460" s="11">
        <v>850.5</v>
      </c>
      <c r="J3460" s="9">
        <f>SUMIFS(H:H,D:D,dataset_shampoo[[#This Row],[Brand]],E:E,dataset_shampoo[[#This Row],[Region]],F:F,dataset_shampoo[[#This Row],[Year]],G:G,"&lt;="&amp;dataset_shampoo[[#This Row],[Month]])</f>
        <v>1156</v>
      </c>
      <c r="K3460" s="27">
        <f>SUMIFS(I:I,D:D,dataset_shampoo[[#This Row],[Brand]],E:E,dataset_shampoo[[#This Row],[Region]],F:F,dataset_shampoo[[#This Row],[Year]],G:G,"&lt;="&amp;dataset_shampoo[[#This Row],[Month]])</f>
        <v>6153</v>
      </c>
      <c r="L3460" s="9">
        <f>dataset_shampoo[[#This Row],[Units YTD]]+SUMIFS(H:H,D:D,dataset_shampoo[[#This Row],[Brand]],E:E,dataset_shampoo[[#This Row],[Region]],F:F,dataset_shampoo[[#This Row],[Year]]-1,G:G,"&gt;"&amp;dataset_shampoo[[#This Row],[Month]])</f>
        <v>1709</v>
      </c>
      <c r="M3460" s="1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s="9">
        <v>136</v>
      </c>
      <c r="I3461" s="11">
        <v>735</v>
      </c>
      <c r="J3461" s="9">
        <f>SUMIFS(H:H,D:D,dataset_shampoo[[#This Row],[Brand]],E:E,dataset_shampoo[[#This Row],[Region]],F:F,dataset_shampoo[[#This Row],[Year]],G:G,"&lt;="&amp;dataset_shampoo[[#This Row],[Month]])</f>
        <v>1292</v>
      </c>
      <c r="K3461" s="27">
        <f>SUMIFS(I:I,D:D,dataset_shampoo[[#This Row],[Brand]],E:E,dataset_shampoo[[#This Row],[Region]],F:F,dataset_shampoo[[#This Row],[Year]],G:G,"&lt;="&amp;dataset_shampoo[[#This Row],[Month]])</f>
        <v>6888</v>
      </c>
      <c r="L3461" s="9">
        <f>dataset_shampoo[[#This Row],[Units YTD]]+SUMIFS(H:H,D:D,dataset_shampoo[[#This Row],[Brand]],E:E,dataset_shampoo[[#This Row],[Region]],F:F,dataset_shampoo[[#This Row],[Year]]-1,G:G,"&gt;"&amp;dataset_shampoo[[#This Row],[Month]])</f>
        <v>1761</v>
      </c>
      <c r="M3461" s="1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s="9">
        <v>242</v>
      </c>
      <c r="I3462" s="11">
        <v>1375.5</v>
      </c>
      <c r="J3462" s="9">
        <f>SUMIFS(H:H,D:D,dataset_shampoo[[#This Row],[Brand]],E:E,dataset_shampoo[[#This Row],[Region]],F:F,dataset_shampoo[[#This Row],[Year]],G:G,"&lt;="&amp;dataset_shampoo[[#This Row],[Month]])</f>
        <v>1534</v>
      </c>
      <c r="K3462" s="27">
        <f>SUMIFS(I:I,D:D,dataset_shampoo[[#This Row],[Brand]],E:E,dataset_shampoo[[#This Row],[Region]],F:F,dataset_shampoo[[#This Row],[Year]],G:G,"&lt;="&amp;dataset_shampoo[[#This Row],[Month]])</f>
        <v>8263.5</v>
      </c>
      <c r="L3462" s="9">
        <f>dataset_shampoo[[#This Row],[Units YTD]]+SUMIFS(H:H,D:D,dataset_shampoo[[#This Row],[Brand]],E:E,dataset_shampoo[[#This Row],[Region]],F:F,dataset_shampoo[[#This Row],[Year]]-1,G:G,"&gt;"&amp;dataset_shampoo[[#This Row],[Month]])</f>
        <v>1744</v>
      </c>
      <c r="M3462" s="1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s="9">
        <v>74</v>
      </c>
      <c r="I3463" s="11">
        <v>367.5</v>
      </c>
      <c r="J3463" s="9">
        <f>SUMIFS(H:H,D:D,dataset_shampoo[[#This Row],[Brand]],E:E,dataset_shampoo[[#This Row],[Region]],F:F,dataset_shampoo[[#This Row],[Year]],G:G,"&lt;="&amp;dataset_shampoo[[#This Row],[Month]])</f>
        <v>1608</v>
      </c>
      <c r="K3463" s="27">
        <f>SUMIFS(I:I,D:D,dataset_shampoo[[#This Row],[Brand]],E:E,dataset_shampoo[[#This Row],[Region]],F:F,dataset_shampoo[[#This Row],[Year]],G:G,"&lt;="&amp;dataset_shampoo[[#This Row],[Month]])</f>
        <v>8631</v>
      </c>
      <c r="L3463" s="9">
        <f>dataset_shampoo[[#This Row],[Units YTD]]+SUMIFS(H:H,D:D,dataset_shampoo[[#This Row],[Brand]],E:E,dataset_shampoo[[#This Row],[Region]],F:F,dataset_shampoo[[#This Row],[Year]]-1,G:G,"&gt;"&amp;dataset_shampoo[[#This Row],[Month]])</f>
        <v>1755</v>
      </c>
      <c r="M3463" s="1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s="9">
        <v>220</v>
      </c>
      <c r="I3464" s="11">
        <v>1197</v>
      </c>
      <c r="J3464" s="9">
        <f>SUMIFS(H:H,D:D,dataset_shampoo[[#This Row],[Brand]],E:E,dataset_shampoo[[#This Row],[Region]],F:F,dataset_shampoo[[#This Row],[Year]],G:G,"&lt;="&amp;dataset_shampoo[[#This Row],[Month]])</f>
        <v>1828</v>
      </c>
      <c r="K3464" s="27">
        <f>SUMIFS(I:I,D:D,dataset_shampoo[[#This Row],[Brand]],E:E,dataset_shampoo[[#This Row],[Region]],F:F,dataset_shampoo[[#This Row],[Year]],G:G,"&lt;="&amp;dataset_shampoo[[#This Row],[Month]])</f>
        <v>9828</v>
      </c>
      <c r="L3464" s="9">
        <f>dataset_shampoo[[#This Row],[Units YTD]]+SUMIFS(H:H,D:D,dataset_shampoo[[#This Row],[Brand]],E:E,dataset_shampoo[[#This Row],[Region]],F:F,dataset_shampoo[[#This Row],[Year]]-1,G:G,"&gt;"&amp;dataset_shampoo[[#This Row],[Month]])</f>
        <v>1828</v>
      </c>
      <c r="M3464" s="1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s="9">
        <v>145</v>
      </c>
      <c r="I3465" s="11">
        <v>853.3</v>
      </c>
      <c r="J3465" s="9">
        <f>SUMIFS(H:H,D:D,dataset_shampoo[[#This Row],[Brand]],E:E,dataset_shampoo[[#This Row],[Region]],F:F,dataset_shampoo[[#This Row],[Year]],G:G,"&lt;="&amp;dataset_shampoo[[#This Row],[Month]])</f>
        <v>145</v>
      </c>
      <c r="K3465" s="27">
        <f>SUMIFS(I:I,D:D,dataset_shampoo[[#This Row],[Brand]],E:E,dataset_shampoo[[#This Row],[Region]],F:F,dataset_shampoo[[#This Row],[Year]],G:G,"&lt;="&amp;dataset_shampoo[[#This Row],[Month]])</f>
        <v>853.3</v>
      </c>
      <c r="L3465" s="9">
        <f>dataset_shampoo[[#This Row],[Units YTD]]+SUMIFS(H:H,D:D,dataset_shampoo[[#This Row],[Brand]],E:E,dataset_shampoo[[#This Row],[Region]],F:F,dataset_shampoo[[#This Row],[Year]]-1,G:G,"&gt;"&amp;dataset_shampoo[[#This Row],[Month]])</f>
        <v>1742</v>
      </c>
      <c r="M3465" s="1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s="9">
        <v>209</v>
      </c>
      <c r="I3466" s="11">
        <v>1159.2</v>
      </c>
      <c r="J3466" s="9">
        <f>SUMIFS(H:H,D:D,dataset_shampoo[[#This Row],[Brand]],E:E,dataset_shampoo[[#This Row],[Region]],F:F,dataset_shampoo[[#This Row],[Year]],G:G,"&lt;="&amp;dataset_shampoo[[#This Row],[Month]])</f>
        <v>354</v>
      </c>
      <c r="K3466" s="27">
        <f>SUMIFS(I:I,D:D,dataset_shampoo[[#This Row],[Brand]],E:E,dataset_shampoo[[#This Row],[Region]],F:F,dataset_shampoo[[#This Row],[Year]],G:G,"&lt;="&amp;dataset_shampoo[[#This Row],[Month]])</f>
        <v>2012.5</v>
      </c>
      <c r="L3466" s="9">
        <f>dataset_shampoo[[#This Row],[Units YTD]]+SUMIFS(H:H,D:D,dataset_shampoo[[#This Row],[Brand]],E:E,dataset_shampoo[[#This Row],[Region]],F:F,dataset_shampoo[[#This Row],[Year]]-1,G:G,"&gt;"&amp;dataset_shampoo[[#This Row],[Month]])</f>
        <v>1541</v>
      </c>
      <c r="M3466" s="1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s="9">
        <v>64</v>
      </c>
      <c r="I3467" s="11">
        <v>289.8</v>
      </c>
      <c r="J3467" s="9">
        <f>SUMIFS(H:H,D:D,dataset_shampoo[[#This Row],[Brand]],E:E,dataset_shampoo[[#This Row],[Region]],F:F,dataset_shampoo[[#This Row],[Year]],G:G,"&lt;="&amp;dataset_shampoo[[#This Row],[Month]])</f>
        <v>418</v>
      </c>
      <c r="K3467" s="27">
        <f>SUMIFS(I:I,D:D,dataset_shampoo[[#This Row],[Brand]],E:E,dataset_shampoo[[#This Row],[Region]],F:F,dataset_shampoo[[#This Row],[Year]],G:G,"&lt;="&amp;dataset_shampoo[[#This Row],[Month]])</f>
        <v>2302.3000000000002</v>
      </c>
      <c r="L3467" s="9">
        <f>dataset_shampoo[[#This Row],[Units YTD]]+SUMIFS(H:H,D:D,dataset_shampoo[[#This Row],[Brand]],E:E,dataset_shampoo[[#This Row],[Region]],F:F,dataset_shampoo[[#This Row],[Year]]-1,G:G,"&gt;"&amp;dataset_shampoo[[#This Row],[Month]])</f>
        <v>1531</v>
      </c>
      <c r="M3467" s="1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s="9">
        <v>338</v>
      </c>
      <c r="I3468" s="11">
        <v>1835.4</v>
      </c>
      <c r="J3468" s="9">
        <f>SUMIFS(H:H,D:D,dataset_shampoo[[#This Row],[Brand]],E:E,dataset_shampoo[[#This Row],[Region]],F:F,dataset_shampoo[[#This Row],[Year]],G:G,"&lt;="&amp;dataset_shampoo[[#This Row],[Month]])</f>
        <v>756</v>
      </c>
      <c r="K3468" s="27">
        <f>SUMIFS(I:I,D:D,dataset_shampoo[[#This Row],[Brand]],E:E,dataset_shampoo[[#This Row],[Region]],F:F,dataset_shampoo[[#This Row],[Year]],G:G,"&lt;="&amp;dataset_shampoo[[#This Row],[Month]])</f>
        <v>4137.7000000000007</v>
      </c>
      <c r="L3468" s="9">
        <f>dataset_shampoo[[#This Row],[Units YTD]]+SUMIFS(H:H,D:D,dataset_shampoo[[#This Row],[Brand]],E:E,dataset_shampoo[[#This Row],[Region]],F:F,dataset_shampoo[[#This Row],[Year]]-1,G:G,"&gt;"&amp;dataset_shampoo[[#This Row],[Month]])</f>
        <v>1722</v>
      </c>
      <c r="M3468" s="1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s="9">
        <v>419</v>
      </c>
      <c r="I3469" s="11">
        <v>2237.9</v>
      </c>
      <c r="J3469" s="9">
        <f>SUMIFS(H:H,D:D,dataset_shampoo[[#This Row],[Brand]],E:E,dataset_shampoo[[#This Row],[Region]],F:F,dataset_shampoo[[#This Row],[Year]],G:G,"&lt;="&amp;dataset_shampoo[[#This Row],[Month]])</f>
        <v>1175</v>
      </c>
      <c r="K3469" s="27">
        <f>SUMIFS(I:I,D:D,dataset_shampoo[[#This Row],[Brand]],E:E,dataset_shampoo[[#This Row],[Region]],F:F,dataset_shampoo[[#This Row],[Year]],G:G,"&lt;="&amp;dataset_shampoo[[#This Row],[Month]])</f>
        <v>6375.6</v>
      </c>
      <c r="L3469" s="9">
        <f>dataset_shampoo[[#This Row],[Units YTD]]+SUMIFS(H:H,D:D,dataset_shampoo[[#This Row],[Brand]],E:E,dataset_shampoo[[#This Row],[Region]],F:F,dataset_shampoo[[#This Row],[Year]]-1,G:G,"&gt;"&amp;dataset_shampoo[[#This Row],[Month]])</f>
        <v>2005</v>
      </c>
      <c r="M3469" s="1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s="9">
        <v>258</v>
      </c>
      <c r="I3470" s="11">
        <v>1432.9</v>
      </c>
      <c r="J3470" s="9">
        <f>SUMIFS(H:H,D:D,dataset_shampoo[[#This Row],[Brand]],E:E,dataset_shampoo[[#This Row],[Region]],F:F,dataset_shampoo[[#This Row],[Year]],G:G,"&lt;="&amp;dataset_shampoo[[#This Row],[Month]])</f>
        <v>1433</v>
      </c>
      <c r="K3470" s="27">
        <f>SUMIFS(I:I,D:D,dataset_shampoo[[#This Row],[Brand]],E:E,dataset_shampoo[[#This Row],[Region]],F:F,dataset_shampoo[[#This Row],[Year]],G:G,"&lt;="&amp;dataset_shampoo[[#This Row],[Month]])</f>
        <v>7808.5</v>
      </c>
      <c r="L3470" s="9">
        <f>dataset_shampoo[[#This Row],[Units YTD]]+SUMIFS(H:H,D:D,dataset_shampoo[[#This Row],[Brand]],E:E,dataset_shampoo[[#This Row],[Region]],F:F,dataset_shampoo[[#This Row],[Year]]-1,G:G,"&gt;"&amp;dataset_shampoo[[#This Row],[Month]])</f>
        <v>2105</v>
      </c>
      <c r="M3470" s="1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s="9">
        <v>64</v>
      </c>
      <c r="I3471" s="11">
        <v>305.89999999999998</v>
      </c>
      <c r="J3471" s="9">
        <f>SUMIFS(H:H,D:D,dataset_shampoo[[#This Row],[Brand]],E:E,dataset_shampoo[[#This Row],[Region]],F:F,dataset_shampoo[[#This Row],[Year]],G:G,"&lt;="&amp;dataset_shampoo[[#This Row],[Month]])</f>
        <v>1497</v>
      </c>
      <c r="K3471" s="27">
        <f>SUMIFS(I:I,D:D,dataset_shampoo[[#This Row],[Brand]],E:E,dataset_shampoo[[#This Row],[Region]],F:F,dataset_shampoo[[#This Row],[Year]],G:G,"&lt;="&amp;dataset_shampoo[[#This Row],[Month]])</f>
        <v>8114.4</v>
      </c>
      <c r="L3471" s="9">
        <f>dataset_shampoo[[#This Row],[Units YTD]]+SUMIFS(H:H,D:D,dataset_shampoo[[#This Row],[Brand]],E:E,dataset_shampoo[[#This Row],[Region]],F:F,dataset_shampoo[[#This Row],[Year]]-1,G:G,"&gt;"&amp;dataset_shampoo[[#This Row],[Month]])</f>
        <v>2033</v>
      </c>
      <c r="M3471" s="1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s="9">
        <v>419</v>
      </c>
      <c r="I3472" s="11">
        <v>2237.9</v>
      </c>
      <c r="J3472" s="9">
        <f>SUMIFS(H:H,D:D,dataset_shampoo[[#This Row],[Brand]],E:E,dataset_shampoo[[#This Row],[Region]],F:F,dataset_shampoo[[#This Row],[Year]],G:G,"&lt;="&amp;dataset_shampoo[[#This Row],[Month]])</f>
        <v>1916</v>
      </c>
      <c r="K3472" s="27">
        <f>SUMIFS(I:I,D:D,dataset_shampoo[[#This Row],[Brand]],E:E,dataset_shampoo[[#This Row],[Region]],F:F,dataset_shampoo[[#This Row],[Year]],G:G,"&lt;="&amp;dataset_shampoo[[#This Row],[Month]])</f>
        <v>10352.299999999999</v>
      </c>
      <c r="L3472" s="9">
        <f>dataset_shampoo[[#This Row],[Units YTD]]+SUMIFS(H:H,D:D,dataset_shampoo[[#This Row],[Brand]],E:E,dataset_shampoo[[#This Row],[Region]],F:F,dataset_shampoo[[#This Row],[Year]]-1,G:G,"&gt;"&amp;dataset_shampoo[[#This Row],[Month]])</f>
        <v>2210</v>
      </c>
      <c r="M3472" s="1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s="9">
        <v>113</v>
      </c>
      <c r="I3473" s="11">
        <v>563.5</v>
      </c>
      <c r="J3473" s="9">
        <f>SUMIFS(H:H,D:D,dataset_shampoo[[#This Row],[Brand]],E:E,dataset_shampoo[[#This Row],[Region]],F:F,dataset_shampoo[[#This Row],[Year]],G:G,"&lt;="&amp;dataset_shampoo[[#This Row],[Month]])</f>
        <v>2029</v>
      </c>
      <c r="K3473" s="27">
        <f>SUMIFS(I:I,D:D,dataset_shampoo[[#This Row],[Brand]],E:E,dataset_shampoo[[#This Row],[Region]],F:F,dataset_shampoo[[#This Row],[Year]],G:G,"&lt;="&amp;dataset_shampoo[[#This Row],[Month]])</f>
        <v>10915.8</v>
      </c>
      <c r="L3473" s="9">
        <f>dataset_shampoo[[#This Row],[Units YTD]]+SUMIFS(H:H,D:D,dataset_shampoo[[#This Row],[Brand]],E:E,dataset_shampoo[[#This Row],[Region]],F:F,dataset_shampoo[[#This Row],[Year]]-1,G:G,"&gt;"&amp;dataset_shampoo[[#This Row],[Month]])</f>
        <v>2249</v>
      </c>
      <c r="M3473" s="1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s="9">
        <v>467</v>
      </c>
      <c r="I3474" s="11">
        <v>2543.8000000000002</v>
      </c>
      <c r="J3474" s="9">
        <f>SUMIFS(H:H,D:D,dataset_shampoo[[#This Row],[Brand]],E:E,dataset_shampoo[[#This Row],[Region]],F:F,dataset_shampoo[[#This Row],[Year]],G:G,"&lt;="&amp;dataset_shampoo[[#This Row],[Month]])</f>
        <v>2496</v>
      </c>
      <c r="K3474" s="27">
        <f>SUMIFS(I:I,D:D,dataset_shampoo[[#This Row],[Brand]],E:E,dataset_shampoo[[#This Row],[Region]],F:F,dataset_shampoo[[#This Row],[Year]],G:G,"&lt;="&amp;dataset_shampoo[[#This Row],[Month]])</f>
        <v>13459.599999999999</v>
      </c>
      <c r="L3474" s="9">
        <f>dataset_shampoo[[#This Row],[Units YTD]]+SUMIFS(H:H,D:D,dataset_shampoo[[#This Row],[Brand]],E:E,dataset_shampoo[[#This Row],[Region]],F:F,dataset_shampoo[[#This Row],[Year]]-1,G:G,"&gt;"&amp;dataset_shampoo[[#This Row],[Month]])</f>
        <v>2496</v>
      </c>
      <c r="M3474" s="1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s="9">
        <v>798</v>
      </c>
      <c r="I3475" s="11">
        <v>4200</v>
      </c>
      <c r="J3475" s="9">
        <f>SUMIFS(H:H,D:D,dataset_shampoo[[#This Row],[Brand]],E:E,dataset_shampoo[[#This Row],[Region]],F:F,dataset_shampoo[[#This Row],[Year]],G:G,"&lt;="&amp;dataset_shampoo[[#This Row],[Month]])</f>
        <v>798</v>
      </c>
      <c r="K3475" s="27">
        <f>SUMIFS(I:I,D:D,dataset_shampoo[[#This Row],[Brand]],E:E,dataset_shampoo[[#This Row],[Region]],F:F,dataset_shampoo[[#This Row],[Year]],G:G,"&lt;="&amp;dataset_shampoo[[#This Row],[Month]])</f>
        <v>4200</v>
      </c>
      <c r="L3475" s="9">
        <f>dataset_shampoo[[#This Row],[Units YTD]]+SUMIFS(H:H,D:D,dataset_shampoo[[#This Row],[Brand]],E:E,dataset_shampoo[[#This Row],[Region]],F:F,dataset_shampoo[[#This Row],[Year]]-1,G:G,"&gt;"&amp;dataset_shampoo[[#This Row],[Month]])</f>
        <v>3149</v>
      </c>
      <c r="M3475" s="1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s="9">
        <v>168</v>
      </c>
      <c r="I3476" s="11">
        <v>672</v>
      </c>
      <c r="J3476" s="9">
        <f>SUMIFS(H:H,D:D,dataset_shampoo[[#This Row],[Brand]],E:E,dataset_shampoo[[#This Row],[Region]],F:F,dataset_shampoo[[#This Row],[Year]],G:G,"&lt;="&amp;dataset_shampoo[[#This Row],[Month]])</f>
        <v>966</v>
      </c>
      <c r="K3476" s="27">
        <f>SUMIFS(I:I,D:D,dataset_shampoo[[#This Row],[Brand]],E:E,dataset_shampoo[[#This Row],[Region]],F:F,dataset_shampoo[[#This Row],[Year]],G:G,"&lt;="&amp;dataset_shampoo[[#This Row],[Month]])</f>
        <v>4872</v>
      </c>
      <c r="L3476" s="9">
        <f>dataset_shampoo[[#This Row],[Units YTD]]+SUMIFS(H:H,D:D,dataset_shampoo[[#This Row],[Brand]],E:E,dataset_shampoo[[#This Row],[Region]],F:F,dataset_shampoo[[#This Row],[Year]]-1,G:G,"&gt;"&amp;dataset_shampoo[[#This Row],[Month]])</f>
        <v>3317</v>
      </c>
      <c r="M3476" s="1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s="9">
        <v>756</v>
      </c>
      <c r="I3477" s="11">
        <v>4704</v>
      </c>
      <c r="J3477" s="9">
        <f>SUMIFS(H:H,D:D,dataset_shampoo[[#This Row],[Brand]],E:E,dataset_shampoo[[#This Row],[Region]],F:F,dataset_shampoo[[#This Row],[Year]],G:G,"&lt;="&amp;dataset_shampoo[[#This Row],[Month]])</f>
        <v>1722</v>
      </c>
      <c r="K3477" s="27">
        <f>SUMIFS(I:I,D:D,dataset_shampoo[[#This Row],[Brand]],E:E,dataset_shampoo[[#This Row],[Region]],F:F,dataset_shampoo[[#This Row],[Year]],G:G,"&lt;="&amp;dataset_shampoo[[#This Row],[Month]])</f>
        <v>9576</v>
      </c>
      <c r="L3477" s="9">
        <f>dataset_shampoo[[#This Row],[Units YTD]]+SUMIFS(H:H,D:D,dataset_shampoo[[#This Row],[Brand]],E:E,dataset_shampoo[[#This Row],[Region]],F:F,dataset_shampoo[[#This Row],[Year]]-1,G:G,"&gt;"&amp;dataset_shampoo[[#This Row],[Month]])</f>
        <v>3864</v>
      </c>
      <c r="M3477" s="1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s="9">
        <v>546</v>
      </c>
      <c r="I3478" s="11">
        <v>3360</v>
      </c>
      <c r="J3478" s="9">
        <f>SUMIFS(H:H,D:D,dataset_shampoo[[#This Row],[Brand]],E:E,dataset_shampoo[[#This Row],[Region]],F:F,dataset_shampoo[[#This Row],[Year]],G:G,"&lt;="&amp;dataset_shampoo[[#This Row],[Month]])</f>
        <v>2268</v>
      </c>
      <c r="K3478" s="27">
        <f>SUMIFS(I:I,D:D,dataset_shampoo[[#This Row],[Brand]],E:E,dataset_shampoo[[#This Row],[Region]],F:F,dataset_shampoo[[#This Row],[Year]],G:G,"&lt;="&amp;dataset_shampoo[[#This Row],[Month]])</f>
        <v>12936</v>
      </c>
      <c r="L3478" s="9">
        <f>dataset_shampoo[[#This Row],[Units YTD]]+SUMIFS(H:H,D:D,dataset_shampoo[[#This Row],[Brand]],E:E,dataset_shampoo[[#This Row],[Region]],F:F,dataset_shampoo[[#This Row],[Year]]-1,G:G,"&gt;"&amp;dataset_shampoo[[#This Row],[Month]])</f>
        <v>4346</v>
      </c>
      <c r="M3478" s="1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s="9">
        <v>882</v>
      </c>
      <c r="I3479" s="11">
        <v>5712</v>
      </c>
      <c r="J3479" s="9">
        <f>SUMIFS(H:H,D:D,dataset_shampoo[[#This Row],[Brand]],E:E,dataset_shampoo[[#This Row],[Region]],F:F,dataset_shampoo[[#This Row],[Year]],G:G,"&lt;="&amp;dataset_shampoo[[#This Row],[Month]])</f>
        <v>3150</v>
      </c>
      <c r="K3479" s="27">
        <f>SUMIFS(I:I,D:D,dataset_shampoo[[#This Row],[Brand]],E:E,dataset_shampoo[[#This Row],[Region]],F:F,dataset_shampoo[[#This Row],[Year]],G:G,"&lt;="&amp;dataset_shampoo[[#This Row],[Month]])</f>
        <v>18648</v>
      </c>
      <c r="L3479" s="9">
        <f>dataset_shampoo[[#This Row],[Units YTD]]+SUMIFS(H:H,D:D,dataset_shampoo[[#This Row],[Brand]],E:E,dataset_shampoo[[#This Row],[Region]],F:F,dataset_shampoo[[#This Row],[Year]]-1,G:G,"&gt;"&amp;dataset_shampoo[[#This Row],[Month]])</f>
        <v>4471</v>
      </c>
      <c r="M3479" s="1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s="9">
        <v>378</v>
      </c>
      <c r="I3480" s="11">
        <v>2730</v>
      </c>
      <c r="J3480" s="9">
        <f>SUMIFS(H:H,D:D,dataset_shampoo[[#This Row],[Brand]],E:E,dataset_shampoo[[#This Row],[Region]],F:F,dataset_shampoo[[#This Row],[Year]],G:G,"&lt;="&amp;dataset_shampoo[[#This Row],[Month]])</f>
        <v>3528</v>
      </c>
      <c r="K3480" s="27">
        <f>SUMIFS(I:I,D:D,dataset_shampoo[[#This Row],[Brand]],E:E,dataset_shampoo[[#This Row],[Region]],F:F,dataset_shampoo[[#This Row],[Year]],G:G,"&lt;="&amp;dataset_shampoo[[#This Row],[Month]])</f>
        <v>21378</v>
      </c>
      <c r="L3480" s="9">
        <f>dataset_shampoo[[#This Row],[Units YTD]]+SUMIFS(H:H,D:D,dataset_shampoo[[#This Row],[Brand]],E:E,dataset_shampoo[[#This Row],[Region]],F:F,dataset_shampoo[[#This Row],[Year]]-1,G:G,"&gt;"&amp;dataset_shampoo[[#This Row],[Month]])</f>
        <v>4527</v>
      </c>
      <c r="M3480" s="1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s="9">
        <v>546</v>
      </c>
      <c r="I3481" s="11">
        <v>3360</v>
      </c>
      <c r="J3481" s="9">
        <f>SUMIFS(H:H,D:D,dataset_shampoo[[#This Row],[Brand]],E:E,dataset_shampoo[[#This Row],[Region]],F:F,dataset_shampoo[[#This Row],[Year]],G:G,"&lt;="&amp;dataset_shampoo[[#This Row],[Month]])</f>
        <v>4074</v>
      </c>
      <c r="K3481" s="27">
        <f>SUMIFS(I:I,D:D,dataset_shampoo[[#This Row],[Brand]],E:E,dataset_shampoo[[#This Row],[Region]],F:F,dataset_shampoo[[#This Row],[Year]],G:G,"&lt;="&amp;dataset_shampoo[[#This Row],[Month]])</f>
        <v>24738</v>
      </c>
      <c r="L3481" s="9">
        <f>dataset_shampoo[[#This Row],[Units YTD]]+SUMIFS(H:H,D:D,dataset_shampoo[[#This Row],[Brand]],E:E,dataset_shampoo[[#This Row],[Region]],F:F,dataset_shampoo[[#This Row],[Year]]-1,G:G,"&gt;"&amp;dataset_shampoo[[#This Row],[Month]])</f>
        <v>5073</v>
      </c>
      <c r="M3481" s="1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s="9">
        <v>378</v>
      </c>
      <c r="I3482" s="11">
        <v>2520</v>
      </c>
      <c r="J3482" s="9">
        <f>SUMIFS(H:H,D:D,dataset_shampoo[[#This Row],[Brand]],E:E,dataset_shampoo[[#This Row],[Region]],F:F,dataset_shampoo[[#This Row],[Year]],G:G,"&lt;="&amp;dataset_shampoo[[#This Row],[Month]])</f>
        <v>4452</v>
      </c>
      <c r="K3482" s="27">
        <f>SUMIFS(I:I,D:D,dataset_shampoo[[#This Row],[Brand]],E:E,dataset_shampoo[[#This Row],[Region]],F:F,dataset_shampoo[[#This Row],[Year]],G:G,"&lt;="&amp;dataset_shampoo[[#This Row],[Month]])</f>
        <v>27258</v>
      </c>
      <c r="L3482" s="9">
        <f>dataset_shampoo[[#This Row],[Units YTD]]+SUMIFS(H:H,D:D,dataset_shampoo[[#This Row],[Brand]],E:E,dataset_shampoo[[#This Row],[Region]],F:F,dataset_shampoo[[#This Row],[Year]]-1,G:G,"&gt;"&amp;dataset_shampoo[[#This Row],[Month]])</f>
        <v>4919</v>
      </c>
      <c r="M3482" s="1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s="9">
        <v>798</v>
      </c>
      <c r="I3483" s="11">
        <v>5082</v>
      </c>
      <c r="J3483" s="9">
        <f>SUMIFS(H:H,D:D,dataset_shampoo[[#This Row],[Brand]],E:E,dataset_shampoo[[#This Row],[Region]],F:F,dataset_shampoo[[#This Row],[Year]],G:G,"&lt;="&amp;dataset_shampoo[[#This Row],[Month]])</f>
        <v>5250</v>
      </c>
      <c r="K3483" s="27">
        <f>SUMIFS(I:I,D:D,dataset_shampoo[[#This Row],[Brand]],E:E,dataset_shampoo[[#This Row],[Region]],F:F,dataset_shampoo[[#This Row],[Year]],G:G,"&lt;="&amp;dataset_shampoo[[#This Row],[Month]])</f>
        <v>32340</v>
      </c>
      <c r="L3483" s="9">
        <f>dataset_shampoo[[#This Row],[Units YTD]]+SUMIFS(H:H,D:D,dataset_shampoo[[#This Row],[Brand]],E:E,dataset_shampoo[[#This Row],[Region]],F:F,dataset_shampoo[[#This Row],[Year]]-1,G:G,"&gt;"&amp;dataset_shampoo[[#This Row],[Month]])</f>
        <v>5250</v>
      </c>
      <c r="M3483" s="1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s="9">
        <v>1120</v>
      </c>
      <c r="I3484" s="11">
        <v>7336</v>
      </c>
      <c r="J3484" s="9">
        <f>SUMIFS(H:H,D:D,dataset_shampoo[[#This Row],[Brand]],E:E,dataset_shampoo[[#This Row],[Region]],F:F,dataset_shampoo[[#This Row],[Year]],G:G,"&lt;="&amp;dataset_shampoo[[#This Row],[Month]])</f>
        <v>1120</v>
      </c>
      <c r="K3484" s="27">
        <f>SUMIFS(I:I,D:D,dataset_shampoo[[#This Row],[Brand]],E:E,dataset_shampoo[[#This Row],[Region]],F:F,dataset_shampoo[[#This Row],[Year]],G:G,"&lt;="&amp;dataset_shampoo[[#This Row],[Month]])</f>
        <v>7336</v>
      </c>
      <c r="L3484" s="9">
        <f>dataset_shampoo[[#This Row],[Units YTD]]+SUMIFS(H:H,D:D,dataset_shampoo[[#This Row],[Brand]],E:E,dataset_shampoo[[#This Row],[Region]],F:F,dataset_shampoo[[#This Row],[Year]]-1,G:G,"&gt;"&amp;dataset_shampoo[[#This Row],[Month]])</f>
        <v>5572</v>
      </c>
      <c r="M3484" s="1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s="9">
        <v>224</v>
      </c>
      <c r="I3485" s="11">
        <v>1120</v>
      </c>
      <c r="J3485" s="9">
        <f>SUMIFS(H:H,D:D,dataset_shampoo[[#This Row],[Brand]],E:E,dataset_shampoo[[#This Row],[Region]],F:F,dataset_shampoo[[#This Row],[Year]],G:G,"&lt;="&amp;dataset_shampoo[[#This Row],[Month]])</f>
        <v>1344</v>
      </c>
      <c r="K3485" s="27">
        <f>SUMIFS(I:I,D:D,dataset_shampoo[[#This Row],[Brand]],E:E,dataset_shampoo[[#This Row],[Region]],F:F,dataset_shampoo[[#This Row],[Year]],G:G,"&lt;="&amp;dataset_shampoo[[#This Row],[Month]])</f>
        <v>8456</v>
      </c>
      <c r="L3485" s="9">
        <f>dataset_shampoo[[#This Row],[Units YTD]]+SUMIFS(H:H,D:D,dataset_shampoo[[#This Row],[Brand]],E:E,dataset_shampoo[[#This Row],[Region]],F:F,dataset_shampoo[[#This Row],[Year]]-1,G:G,"&gt;"&amp;dataset_shampoo[[#This Row],[Month]])</f>
        <v>5628</v>
      </c>
      <c r="M3485" s="1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s="9">
        <v>784</v>
      </c>
      <c r="I3486" s="11">
        <v>5040</v>
      </c>
      <c r="J3486" s="9">
        <f>SUMIFS(H:H,D:D,dataset_shampoo[[#This Row],[Brand]],E:E,dataset_shampoo[[#This Row],[Region]],F:F,dataset_shampoo[[#This Row],[Year]],G:G,"&lt;="&amp;dataset_shampoo[[#This Row],[Month]])</f>
        <v>2128</v>
      </c>
      <c r="K3486" s="27">
        <f>SUMIFS(I:I,D:D,dataset_shampoo[[#This Row],[Brand]],E:E,dataset_shampoo[[#This Row],[Region]],F:F,dataset_shampoo[[#This Row],[Year]],G:G,"&lt;="&amp;dataset_shampoo[[#This Row],[Month]])</f>
        <v>13496</v>
      </c>
      <c r="L3486" s="9">
        <f>dataset_shampoo[[#This Row],[Units YTD]]+SUMIFS(H:H,D:D,dataset_shampoo[[#This Row],[Brand]],E:E,dataset_shampoo[[#This Row],[Region]],F:F,dataset_shampoo[[#This Row],[Year]]-1,G:G,"&gt;"&amp;dataset_shampoo[[#This Row],[Month]])</f>
        <v>5656</v>
      </c>
      <c r="M3486" s="1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s="9">
        <v>273</v>
      </c>
      <c r="I3487" s="11">
        <v>1837.5</v>
      </c>
      <c r="J3487" s="9">
        <f>SUMIFS(H:H,D:D,dataset_shampoo[[#This Row],[Brand]],E:E,dataset_shampoo[[#This Row],[Region]],F:F,dataset_shampoo[[#This Row],[Year]],G:G,"&lt;="&amp;dataset_shampoo[[#This Row],[Month]])</f>
        <v>273</v>
      </c>
      <c r="K3487" s="27">
        <f>SUMIFS(I:I,D:D,dataset_shampoo[[#This Row],[Brand]],E:E,dataset_shampoo[[#This Row],[Region]],F:F,dataset_shampoo[[#This Row],[Year]],G:G,"&lt;="&amp;dataset_shampoo[[#This Row],[Month]])</f>
        <v>1837.5</v>
      </c>
      <c r="L3487" s="9">
        <f>dataset_shampoo[[#This Row],[Units YTD]]+SUMIFS(H:H,D:D,dataset_shampoo[[#This Row],[Brand]],E:E,dataset_shampoo[[#This Row],[Region]],F:F,dataset_shampoo[[#This Row],[Year]]-1,G:G,"&gt;"&amp;dataset_shampoo[[#This Row],[Month]])</f>
        <v>273</v>
      </c>
      <c r="M3487" s="1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s="9">
        <v>1144</v>
      </c>
      <c r="I3488" s="11">
        <v>6289.5</v>
      </c>
      <c r="J3488" s="9">
        <f>SUMIFS(H:H,D:D,dataset_shampoo[[#This Row],[Brand]],E:E,dataset_shampoo[[#This Row],[Region]],F:F,dataset_shampoo[[#This Row],[Year]],G:G,"&lt;="&amp;dataset_shampoo[[#This Row],[Month]])</f>
        <v>1417</v>
      </c>
      <c r="K3488" s="27">
        <f>SUMIFS(I:I,D:D,dataset_shampoo[[#This Row],[Brand]],E:E,dataset_shampoo[[#This Row],[Region]],F:F,dataset_shampoo[[#This Row],[Year]],G:G,"&lt;="&amp;dataset_shampoo[[#This Row],[Month]])</f>
        <v>8127</v>
      </c>
      <c r="L3488" s="9">
        <f>dataset_shampoo[[#This Row],[Units YTD]]+SUMIFS(H:H,D:D,dataset_shampoo[[#This Row],[Brand]],E:E,dataset_shampoo[[#This Row],[Region]],F:F,dataset_shampoo[[#This Row],[Year]]-1,G:G,"&gt;"&amp;dataset_shampoo[[#This Row],[Month]])</f>
        <v>1417</v>
      </c>
      <c r="M3488" s="1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s="9">
        <v>472</v>
      </c>
      <c r="I3489" s="11">
        <v>2593.5</v>
      </c>
      <c r="J3489" s="9">
        <f>SUMIFS(H:H,D:D,dataset_shampoo[[#This Row],[Brand]],E:E,dataset_shampoo[[#This Row],[Region]],F:F,dataset_shampoo[[#This Row],[Year]],G:G,"&lt;="&amp;dataset_shampoo[[#This Row],[Month]])</f>
        <v>1889</v>
      </c>
      <c r="K3489" s="27">
        <f>SUMIFS(I:I,D:D,dataset_shampoo[[#This Row],[Brand]],E:E,dataset_shampoo[[#This Row],[Region]],F:F,dataset_shampoo[[#This Row],[Year]],G:G,"&lt;="&amp;dataset_shampoo[[#This Row],[Month]])</f>
        <v>10720.5</v>
      </c>
      <c r="L3489" s="9">
        <f>dataset_shampoo[[#This Row],[Units YTD]]+SUMIFS(H:H,D:D,dataset_shampoo[[#This Row],[Brand]],E:E,dataset_shampoo[[#This Row],[Region]],F:F,dataset_shampoo[[#This Row],[Year]]-1,G:G,"&gt;"&amp;dataset_shampoo[[#This Row],[Month]])</f>
        <v>1889</v>
      </c>
      <c r="M3489" s="1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s="9">
        <v>662</v>
      </c>
      <c r="I3490" s="11">
        <v>3601.5</v>
      </c>
      <c r="J3490" s="9">
        <f>SUMIFS(H:H,D:D,dataset_shampoo[[#This Row],[Brand]],E:E,dataset_shampoo[[#This Row],[Region]],F:F,dataset_shampoo[[#This Row],[Year]],G:G,"&lt;="&amp;dataset_shampoo[[#This Row],[Month]])</f>
        <v>662</v>
      </c>
      <c r="K3490" s="27">
        <f>SUMIFS(I:I,D:D,dataset_shampoo[[#This Row],[Brand]],E:E,dataset_shampoo[[#This Row],[Region]],F:F,dataset_shampoo[[#This Row],[Year]],G:G,"&lt;="&amp;dataset_shampoo[[#This Row],[Month]])</f>
        <v>3601.5</v>
      </c>
      <c r="L3490" s="9">
        <f>dataset_shampoo[[#This Row],[Units YTD]]+SUMIFS(H:H,D:D,dataset_shampoo[[#This Row],[Brand]],E:E,dataset_shampoo[[#This Row],[Region]],F:F,dataset_shampoo[[#This Row],[Year]]-1,G:G,"&gt;"&amp;dataset_shampoo[[#This Row],[Month]])</f>
        <v>2551</v>
      </c>
      <c r="M3490" s="1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s="9">
        <v>1407</v>
      </c>
      <c r="I3491" s="11">
        <v>7696.5</v>
      </c>
      <c r="J3491" s="9">
        <f>SUMIFS(H:H,D:D,dataset_shampoo[[#This Row],[Brand]],E:E,dataset_shampoo[[#This Row],[Region]],F:F,dataset_shampoo[[#This Row],[Year]],G:G,"&lt;="&amp;dataset_shampoo[[#This Row],[Month]])</f>
        <v>2069</v>
      </c>
      <c r="K3491" s="27">
        <f>SUMIFS(I:I,D:D,dataset_shampoo[[#This Row],[Brand]],E:E,dataset_shampoo[[#This Row],[Region]],F:F,dataset_shampoo[[#This Row],[Year]],G:G,"&lt;="&amp;dataset_shampoo[[#This Row],[Month]])</f>
        <v>11298</v>
      </c>
      <c r="L3491" s="9">
        <f>dataset_shampoo[[#This Row],[Units YTD]]+SUMIFS(H:H,D:D,dataset_shampoo[[#This Row],[Brand]],E:E,dataset_shampoo[[#This Row],[Region]],F:F,dataset_shampoo[[#This Row],[Year]]-1,G:G,"&gt;"&amp;dataset_shampoo[[#This Row],[Month]])</f>
        <v>3958</v>
      </c>
      <c r="M3491" s="1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s="9">
        <v>1418</v>
      </c>
      <c r="I3492" s="11">
        <v>7738.5</v>
      </c>
      <c r="J3492" s="9">
        <f>SUMIFS(H:H,D:D,dataset_shampoo[[#This Row],[Brand]],E:E,dataset_shampoo[[#This Row],[Region]],F:F,dataset_shampoo[[#This Row],[Year]],G:G,"&lt;="&amp;dataset_shampoo[[#This Row],[Month]])</f>
        <v>3487</v>
      </c>
      <c r="K3492" s="27">
        <f>SUMIFS(I:I,D:D,dataset_shampoo[[#This Row],[Brand]],E:E,dataset_shampoo[[#This Row],[Region]],F:F,dataset_shampoo[[#This Row],[Year]],G:G,"&lt;="&amp;dataset_shampoo[[#This Row],[Month]])</f>
        <v>19036.5</v>
      </c>
      <c r="L3492" s="9">
        <f>dataset_shampoo[[#This Row],[Units YTD]]+SUMIFS(H:H,D:D,dataset_shampoo[[#This Row],[Brand]],E:E,dataset_shampoo[[#This Row],[Region]],F:F,dataset_shampoo[[#This Row],[Year]]-1,G:G,"&gt;"&amp;dataset_shampoo[[#This Row],[Month]])</f>
        <v>5376</v>
      </c>
      <c r="M3492" s="1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s="9">
        <v>987</v>
      </c>
      <c r="I3493" s="11">
        <v>5428.5</v>
      </c>
      <c r="J3493" s="9">
        <f>SUMIFS(H:H,D:D,dataset_shampoo[[#This Row],[Brand]],E:E,dataset_shampoo[[#This Row],[Region]],F:F,dataset_shampoo[[#This Row],[Year]],G:G,"&lt;="&amp;dataset_shampoo[[#This Row],[Month]])</f>
        <v>4474</v>
      </c>
      <c r="K3493" s="27">
        <f>SUMIFS(I:I,D:D,dataset_shampoo[[#This Row],[Brand]],E:E,dataset_shampoo[[#This Row],[Region]],F:F,dataset_shampoo[[#This Row],[Year]],G:G,"&lt;="&amp;dataset_shampoo[[#This Row],[Month]])</f>
        <v>24465</v>
      </c>
      <c r="L3493" s="9">
        <f>dataset_shampoo[[#This Row],[Units YTD]]+SUMIFS(H:H,D:D,dataset_shampoo[[#This Row],[Brand]],E:E,dataset_shampoo[[#This Row],[Region]],F:F,dataset_shampoo[[#This Row],[Year]]-1,G:G,"&gt;"&amp;dataset_shampoo[[#This Row],[Month]])</f>
        <v>6363</v>
      </c>
      <c r="M3493" s="1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s="9">
        <v>1533</v>
      </c>
      <c r="I3494" s="11">
        <v>8400</v>
      </c>
      <c r="J3494" s="9">
        <f>SUMIFS(H:H,D:D,dataset_shampoo[[#This Row],[Brand]],E:E,dataset_shampoo[[#This Row],[Region]],F:F,dataset_shampoo[[#This Row],[Year]],G:G,"&lt;="&amp;dataset_shampoo[[#This Row],[Month]])</f>
        <v>6007</v>
      </c>
      <c r="K3494" s="27">
        <f>SUMIFS(I:I,D:D,dataset_shampoo[[#This Row],[Brand]],E:E,dataset_shampoo[[#This Row],[Region]],F:F,dataset_shampoo[[#This Row],[Year]],G:G,"&lt;="&amp;dataset_shampoo[[#This Row],[Month]])</f>
        <v>32865</v>
      </c>
      <c r="L3494" s="9">
        <f>dataset_shampoo[[#This Row],[Units YTD]]+SUMIFS(H:H,D:D,dataset_shampoo[[#This Row],[Brand]],E:E,dataset_shampoo[[#This Row],[Region]],F:F,dataset_shampoo[[#This Row],[Year]]-1,G:G,"&gt;"&amp;dataset_shampoo[[#This Row],[Month]])</f>
        <v>7896</v>
      </c>
      <c r="M3494" s="1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s="9">
        <v>2426</v>
      </c>
      <c r="I3495" s="11">
        <v>13377</v>
      </c>
      <c r="J3495" s="9">
        <f>SUMIFS(H:H,D:D,dataset_shampoo[[#This Row],[Brand]],E:E,dataset_shampoo[[#This Row],[Region]],F:F,dataset_shampoo[[#This Row],[Year]],G:G,"&lt;="&amp;dataset_shampoo[[#This Row],[Month]])</f>
        <v>8433</v>
      </c>
      <c r="K3495" s="27">
        <f>SUMIFS(I:I,D:D,dataset_shampoo[[#This Row],[Brand]],E:E,dataset_shampoo[[#This Row],[Region]],F:F,dataset_shampoo[[#This Row],[Year]],G:G,"&lt;="&amp;dataset_shampoo[[#This Row],[Month]])</f>
        <v>46242</v>
      </c>
      <c r="L3495" s="9">
        <f>dataset_shampoo[[#This Row],[Units YTD]]+SUMIFS(H:H,D:D,dataset_shampoo[[#This Row],[Brand]],E:E,dataset_shampoo[[#This Row],[Region]],F:F,dataset_shampoo[[#This Row],[Year]]-1,G:G,"&gt;"&amp;dataset_shampoo[[#This Row],[Month]])</f>
        <v>10322</v>
      </c>
      <c r="M3495" s="1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s="9">
        <v>2006</v>
      </c>
      <c r="I3496" s="11">
        <v>11308.5</v>
      </c>
      <c r="J3496" s="9">
        <f>SUMIFS(H:H,D:D,dataset_shampoo[[#This Row],[Brand]],E:E,dataset_shampoo[[#This Row],[Region]],F:F,dataset_shampoo[[#This Row],[Year]],G:G,"&lt;="&amp;dataset_shampoo[[#This Row],[Month]])</f>
        <v>10439</v>
      </c>
      <c r="K3496" s="27">
        <f>SUMIFS(I:I,D:D,dataset_shampoo[[#This Row],[Brand]],E:E,dataset_shampoo[[#This Row],[Region]],F:F,dataset_shampoo[[#This Row],[Year]],G:G,"&lt;="&amp;dataset_shampoo[[#This Row],[Month]])</f>
        <v>57550.5</v>
      </c>
      <c r="L3496" s="9">
        <f>dataset_shampoo[[#This Row],[Units YTD]]+SUMIFS(H:H,D:D,dataset_shampoo[[#This Row],[Brand]],E:E,dataset_shampoo[[#This Row],[Region]],F:F,dataset_shampoo[[#This Row],[Year]]-1,G:G,"&gt;"&amp;dataset_shampoo[[#This Row],[Month]])</f>
        <v>12328</v>
      </c>
      <c r="M3496" s="1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s="9">
        <v>2992</v>
      </c>
      <c r="I3497" s="11">
        <v>16894.5</v>
      </c>
      <c r="J3497" s="9">
        <f>SUMIFS(H:H,D:D,dataset_shampoo[[#This Row],[Brand]],E:E,dataset_shampoo[[#This Row],[Region]],F:F,dataset_shampoo[[#This Row],[Year]],G:G,"&lt;="&amp;dataset_shampoo[[#This Row],[Month]])</f>
        <v>13431</v>
      </c>
      <c r="K3497" s="27">
        <f>SUMIFS(I:I,D:D,dataset_shampoo[[#This Row],[Brand]],E:E,dataset_shampoo[[#This Row],[Region]],F:F,dataset_shampoo[[#This Row],[Year]],G:G,"&lt;="&amp;dataset_shampoo[[#This Row],[Month]])</f>
        <v>74445</v>
      </c>
      <c r="L3497" s="9">
        <f>dataset_shampoo[[#This Row],[Units YTD]]+SUMIFS(H:H,D:D,dataset_shampoo[[#This Row],[Brand]],E:E,dataset_shampoo[[#This Row],[Region]],F:F,dataset_shampoo[[#This Row],[Year]]-1,G:G,"&gt;"&amp;dataset_shampoo[[#This Row],[Month]])</f>
        <v>15320</v>
      </c>
      <c r="M3497" s="1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s="9">
        <v>2194</v>
      </c>
      <c r="I3498" s="11">
        <v>12379.5</v>
      </c>
      <c r="J3498" s="9">
        <f>SUMIFS(H:H,D:D,dataset_shampoo[[#This Row],[Brand]],E:E,dataset_shampoo[[#This Row],[Region]],F:F,dataset_shampoo[[#This Row],[Year]],G:G,"&lt;="&amp;dataset_shampoo[[#This Row],[Month]])</f>
        <v>15625</v>
      </c>
      <c r="K3498" s="27">
        <f>SUMIFS(I:I,D:D,dataset_shampoo[[#This Row],[Brand]],E:E,dataset_shampoo[[#This Row],[Region]],F:F,dataset_shampoo[[#This Row],[Year]],G:G,"&lt;="&amp;dataset_shampoo[[#This Row],[Month]])</f>
        <v>86824.5</v>
      </c>
      <c r="L3498" s="9">
        <f>dataset_shampoo[[#This Row],[Units YTD]]+SUMIFS(H:H,D:D,dataset_shampoo[[#This Row],[Brand]],E:E,dataset_shampoo[[#This Row],[Region]],F:F,dataset_shampoo[[#This Row],[Year]]-1,G:G,"&gt;"&amp;dataset_shampoo[[#This Row],[Month]])</f>
        <v>17514</v>
      </c>
      <c r="M3498" s="1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s="9">
        <v>2866</v>
      </c>
      <c r="I3499" s="11">
        <v>16170</v>
      </c>
      <c r="J3499" s="9">
        <f>SUMIFS(H:H,D:D,dataset_shampoo[[#This Row],[Brand]],E:E,dataset_shampoo[[#This Row],[Region]],F:F,dataset_shampoo[[#This Row],[Year]],G:G,"&lt;="&amp;dataset_shampoo[[#This Row],[Month]])</f>
        <v>18491</v>
      </c>
      <c r="K3499" s="27">
        <f>SUMIFS(I:I,D:D,dataset_shampoo[[#This Row],[Brand]],E:E,dataset_shampoo[[#This Row],[Region]],F:F,dataset_shampoo[[#This Row],[Year]],G:G,"&lt;="&amp;dataset_shampoo[[#This Row],[Month]])</f>
        <v>102994.5</v>
      </c>
      <c r="L3499" s="9">
        <f>dataset_shampoo[[#This Row],[Units YTD]]+SUMIFS(H:H,D:D,dataset_shampoo[[#This Row],[Brand]],E:E,dataset_shampoo[[#This Row],[Region]],F:F,dataset_shampoo[[#This Row],[Year]]-1,G:G,"&gt;"&amp;dataset_shampoo[[#This Row],[Month]])</f>
        <v>20107</v>
      </c>
      <c r="M3499" s="1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s="9">
        <v>2961</v>
      </c>
      <c r="I3500" s="11">
        <v>16737</v>
      </c>
      <c r="J3500" s="9">
        <f>SUMIFS(H:H,D:D,dataset_shampoo[[#This Row],[Brand]],E:E,dataset_shampoo[[#This Row],[Region]],F:F,dataset_shampoo[[#This Row],[Year]],G:G,"&lt;="&amp;dataset_shampoo[[#This Row],[Month]])</f>
        <v>21452</v>
      </c>
      <c r="K3500" s="27">
        <f>SUMIFS(I:I,D:D,dataset_shampoo[[#This Row],[Brand]],E:E,dataset_shampoo[[#This Row],[Region]],F:F,dataset_shampoo[[#This Row],[Year]],G:G,"&lt;="&amp;dataset_shampoo[[#This Row],[Month]])</f>
        <v>119731.5</v>
      </c>
      <c r="L3500" s="9">
        <f>dataset_shampoo[[#This Row],[Units YTD]]+SUMIFS(H:H,D:D,dataset_shampoo[[#This Row],[Brand]],E:E,dataset_shampoo[[#This Row],[Region]],F:F,dataset_shampoo[[#This Row],[Year]]-1,G:G,"&gt;"&amp;dataset_shampoo[[#This Row],[Month]])</f>
        <v>21924</v>
      </c>
      <c r="M3500" s="1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s="9">
        <v>2772</v>
      </c>
      <c r="I3501" s="11">
        <v>15687</v>
      </c>
      <c r="J3501" s="9">
        <f>SUMIFS(H:H,D:D,dataset_shampoo[[#This Row],[Brand]],E:E,dataset_shampoo[[#This Row],[Region]],F:F,dataset_shampoo[[#This Row],[Year]],G:G,"&lt;="&amp;dataset_shampoo[[#This Row],[Month]])</f>
        <v>24224</v>
      </c>
      <c r="K3501" s="27">
        <f>SUMIFS(I:I,D:D,dataset_shampoo[[#This Row],[Brand]],E:E,dataset_shampoo[[#This Row],[Region]],F:F,dataset_shampoo[[#This Row],[Year]],G:G,"&lt;="&amp;dataset_shampoo[[#This Row],[Month]])</f>
        <v>135418.5</v>
      </c>
      <c r="L3501" s="9">
        <f>dataset_shampoo[[#This Row],[Units YTD]]+SUMIFS(H:H,D:D,dataset_shampoo[[#This Row],[Brand]],E:E,dataset_shampoo[[#This Row],[Region]],F:F,dataset_shampoo[[#This Row],[Year]]-1,G:G,"&gt;"&amp;dataset_shampoo[[#This Row],[Month]])</f>
        <v>24224</v>
      </c>
      <c r="M3501" s="1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s="9">
        <v>4102</v>
      </c>
      <c r="I3502" s="11">
        <v>23198</v>
      </c>
      <c r="J3502" s="9">
        <f>SUMIFS(H:H,D:D,dataset_shampoo[[#This Row],[Brand]],E:E,dataset_shampoo[[#This Row],[Region]],F:F,dataset_shampoo[[#This Row],[Year]],G:G,"&lt;="&amp;dataset_shampoo[[#This Row],[Month]])</f>
        <v>4102</v>
      </c>
      <c r="K3502" s="27">
        <f>SUMIFS(I:I,D:D,dataset_shampoo[[#This Row],[Brand]],E:E,dataset_shampoo[[#This Row],[Region]],F:F,dataset_shampoo[[#This Row],[Year]],G:G,"&lt;="&amp;dataset_shampoo[[#This Row],[Month]])</f>
        <v>23198</v>
      </c>
      <c r="L3502" s="9">
        <f>dataset_shampoo[[#This Row],[Units YTD]]+SUMIFS(H:H,D:D,dataset_shampoo[[#This Row],[Brand]],E:E,dataset_shampoo[[#This Row],[Region]],F:F,dataset_shampoo[[#This Row],[Year]]-1,G:G,"&gt;"&amp;dataset_shampoo[[#This Row],[Month]])</f>
        <v>27664</v>
      </c>
      <c r="M3502" s="1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s="9">
        <v>4116</v>
      </c>
      <c r="I3503" s="11">
        <v>23240</v>
      </c>
      <c r="J3503" s="9">
        <f>SUMIFS(H:H,D:D,dataset_shampoo[[#This Row],[Brand]],E:E,dataset_shampoo[[#This Row],[Region]],F:F,dataset_shampoo[[#This Row],[Year]],G:G,"&lt;="&amp;dataset_shampoo[[#This Row],[Month]])</f>
        <v>8218</v>
      </c>
      <c r="K3503" s="27">
        <f>SUMIFS(I:I,D:D,dataset_shampoo[[#This Row],[Brand]],E:E,dataset_shampoo[[#This Row],[Region]],F:F,dataset_shampoo[[#This Row],[Year]],G:G,"&lt;="&amp;dataset_shampoo[[#This Row],[Month]])</f>
        <v>46438</v>
      </c>
      <c r="L3503" s="9">
        <f>dataset_shampoo[[#This Row],[Units YTD]]+SUMIFS(H:H,D:D,dataset_shampoo[[#This Row],[Brand]],E:E,dataset_shampoo[[#This Row],[Region]],F:F,dataset_shampoo[[#This Row],[Year]]-1,G:G,"&gt;"&amp;dataset_shampoo[[#This Row],[Month]])</f>
        <v>30373</v>
      </c>
      <c r="M3503" s="1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s="9">
        <v>3892</v>
      </c>
      <c r="I3504" s="11">
        <v>22036</v>
      </c>
      <c r="J3504" s="9">
        <f>SUMIFS(H:H,D:D,dataset_shampoo[[#This Row],[Brand]],E:E,dataset_shampoo[[#This Row],[Region]],F:F,dataset_shampoo[[#This Row],[Year]],G:G,"&lt;="&amp;dataset_shampoo[[#This Row],[Month]])</f>
        <v>12110</v>
      </c>
      <c r="K3504" s="27">
        <f>SUMIFS(I:I,D:D,dataset_shampoo[[#This Row],[Brand]],E:E,dataset_shampoo[[#This Row],[Region]],F:F,dataset_shampoo[[#This Row],[Year]],G:G,"&lt;="&amp;dataset_shampoo[[#This Row],[Month]])</f>
        <v>68474</v>
      </c>
      <c r="L3504" s="9">
        <f>dataset_shampoo[[#This Row],[Units YTD]]+SUMIFS(H:H,D:D,dataset_shampoo[[#This Row],[Brand]],E:E,dataset_shampoo[[#This Row],[Region]],F:F,dataset_shampoo[[#This Row],[Year]]-1,G:G,"&gt;"&amp;dataset_shampoo[[#This Row],[Month]])</f>
        <v>32847</v>
      </c>
      <c r="M3504" s="1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s="9">
        <v>4438</v>
      </c>
      <c r="I3505" s="11">
        <v>25088</v>
      </c>
      <c r="J3505" s="9">
        <f>SUMIFS(H:H,D:D,dataset_shampoo[[#This Row],[Brand]],E:E,dataset_shampoo[[#This Row],[Region]],F:F,dataset_shampoo[[#This Row],[Year]],G:G,"&lt;="&amp;dataset_shampoo[[#This Row],[Month]])</f>
        <v>16548</v>
      </c>
      <c r="K3505" s="27">
        <f>SUMIFS(I:I,D:D,dataset_shampoo[[#This Row],[Brand]],E:E,dataset_shampoo[[#This Row],[Region]],F:F,dataset_shampoo[[#This Row],[Year]],G:G,"&lt;="&amp;dataset_shampoo[[#This Row],[Month]])</f>
        <v>93562</v>
      </c>
      <c r="L3505" s="9">
        <f>dataset_shampoo[[#This Row],[Units YTD]]+SUMIFS(H:H,D:D,dataset_shampoo[[#This Row],[Brand]],E:E,dataset_shampoo[[#This Row],[Region]],F:F,dataset_shampoo[[#This Row],[Year]]-1,G:G,"&gt;"&amp;dataset_shampoo[[#This Row],[Month]])</f>
        <v>36298</v>
      </c>
      <c r="M3505" s="1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s="9">
        <v>4116</v>
      </c>
      <c r="I3506" s="11">
        <v>23296</v>
      </c>
      <c r="J3506" s="9">
        <f>SUMIFS(H:H,D:D,dataset_shampoo[[#This Row],[Brand]],E:E,dataset_shampoo[[#This Row],[Region]],F:F,dataset_shampoo[[#This Row],[Year]],G:G,"&lt;="&amp;dataset_shampoo[[#This Row],[Month]])</f>
        <v>20664</v>
      </c>
      <c r="K3506" s="27">
        <f>SUMIFS(I:I,D:D,dataset_shampoo[[#This Row],[Brand]],E:E,dataset_shampoo[[#This Row],[Region]],F:F,dataset_shampoo[[#This Row],[Year]],G:G,"&lt;="&amp;dataset_shampoo[[#This Row],[Month]])</f>
        <v>116858</v>
      </c>
      <c r="L3506" s="9">
        <f>dataset_shampoo[[#This Row],[Units YTD]]+SUMIFS(H:H,D:D,dataset_shampoo[[#This Row],[Brand]],E:E,dataset_shampoo[[#This Row],[Region]],F:F,dataset_shampoo[[#This Row],[Year]]-1,G:G,"&gt;"&amp;dataset_shampoo[[#This Row],[Month]])</f>
        <v>38881</v>
      </c>
      <c r="M3506" s="1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s="9">
        <v>4214</v>
      </c>
      <c r="I3507" s="11">
        <v>23800</v>
      </c>
      <c r="J3507" s="9">
        <f>SUMIFS(H:H,D:D,dataset_shampoo[[#This Row],[Brand]],E:E,dataset_shampoo[[#This Row],[Region]],F:F,dataset_shampoo[[#This Row],[Year]],G:G,"&lt;="&amp;dataset_shampoo[[#This Row],[Month]])</f>
        <v>24878</v>
      </c>
      <c r="K3507" s="27">
        <f>SUMIFS(I:I,D:D,dataset_shampoo[[#This Row],[Brand]],E:E,dataset_shampoo[[#This Row],[Region]],F:F,dataset_shampoo[[#This Row],[Year]],G:G,"&lt;="&amp;dataset_shampoo[[#This Row],[Month]])</f>
        <v>140658</v>
      </c>
      <c r="L3507" s="9">
        <f>dataset_shampoo[[#This Row],[Units YTD]]+SUMIFS(H:H,D:D,dataset_shampoo[[#This Row],[Brand]],E:E,dataset_shampoo[[#This Row],[Region]],F:F,dataset_shampoo[[#This Row],[Year]]-1,G:G,"&gt;"&amp;dataset_shampoo[[#This Row],[Month]])</f>
        <v>40669</v>
      </c>
      <c r="M3507" s="1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s="9">
        <v>4438</v>
      </c>
      <c r="I3508" s="11">
        <v>25032</v>
      </c>
      <c r="J3508" s="9">
        <f>SUMIFS(H:H,D:D,dataset_shampoo[[#This Row],[Brand]],E:E,dataset_shampoo[[#This Row],[Region]],F:F,dataset_shampoo[[#This Row],[Year]],G:G,"&lt;="&amp;dataset_shampoo[[#This Row],[Month]])</f>
        <v>29316</v>
      </c>
      <c r="K3508" s="27">
        <f>SUMIFS(I:I,D:D,dataset_shampoo[[#This Row],[Brand]],E:E,dataset_shampoo[[#This Row],[Region]],F:F,dataset_shampoo[[#This Row],[Year]],G:G,"&lt;="&amp;dataset_shampoo[[#This Row],[Month]])</f>
        <v>165690</v>
      </c>
      <c r="L3508" s="9">
        <f>dataset_shampoo[[#This Row],[Units YTD]]+SUMIFS(H:H,D:D,dataset_shampoo[[#This Row],[Brand]],E:E,dataset_shampoo[[#This Row],[Region]],F:F,dataset_shampoo[[#This Row],[Year]]-1,G:G,"&gt;"&amp;dataset_shampoo[[#This Row],[Month]])</f>
        <v>43101</v>
      </c>
      <c r="M3508" s="1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s="9">
        <v>3416</v>
      </c>
      <c r="I3509" s="11">
        <v>19320</v>
      </c>
      <c r="J3509" s="9">
        <f>SUMIFS(H:H,D:D,dataset_shampoo[[#This Row],[Brand]],E:E,dataset_shampoo[[#This Row],[Region]],F:F,dataset_shampoo[[#This Row],[Year]],G:G,"&lt;="&amp;dataset_shampoo[[#This Row],[Month]])</f>
        <v>32732</v>
      </c>
      <c r="K3509" s="27">
        <f>SUMIFS(I:I,D:D,dataset_shampoo[[#This Row],[Brand]],E:E,dataset_shampoo[[#This Row],[Region]],F:F,dataset_shampoo[[#This Row],[Year]],G:G,"&lt;="&amp;dataset_shampoo[[#This Row],[Month]])</f>
        <v>185010</v>
      </c>
      <c r="L3509" s="9">
        <f>dataset_shampoo[[#This Row],[Units YTD]]+SUMIFS(H:H,D:D,dataset_shampoo[[#This Row],[Brand]],E:E,dataset_shampoo[[#This Row],[Region]],F:F,dataset_shampoo[[#This Row],[Year]]-1,G:G,"&gt;"&amp;dataset_shampoo[[#This Row],[Month]])</f>
        <v>43525</v>
      </c>
      <c r="M3509" s="1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s="9">
        <v>3752</v>
      </c>
      <c r="I3510" s="11">
        <v>21210</v>
      </c>
      <c r="J3510" s="9">
        <f>SUMIFS(H:H,D:D,dataset_shampoo[[#This Row],[Brand]],E:E,dataset_shampoo[[#This Row],[Region]],F:F,dataset_shampoo[[#This Row],[Year]],G:G,"&lt;="&amp;dataset_shampoo[[#This Row],[Month]])</f>
        <v>36484</v>
      </c>
      <c r="K3510" s="27">
        <f>SUMIFS(I:I,D:D,dataset_shampoo[[#This Row],[Brand]],E:E,dataset_shampoo[[#This Row],[Region]],F:F,dataset_shampoo[[#This Row],[Year]],G:G,"&lt;="&amp;dataset_shampoo[[#This Row],[Month]])</f>
        <v>206220</v>
      </c>
      <c r="L3510" s="9">
        <f>dataset_shampoo[[#This Row],[Units YTD]]+SUMIFS(H:H,D:D,dataset_shampoo[[#This Row],[Brand]],E:E,dataset_shampoo[[#This Row],[Region]],F:F,dataset_shampoo[[#This Row],[Year]]-1,G:G,"&gt;"&amp;dataset_shampoo[[#This Row],[Month]])</f>
        <v>45083</v>
      </c>
      <c r="M3510" s="1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s="9">
        <v>3360</v>
      </c>
      <c r="I3511" s="11">
        <v>19600</v>
      </c>
      <c r="J3511" s="9">
        <f>SUMIFS(H:H,D:D,dataset_shampoo[[#This Row],[Brand]],E:E,dataset_shampoo[[#This Row],[Region]],F:F,dataset_shampoo[[#This Row],[Year]],G:G,"&lt;="&amp;dataset_shampoo[[#This Row],[Month]])</f>
        <v>39844</v>
      </c>
      <c r="K3511" s="27">
        <f>SUMIFS(I:I,D:D,dataset_shampoo[[#This Row],[Brand]],E:E,dataset_shampoo[[#This Row],[Region]],F:F,dataset_shampoo[[#This Row],[Year]],G:G,"&lt;="&amp;dataset_shampoo[[#This Row],[Month]])</f>
        <v>225820</v>
      </c>
      <c r="L3511" s="9">
        <f>dataset_shampoo[[#This Row],[Units YTD]]+SUMIFS(H:H,D:D,dataset_shampoo[[#This Row],[Brand]],E:E,dataset_shampoo[[#This Row],[Region]],F:F,dataset_shampoo[[#This Row],[Year]]-1,G:G,"&gt;"&amp;dataset_shampoo[[#This Row],[Month]])</f>
        <v>45577</v>
      </c>
      <c r="M3511" s="1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s="9">
        <v>3514</v>
      </c>
      <c r="I3512" s="11">
        <v>23394</v>
      </c>
      <c r="J3512" s="9">
        <f>SUMIFS(H:H,D:D,dataset_shampoo[[#This Row],[Brand]],E:E,dataset_shampoo[[#This Row],[Region]],F:F,dataset_shampoo[[#This Row],[Year]],G:G,"&lt;="&amp;dataset_shampoo[[#This Row],[Month]])</f>
        <v>43358</v>
      </c>
      <c r="K3512" s="27">
        <f>SUMIFS(I:I,D:D,dataset_shampoo[[#This Row],[Brand]],E:E,dataset_shampoo[[#This Row],[Region]],F:F,dataset_shampoo[[#This Row],[Year]],G:G,"&lt;="&amp;dataset_shampoo[[#This Row],[Month]])</f>
        <v>249214</v>
      </c>
      <c r="L3512" s="9">
        <f>dataset_shampoo[[#This Row],[Units YTD]]+SUMIFS(H:H,D:D,dataset_shampoo[[#This Row],[Brand]],E:E,dataset_shampoo[[#This Row],[Region]],F:F,dataset_shampoo[[#This Row],[Year]]-1,G:G,"&gt;"&amp;dataset_shampoo[[#This Row],[Month]])</f>
        <v>46130</v>
      </c>
      <c r="M3512" s="1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s="9">
        <v>3696</v>
      </c>
      <c r="I3513" s="11">
        <v>24584</v>
      </c>
      <c r="J3513" s="9">
        <f>SUMIFS(H:H,D:D,dataset_shampoo[[#This Row],[Brand]],E:E,dataset_shampoo[[#This Row],[Region]],F:F,dataset_shampoo[[#This Row],[Year]],G:G,"&lt;="&amp;dataset_shampoo[[#This Row],[Month]])</f>
        <v>47054</v>
      </c>
      <c r="K3513" s="27">
        <f>SUMIFS(I:I,D:D,dataset_shampoo[[#This Row],[Brand]],E:E,dataset_shampoo[[#This Row],[Region]],F:F,dataset_shampoo[[#This Row],[Year]],G:G,"&lt;="&amp;dataset_shampoo[[#This Row],[Month]])</f>
        <v>273798</v>
      </c>
      <c r="L3513" s="9">
        <f>dataset_shampoo[[#This Row],[Units YTD]]+SUMIFS(H:H,D:D,dataset_shampoo[[#This Row],[Brand]],E:E,dataset_shampoo[[#This Row],[Region]],F:F,dataset_shampoo[[#This Row],[Year]]-1,G:G,"&gt;"&amp;dataset_shampoo[[#This Row],[Month]])</f>
        <v>47054</v>
      </c>
      <c r="M3513" s="1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s="9">
        <v>6536</v>
      </c>
      <c r="I3514" s="11">
        <v>43417.5</v>
      </c>
      <c r="J3514" s="9">
        <f>SUMIFS(H:H,D:D,dataset_shampoo[[#This Row],[Brand]],E:E,dataset_shampoo[[#This Row],[Region]],F:F,dataset_shampoo[[#This Row],[Year]],G:G,"&lt;="&amp;dataset_shampoo[[#This Row],[Month]])</f>
        <v>6536</v>
      </c>
      <c r="K3514" s="27">
        <f>SUMIFS(I:I,D:D,dataset_shampoo[[#This Row],[Brand]],E:E,dataset_shampoo[[#This Row],[Region]],F:F,dataset_shampoo[[#This Row],[Year]],G:G,"&lt;="&amp;dataset_shampoo[[#This Row],[Month]])</f>
        <v>43417.5</v>
      </c>
      <c r="L3514" s="9">
        <f>dataset_shampoo[[#This Row],[Units YTD]]+SUMIFS(H:H,D:D,dataset_shampoo[[#This Row],[Brand]],E:E,dataset_shampoo[[#This Row],[Region]],F:F,dataset_shampoo[[#This Row],[Year]]-1,G:G,"&gt;"&amp;dataset_shampoo[[#This Row],[Month]])</f>
        <v>49488</v>
      </c>
      <c r="M3514" s="1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s="9">
        <v>5119</v>
      </c>
      <c r="I3515" s="11">
        <v>34072.5</v>
      </c>
      <c r="J3515" s="9">
        <f>SUMIFS(H:H,D:D,dataset_shampoo[[#This Row],[Brand]],E:E,dataset_shampoo[[#This Row],[Region]],F:F,dataset_shampoo[[#This Row],[Year]],G:G,"&lt;="&amp;dataset_shampoo[[#This Row],[Month]])</f>
        <v>11655</v>
      </c>
      <c r="K3515" s="27">
        <f>SUMIFS(I:I,D:D,dataset_shampoo[[#This Row],[Brand]],E:E,dataset_shampoo[[#This Row],[Region]],F:F,dataset_shampoo[[#This Row],[Year]],G:G,"&lt;="&amp;dataset_shampoo[[#This Row],[Month]])</f>
        <v>77490</v>
      </c>
      <c r="L3515" s="9">
        <f>dataset_shampoo[[#This Row],[Units YTD]]+SUMIFS(H:H,D:D,dataset_shampoo[[#This Row],[Brand]],E:E,dataset_shampoo[[#This Row],[Region]],F:F,dataset_shampoo[[#This Row],[Year]]-1,G:G,"&gt;"&amp;dataset_shampoo[[#This Row],[Month]])</f>
        <v>50491</v>
      </c>
      <c r="M3515" s="1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s="9">
        <v>7508</v>
      </c>
      <c r="I3516" s="11">
        <v>49822.5</v>
      </c>
      <c r="J3516" s="9">
        <f>SUMIFS(H:H,D:D,dataset_shampoo[[#This Row],[Brand]],E:E,dataset_shampoo[[#This Row],[Region]],F:F,dataset_shampoo[[#This Row],[Year]],G:G,"&lt;="&amp;dataset_shampoo[[#This Row],[Month]])</f>
        <v>19163</v>
      </c>
      <c r="K3516" s="27">
        <f>SUMIFS(I:I,D:D,dataset_shampoo[[#This Row],[Brand]],E:E,dataset_shampoo[[#This Row],[Region]],F:F,dataset_shampoo[[#This Row],[Year]],G:G,"&lt;="&amp;dataset_shampoo[[#This Row],[Month]])</f>
        <v>127312.5</v>
      </c>
      <c r="L3516" s="9">
        <f>dataset_shampoo[[#This Row],[Units YTD]]+SUMIFS(H:H,D:D,dataset_shampoo[[#This Row],[Brand]],E:E,dataset_shampoo[[#This Row],[Region]],F:F,dataset_shampoo[[#This Row],[Year]]-1,G:G,"&gt;"&amp;dataset_shampoo[[#This Row],[Month]])</f>
        <v>54107</v>
      </c>
      <c r="M3516" s="1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s="9">
        <v>7114</v>
      </c>
      <c r="I3517" s="11">
        <v>47381.25</v>
      </c>
      <c r="J3517" s="9">
        <f>SUMIFS(H:H,D:D,dataset_shampoo[[#This Row],[Brand]],E:E,dataset_shampoo[[#This Row],[Region]],F:F,dataset_shampoo[[#This Row],[Year]],G:G,"&lt;="&amp;dataset_shampoo[[#This Row],[Month]])</f>
        <v>26277</v>
      </c>
      <c r="K3517" s="27">
        <f>SUMIFS(I:I,D:D,dataset_shampoo[[#This Row],[Brand]],E:E,dataset_shampoo[[#This Row],[Region]],F:F,dataset_shampoo[[#This Row],[Year]],G:G,"&lt;="&amp;dataset_shampoo[[#This Row],[Month]])</f>
        <v>174693.75</v>
      </c>
      <c r="L3517" s="9">
        <f>dataset_shampoo[[#This Row],[Units YTD]]+SUMIFS(H:H,D:D,dataset_shampoo[[#This Row],[Brand]],E:E,dataset_shampoo[[#This Row],[Region]],F:F,dataset_shampoo[[#This Row],[Year]]-1,G:G,"&gt;"&amp;dataset_shampoo[[#This Row],[Month]])</f>
        <v>56783</v>
      </c>
      <c r="M3517" s="1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s="9">
        <v>6195</v>
      </c>
      <c r="I3518" s="11">
        <v>42735</v>
      </c>
      <c r="J3518" s="9">
        <f>SUMIFS(H:H,D:D,dataset_shampoo[[#This Row],[Brand]],E:E,dataset_shampoo[[#This Row],[Region]],F:F,dataset_shampoo[[#This Row],[Year]],G:G,"&lt;="&amp;dataset_shampoo[[#This Row],[Month]])</f>
        <v>32472</v>
      </c>
      <c r="K3518" s="27">
        <f>SUMIFS(I:I,D:D,dataset_shampoo[[#This Row],[Brand]],E:E,dataset_shampoo[[#This Row],[Region]],F:F,dataset_shampoo[[#This Row],[Year]],G:G,"&lt;="&amp;dataset_shampoo[[#This Row],[Month]])</f>
        <v>217428.75</v>
      </c>
      <c r="L3518" s="9">
        <f>dataset_shampoo[[#This Row],[Units YTD]]+SUMIFS(H:H,D:D,dataset_shampoo[[#This Row],[Brand]],E:E,dataset_shampoo[[#This Row],[Region]],F:F,dataset_shampoo[[#This Row],[Year]]-1,G:G,"&gt;"&amp;dataset_shampoo[[#This Row],[Month]])</f>
        <v>58862</v>
      </c>
      <c r="M3518" s="1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s="9">
        <v>7508</v>
      </c>
      <c r="I3519" s="11">
        <v>51791.25</v>
      </c>
      <c r="J3519" s="9">
        <f>SUMIFS(H:H,D:D,dataset_shampoo[[#This Row],[Brand]],E:E,dataset_shampoo[[#This Row],[Region]],F:F,dataset_shampoo[[#This Row],[Year]],G:G,"&lt;="&amp;dataset_shampoo[[#This Row],[Month]])</f>
        <v>39980</v>
      </c>
      <c r="K3519" s="27">
        <f>SUMIFS(I:I,D:D,dataset_shampoo[[#This Row],[Brand]],E:E,dataset_shampoo[[#This Row],[Region]],F:F,dataset_shampoo[[#This Row],[Year]],G:G,"&lt;="&amp;dataset_shampoo[[#This Row],[Month]])</f>
        <v>269220</v>
      </c>
      <c r="L3519" s="9">
        <f>dataset_shampoo[[#This Row],[Units YTD]]+SUMIFS(H:H,D:D,dataset_shampoo[[#This Row],[Brand]],E:E,dataset_shampoo[[#This Row],[Region]],F:F,dataset_shampoo[[#This Row],[Year]]-1,G:G,"&gt;"&amp;dataset_shampoo[[#This Row],[Month]])</f>
        <v>62156</v>
      </c>
      <c r="M3519" s="1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s="9">
        <v>16328</v>
      </c>
      <c r="I3520" s="11">
        <v>112665</v>
      </c>
      <c r="J3520" s="9">
        <f>SUMIFS(H:H,D:D,dataset_shampoo[[#This Row],[Brand]],E:E,dataset_shampoo[[#This Row],[Region]],F:F,dataset_shampoo[[#This Row],[Year]],G:G,"&lt;="&amp;dataset_shampoo[[#This Row],[Month]])</f>
        <v>56308</v>
      </c>
      <c r="K3520" s="27">
        <f>SUMIFS(I:I,D:D,dataset_shampoo[[#This Row],[Brand]],E:E,dataset_shampoo[[#This Row],[Region]],F:F,dataset_shampoo[[#This Row],[Year]],G:G,"&lt;="&amp;dataset_shampoo[[#This Row],[Month]])</f>
        <v>381885</v>
      </c>
      <c r="L3520" s="9">
        <f>dataset_shampoo[[#This Row],[Units YTD]]+SUMIFS(H:H,D:D,dataset_shampoo[[#This Row],[Brand]],E:E,dataset_shampoo[[#This Row],[Region]],F:F,dataset_shampoo[[#This Row],[Year]]-1,G:G,"&gt;"&amp;dataset_shampoo[[#This Row],[Month]])</f>
        <v>74046</v>
      </c>
      <c r="M3520" s="1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s="9">
        <v>7402</v>
      </c>
      <c r="I3521" s="11">
        <v>51240</v>
      </c>
      <c r="J3521" s="9">
        <f>SUMIFS(H:H,D:D,dataset_shampoo[[#This Row],[Brand]],E:E,dataset_shampoo[[#This Row],[Region]],F:F,dataset_shampoo[[#This Row],[Year]],G:G,"&lt;="&amp;dataset_shampoo[[#This Row],[Month]])</f>
        <v>63710</v>
      </c>
      <c r="K3521" s="27">
        <f>SUMIFS(I:I,D:D,dataset_shampoo[[#This Row],[Brand]],E:E,dataset_shampoo[[#This Row],[Region]],F:F,dataset_shampoo[[#This Row],[Year]],G:G,"&lt;="&amp;dataset_shampoo[[#This Row],[Month]])</f>
        <v>433125</v>
      </c>
      <c r="L3521" s="9">
        <f>dataset_shampoo[[#This Row],[Units YTD]]+SUMIFS(H:H,D:D,dataset_shampoo[[#This Row],[Brand]],E:E,dataset_shampoo[[#This Row],[Region]],F:F,dataset_shampoo[[#This Row],[Year]]-1,G:G,"&gt;"&amp;dataset_shampoo[[#This Row],[Month]])</f>
        <v>78032</v>
      </c>
      <c r="M3521" s="1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s="9">
        <v>6038</v>
      </c>
      <c r="I3522" s="11">
        <v>41501.25</v>
      </c>
      <c r="J3522" s="9">
        <f>SUMIFS(H:H,D:D,dataset_shampoo[[#This Row],[Brand]],E:E,dataset_shampoo[[#This Row],[Region]],F:F,dataset_shampoo[[#This Row],[Year]],G:G,"&lt;="&amp;dataset_shampoo[[#This Row],[Month]])</f>
        <v>69748</v>
      </c>
      <c r="K3522" s="27">
        <f>SUMIFS(I:I,D:D,dataset_shampoo[[#This Row],[Brand]],E:E,dataset_shampoo[[#This Row],[Region]],F:F,dataset_shampoo[[#This Row],[Year]],G:G,"&lt;="&amp;dataset_shampoo[[#This Row],[Month]])</f>
        <v>474626.25</v>
      </c>
      <c r="L3522" s="9">
        <f>dataset_shampoo[[#This Row],[Units YTD]]+SUMIFS(H:H,D:D,dataset_shampoo[[#This Row],[Brand]],E:E,dataset_shampoo[[#This Row],[Region]],F:F,dataset_shampoo[[#This Row],[Year]]-1,G:G,"&gt;"&amp;dataset_shampoo[[#This Row],[Month]])</f>
        <v>80318</v>
      </c>
      <c r="M3522" s="1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s="9">
        <v>6248</v>
      </c>
      <c r="I3523" s="11">
        <v>43076.25</v>
      </c>
      <c r="J3523" s="9">
        <f>SUMIFS(H:H,D:D,dataset_shampoo[[#This Row],[Brand]],E:E,dataset_shampoo[[#This Row],[Region]],F:F,dataset_shampoo[[#This Row],[Year]],G:G,"&lt;="&amp;dataset_shampoo[[#This Row],[Month]])</f>
        <v>75996</v>
      </c>
      <c r="K3523" s="27">
        <f>SUMIFS(I:I,D:D,dataset_shampoo[[#This Row],[Brand]],E:E,dataset_shampoo[[#This Row],[Region]],F:F,dataset_shampoo[[#This Row],[Year]],G:G,"&lt;="&amp;dataset_shampoo[[#This Row],[Month]])</f>
        <v>517702.5</v>
      </c>
      <c r="L3523" s="9">
        <f>dataset_shampoo[[#This Row],[Units YTD]]+SUMIFS(H:H,D:D,dataset_shampoo[[#This Row],[Brand]],E:E,dataset_shampoo[[#This Row],[Region]],F:F,dataset_shampoo[[#This Row],[Year]]-1,G:G,"&gt;"&amp;dataset_shampoo[[#This Row],[Month]])</f>
        <v>83206</v>
      </c>
      <c r="M3523" s="1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s="9">
        <v>8111</v>
      </c>
      <c r="I3524" s="11">
        <v>55965</v>
      </c>
      <c r="J3524" s="9">
        <f>SUMIFS(H:H,D:D,dataset_shampoo[[#This Row],[Brand]],E:E,dataset_shampoo[[#This Row],[Region]],F:F,dataset_shampoo[[#This Row],[Year]],G:G,"&lt;="&amp;dataset_shampoo[[#This Row],[Month]])</f>
        <v>84107</v>
      </c>
      <c r="K3524" s="27">
        <f>SUMIFS(I:I,D:D,dataset_shampoo[[#This Row],[Brand]],E:E,dataset_shampoo[[#This Row],[Region]],F:F,dataset_shampoo[[#This Row],[Year]],G:G,"&lt;="&amp;dataset_shampoo[[#This Row],[Month]])</f>
        <v>573667.5</v>
      </c>
      <c r="L3524" s="9">
        <f>dataset_shampoo[[#This Row],[Units YTD]]+SUMIFS(H:H,D:D,dataset_shampoo[[#This Row],[Brand]],E:E,dataset_shampoo[[#This Row],[Region]],F:F,dataset_shampoo[[#This Row],[Year]]-1,G:G,"&gt;"&amp;dataset_shampoo[[#This Row],[Month]])</f>
        <v>87803</v>
      </c>
      <c r="M3524" s="1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s="9">
        <v>6326</v>
      </c>
      <c r="I3525" s="11">
        <v>43785</v>
      </c>
      <c r="J3525" s="9">
        <f>SUMIFS(H:H,D:D,dataset_shampoo[[#This Row],[Brand]],E:E,dataset_shampoo[[#This Row],[Region]],F:F,dataset_shampoo[[#This Row],[Year]],G:G,"&lt;="&amp;dataset_shampoo[[#This Row],[Month]])</f>
        <v>90433</v>
      </c>
      <c r="K3525" s="27">
        <f>SUMIFS(I:I,D:D,dataset_shampoo[[#This Row],[Brand]],E:E,dataset_shampoo[[#This Row],[Region]],F:F,dataset_shampoo[[#This Row],[Year]],G:G,"&lt;="&amp;dataset_shampoo[[#This Row],[Month]])</f>
        <v>617452.5</v>
      </c>
      <c r="L3525" s="9">
        <f>dataset_shampoo[[#This Row],[Units YTD]]+SUMIFS(H:H,D:D,dataset_shampoo[[#This Row],[Brand]],E:E,dataset_shampoo[[#This Row],[Region]],F:F,dataset_shampoo[[#This Row],[Year]]-1,G:G,"&gt;"&amp;dataset_shampoo[[#This Row],[Month]])</f>
        <v>90433</v>
      </c>
      <c r="M3525" s="1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s="9">
        <v>8820</v>
      </c>
      <c r="I3526" s="11">
        <v>60900</v>
      </c>
      <c r="J3526" s="9">
        <f>SUMIFS(H:H,D:D,dataset_shampoo[[#This Row],[Brand]],E:E,dataset_shampoo[[#This Row],[Region]],F:F,dataset_shampoo[[#This Row],[Year]],G:G,"&lt;="&amp;dataset_shampoo[[#This Row],[Month]])</f>
        <v>8820</v>
      </c>
      <c r="K3526" s="27">
        <f>SUMIFS(I:I,D:D,dataset_shampoo[[#This Row],[Brand]],E:E,dataset_shampoo[[#This Row],[Region]],F:F,dataset_shampoo[[#This Row],[Year]],G:G,"&lt;="&amp;dataset_shampoo[[#This Row],[Month]])</f>
        <v>60900</v>
      </c>
      <c r="L3526" s="9">
        <f>dataset_shampoo[[#This Row],[Units YTD]]+SUMIFS(H:H,D:D,dataset_shampoo[[#This Row],[Brand]],E:E,dataset_shampoo[[#This Row],[Region]],F:F,dataset_shampoo[[#This Row],[Year]]-1,G:G,"&gt;"&amp;dataset_shampoo[[#This Row],[Month]])</f>
        <v>92717</v>
      </c>
      <c r="M3526" s="1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s="9">
        <v>10038</v>
      </c>
      <c r="I3527" s="11">
        <v>69132</v>
      </c>
      <c r="J3527" s="9">
        <f>SUMIFS(H:H,D:D,dataset_shampoo[[#This Row],[Brand]],E:E,dataset_shampoo[[#This Row],[Region]],F:F,dataset_shampoo[[#This Row],[Year]],G:G,"&lt;="&amp;dataset_shampoo[[#This Row],[Month]])</f>
        <v>18858</v>
      </c>
      <c r="K3527" s="27">
        <f>SUMIFS(I:I,D:D,dataset_shampoo[[#This Row],[Brand]],E:E,dataset_shampoo[[#This Row],[Region]],F:F,dataset_shampoo[[#This Row],[Year]],G:G,"&lt;="&amp;dataset_shampoo[[#This Row],[Month]])</f>
        <v>130032</v>
      </c>
      <c r="L3527" s="9">
        <f>dataset_shampoo[[#This Row],[Units YTD]]+SUMIFS(H:H,D:D,dataset_shampoo[[#This Row],[Brand]],E:E,dataset_shampoo[[#This Row],[Region]],F:F,dataset_shampoo[[#This Row],[Year]]-1,G:G,"&gt;"&amp;dataset_shampoo[[#This Row],[Month]])</f>
        <v>97636</v>
      </c>
      <c r="M3527" s="1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s="9">
        <v>9198</v>
      </c>
      <c r="I3528" s="11">
        <v>63252</v>
      </c>
      <c r="J3528" s="9">
        <f>SUMIFS(H:H,D:D,dataset_shampoo[[#This Row],[Brand]],E:E,dataset_shampoo[[#This Row],[Region]],F:F,dataset_shampoo[[#This Row],[Year]],G:G,"&lt;="&amp;dataset_shampoo[[#This Row],[Month]])</f>
        <v>28056</v>
      </c>
      <c r="K3528" s="27">
        <f>SUMIFS(I:I,D:D,dataset_shampoo[[#This Row],[Brand]],E:E,dataset_shampoo[[#This Row],[Region]],F:F,dataset_shampoo[[#This Row],[Year]],G:G,"&lt;="&amp;dataset_shampoo[[#This Row],[Month]])</f>
        <v>193284</v>
      </c>
      <c r="L3528" s="9">
        <f>dataset_shampoo[[#This Row],[Units YTD]]+SUMIFS(H:H,D:D,dataset_shampoo[[#This Row],[Brand]],E:E,dataset_shampoo[[#This Row],[Region]],F:F,dataset_shampoo[[#This Row],[Year]]-1,G:G,"&gt;"&amp;dataset_shampoo[[#This Row],[Month]])</f>
        <v>99326</v>
      </c>
      <c r="M3528" s="1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s="9">
        <v>284</v>
      </c>
      <c r="I3529" s="11">
        <v>3034.5</v>
      </c>
      <c r="J3529" s="9">
        <f>SUMIFS(H:H,D:D,dataset_shampoo[[#This Row],[Brand]],E:E,dataset_shampoo[[#This Row],[Region]],F:F,dataset_shampoo[[#This Row],[Year]],G:G,"&lt;="&amp;dataset_shampoo[[#This Row],[Month]])</f>
        <v>284</v>
      </c>
      <c r="K3529" s="27">
        <f>SUMIFS(I:I,D:D,dataset_shampoo[[#This Row],[Brand]],E:E,dataset_shampoo[[#This Row],[Region]],F:F,dataset_shampoo[[#This Row],[Year]],G:G,"&lt;="&amp;dataset_shampoo[[#This Row],[Month]])</f>
        <v>3034.5</v>
      </c>
      <c r="L3529" s="9">
        <f>dataset_shampoo[[#This Row],[Units YTD]]+SUMIFS(H:H,D:D,dataset_shampoo[[#This Row],[Brand]],E:E,dataset_shampoo[[#This Row],[Region]],F:F,dataset_shampoo[[#This Row],[Year]]-1,G:G,"&gt;"&amp;dataset_shampoo[[#This Row],[Month]])</f>
        <v>284</v>
      </c>
      <c r="M3529" s="1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s="9">
        <v>1754</v>
      </c>
      <c r="I3530" s="11">
        <v>9660</v>
      </c>
      <c r="J3530" s="9">
        <f>SUMIFS(H:H,D:D,dataset_shampoo[[#This Row],[Brand]],E:E,dataset_shampoo[[#This Row],[Region]],F:F,dataset_shampoo[[#This Row],[Year]],G:G,"&lt;="&amp;dataset_shampoo[[#This Row],[Month]])</f>
        <v>2038</v>
      </c>
      <c r="K3530" s="27">
        <f>SUMIFS(I:I,D:D,dataset_shampoo[[#This Row],[Brand]],E:E,dataset_shampoo[[#This Row],[Region]],F:F,dataset_shampoo[[#This Row],[Year]],G:G,"&lt;="&amp;dataset_shampoo[[#This Row],[Month]])</f>
        <v>12694.5</v>
      </c>
      <c r="L3530" s="9">
        <f>dataset_shampoo[[#This Row],[Units YTD]]+SUMIFS(H:H,D:D,dataset_shampoo[[#This Row],[Brand]],E:E,dataset_shampoo[[#This Row],[Region]],F:F,dataset_shampoo[[#This Row],[Year]]-1,G:G,"&gt;"&amp;dataset_shampoo[[#This Row],[Month]])</f>
        <v>2038</v>
      </c>
      <c r="M3530" s="1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s="9">
        <v>1848</v>
      </c>
      <c r="I3531" s="11">
        <v>10132.5</v>
      </c>
      <c r="J3531" s="9">
        <f>SUMIFS(H:H,D:D,dataset_shampoo[[#This Row],[Brand]],E:E,dataset_shampoo[[#This Row],[Region]],F:F,dataset_shampoo[[#This Row],[Year]],G:G,"&lt;="&amp;dataset_shampoo[[#This Row],[Month]])</f>
        <v>3886</v>
      </c>
      <c r="K3531" s="27">
        <f>SUMIFS(I:I,D:D,dataset_shampoo[[#This Row],[Brand]],E:E,dataset_shampoo[[#This Row],[Region]],F:F,dataset_shampoo[[#This Row],[Year]],G:G,"&lt;="&amp;dataset_shampoo[[#This Row],[Month]])</f>
        <v>22827</v>
      </c>
      <c r="L3531" s="9">
        <f>dataset_shampoo[[#This Row],[Units YTD]]+SUMIFS(H:H,D:D,dataset_shampoo[[#This Row],[Brand]],E:E,dataset_shampoo[[#This Row],[Region]],F:F,dataset_shampoo[[#This Row],[Year]]-1,G:G,"&gt;"&amp;dataset_shampoo[[#This Row],[Month]])</f>
        <v>3886</v>
      </c>
      <c r="M3531" s="1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s="9">
        <v>2132</v>
      </c>
      <c r="I3532" s="11">
        <v>11718</v>
      </c>
      <c r="J3532" s="9">
        <f>SUMIFS(H:H,D:D,dataset_shampoo[[#This Row],[Brand]],E:E,dataset_shampoo[[#This Row],[Region]],F:F,dataset_shampoo[[#This Row],[Year]],G:G,"&lt;="&amp;dataset_shampoo[[#This Row],[Month]])</f>
        <v>2132</v>
      </c>
      <c r="K3532" s="27">
        <f>SUMIFS(I:I,D:D,dataset_shampoo[[#This Row],[Brand]],E:E,dataset_shampoo[[#This Row],[Region]],F:F,dataset_shampoo[[#This Row],[Year]],G:G,"&lt;="&amp;dataset_shampoo[[#This Row],[Month]])</f>
        <v>11718</v>
      </c>
      <c r="L3532" s="9">
        <f>dataset_shampoo[[#This Row],[Units YTD]]+SUMIFS(H:H,D:D,dataset_shampoo[[#This Row],[Brand]],E:E,dataset_shampoo[[#This Row],[Region]],F:F,dataset_shampoo[[#This Row],[Year]]-1,G:G,"&gt;"&amp;dataset_shampoo[[#This Row],[Month]])</f>
        <v>6018</v>
      </c>
      <c r="M3532" s="1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s="9">
        <v>1932</v>
      </c>
      <c r="I3533" s="11">
        <v>10615.5</v>
      </c>
      <c r="J3533" s="9">
        <f>SUMIFS(H:H,D:D,dataset_shampoo[[#This Row],[Brand]],E:E,dataset_shampoo[[#This Row],[Region]],F:F,dataset_shampoo[[#This Row],[Year]],G:G,"&lt;="&amp;dataset_shampoo[[#This Row],[Month]])</f>
        <v>4064</v>
      </c>
      <c r="K3533" s="27">
        <f>SUMIFS(I:I,D:D,dataset_shampoo[[#This Row],[Brand]],E:E,dataset_shampoo[[#This Row],[Region]],F:F,dataset_shampoo[[#This Row],[Year]],G:G,"&lt;="&amp;dataset_shampoo[[#This Row],[Month]])</f>
        <v>22333.5</v>
      </c>
      <c r="L3533" s="9">
        <f>dataset_shampoo[[#This Row],[Units YTD]]+SUMIFS(H:H,D:D,dataset_shampoo[[#This Row],[Brand]],E:E,dataset_shampoo[[#This Row],[Region]],F:F,dataset_shampoo[[#This Row],[Year]]-1,G:G,"&gt;"&amp;dataset_shampoo[[#This Row],[Month]])</f>
        <v>7950</v>
      </c>
      <c r="M3533" s="1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s="9">
        <v>2446</v>
      </c>
      <c r="I3534" s="11">
        <v>13429.5</v>
      </c>
      <c r="J3534" s="9">
        <f>SUMIFS(H:H,D:D,dataset_shampoo[[#This Row],[Brand]],E:E,dataset_shampoo[[#This Row],[Region]],F:F,dataset_shampoo[[#This Row],[Year]],G:G,"&lt;="&amp;dataset_shampoo[[#This Row],[Month]])</f>
        <v>6510</v>
      </c>
      <c r="K3534" s="27">
        <f>SUMIFS(I:I,D:D,dataset_shampoo[[#This Row],[Brand]],E:E,dataset_shampoo[[#This Row],[Region]],F:F,dataset_shampoo[[#This Row],[Year]],G:G,"&lt;="&amp;dataset_shampoo[[#This Row],[Month]])</f>
        <v>35763</v>
      </c>
      <c r="L3534" s="9">
        <f>dataset_shampoo[[#This Row],[Units YTD]]+SUMIFS(H:H,D:D,dataset_shampoo[[#This Row],[Brand]],E:E,dataset_shampoo[[#This Row],[Region]],F:F,dataset_shampoo[[#This Row],[Year]]-1,G:G,"&gt;"&amp;dataset_shampoo[[#This Row],[Month]])</f>
        <v>10396</v>
      </c>
      <c r="M3534" s="1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s="9">
        <v>2478</v>
      </c>
      <c r="I3535" s="11">
        <v>13597.5</v>
      </c>
      <c r="J3535" s="9">
        <f>SUMIFS(H:H,D:D,dataset_shampoo[[#This Row],[Brand]],E:E,dataset_shampoo[[#This Row],[Region]],F:F,dataset_shampoo[[#This Row],[Year]],G:G,"&lt;="&amp;dataset_shampoo[[#This Row],[Month]])</f>
        <v>8988</v>
      </c>
      <c r="K3535" s="27">
        <f>SUMIFS(I:I,D:D,dataset_shampoo[[#This Row],[Brand]],E:E,dataset_shampoo[[#This Row],[Region]],F:F,dataset_shampoo[[#This Row],[Year]],G:G,"&lt;="&amp;dataset_shampoo[[#This Row],[Month]])</f>
        <v>49360.5</v>
      </c>
      <c r="L3535" s="9">
        <f>dataset_shampoo[[#This Row],[Units YTD]]+SUMIFS(H:H,D:D,dataset_shampoo[[#This Row],[Brand]],E:E,dataset_shampoo[[#This Row],[Region]],F:F,dataset_shampoo[[#This Row],[Year]]-1,G:G,"&gt;"&amp;dataset_shampoo[[#This Row],[Month]])</f>
        <v>12874</v>
      </c>
      <c r="M3535" s="1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s="9">
        <v>2331</v>
      </c>
      <c r="I3536" s="11">
        <v>12789</v>
      </c>
      <c r="J3536" s="9">
        <f>SUMIFS(H:H,D:D,dataset_shampoo[[#This Row],[Brand]],E:E,dataset_shampoo[[#This Row],[Region]],F:F,dataset_shampoo[[#This Row],[Year]],G:G,"&lt;="&amp;dataset_shampoo[[#This Row],[Month]])</f>
        <v>11319</v>
      </c>
      <c r="K3536" s="27">
        <f>SUMIFS(I:I,D:D,dataset_shampoo[[#This Row],[Brand]],E:E,dataset_shampoo[[#This Row],[Region]],F:F,dataset_shampoo[[#This Row],[Year]],G:G,"&lt;="&amp;dataset_shampoo[[#This Row],[Month]])</f>
        <v>62149.5</v>
      </c>
      <c r="L3536" s="9">
        <f>dataset_shampoo[[#This Row],[Units YTD]]+SUMIFS(H:H,D:D,dataset_shampoo[[#This Row],[Brand]],E:E,dataset_shampoo[[#This Row],[Region]],F:F,dataset_shampoo[[#This Row],[Year]]-1,G:G,"&gt;"&amp;dataset_shampoo[[#This Row],[Month]])</f>
        <v>15205</v>
      </c>
      <c r="M3536" s="1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s="9">
        <v>2594</v>
      </c>
      <c r="I3537" s="11">
        <v>14280</v>
      </c>
      <c r="J3537" s="9">
        <f>SUMIFS(H:H,D:D,dataset_shampoo[[#This Row],[Brand]],E:E,dataset_shampoo[[#This Row],[Region]],F:F,dataset_shampoo[[#This Row],[Year]],G:G,"&lt;="&amp;dataset_shampoo[[#This Row],[Month]])</f>
        <v>13913</v>
      </c>
      <c r="K3537" s="27">
        <f>SUMIFS(I:I,D:D,dataset_shampoo[[#This Row],[Brand]],E:E,dataset_shampoo[[#This Row],[Region]],F:F,dataset_shampoo[[#This Row],[Year]],G:G,"&lt;="&amp;dataset_shampoo[[#This Row],[Month]])</f>
        <v>76429.5</v>
      </c>
      <c r="L3537" s="9">
        <f>dataset_shampoo[[#This Row],[Units YTD]]+SUMIFS(H:H,D:D,dataset_shampoo[[#This Row],[Brand]],E:E,dataset_shampoo[[#This Row],[Region]],F:F,dataset_shampoo[[#This Row],[Year]]-1,G:G,"&gt;"&amp;dataset_shampoo[[#This Row],[Month]])</f>
        <v>17799</v>
      </c>
      <c r="M3537" s="1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s="9">
        <v>2919</v>
      </c>
      <c r="I3538" s="11">
        <v>16495.5</v>
      </c>
      <c r="J3538" s="9">
        <f>SUMIFS(H:H,D:D,dataset_shampoo[[#This Row],[Brand]],E:E,dataset_shampoo[[#This Row],[Region]],F:F,dataset_shampoo[[#This Row],[Year]],G:G,"&lt;="&amp;dataset_shampoo[[#This Row],[Month]])</f>
        <v>16832</v>
      </c>
      <c r="K3538" s="27">
        <f>SUMIFS(I:I,D:D,dataset_shampoo[[#This Row],[Brand]],E:E,dataset_shampoo[[#This Row],[Region]],F:F,dataset_shampoo[[#This Row],[Year]],G:G,"&lt;="&amp;dataset_shampoo[[#This Row],[Month]])</f>
        <v>92925</v>
      </c>
      <c r="L3538" s="9">
        <f>dataset_shampoo[[#This Row],[Units YTD]]+SUMIFS(H:H,D:D,dataset_shampoo[[#This Row],[Brand]],E:E,dataset_shampoo[[#This Row],[Region]],F:F,dataset_shampoo[[#This Row],[Year]]-1,G:G,"&gt;"&amp;dataset_shampoo[[#This Row],[Month]])</f>
        <v>20718</v>
      </c>
      <c r="M3538" s="1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s="9">
        <v>2614</v>
      </c>
      <c r="I3539" s="11">
        <v>14763</v>
      </c>
      <c r="J3539" s="9">
        <f>SUMIFS(H:H,D:D,dataset_shampoo[[#This Row],[Brand]],E:E,dataset_shampoo[[#This Row],[Region]],F:F,dataset_shampoo[[#This Row],[Year]],G:G,"&lt;="&amp;dataset_shampoo[[#This Row],[Month]])</f>
        <v>19446</v>
      </c>
      <c r="K3539" s="27">
        <f>SUMIFS(I:I,D:D,dataset_shampoo[[#This Row],[Brand]],E:E,dataset_shampoo[[#This Row],[Region]],F:F,dataset_shampoo[[#This Row],[Year]],G:G,"&lt;="&amp;dataset_shampoo[[#This Row],[Month]])</f>
        <v>107688</v>
      </c>
      <c r="L3539" s="9">
        <f>dataset_shampoo[[#This Row],[Units YTD]]+SUMIFS(H:H,D:D,dataset_shampoo[[#This Row],[Brand]],E:E,dataset_shampoo[[#This Row],[Region]],F:F,dataset_shampoo[[#This Row],[Year]]-1,G:G,"&gt;"&amp;dataset_shampoo[[#This Row],[Month]])</f>
        <v>23332</v>
      </c>
      <c r="M3539" s="1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s="9">
        <v>2258</v>
      </c>
      <c r="I3540" s="11">
        <v>12726</v>
      </c>
      <c r="J3540" s="9">
        <f>SUMIFS(H:H,D:D,dataset_shampoo[[#This Row],[Brand]],E:E,dataset_shampoo[[#This Row],[Region]],F:F,dataset_shampoo[[#This Row],[Year]],G:G,"&lt;="&amp;dataset_shampoo[[#This Row],[Month]])</f>
        <v>21704</v>
      </c>
      <c r="K3540" s="27">
        <f>SUMIFS(I:I,D:D,dataset_shampoo[[#This Row],[Brand]],E:E,dataset_shampoo[[#This Row],[Region]],F:F,dataset_shampoo[[#This Row],[Year]],G:G,"&lt;="&amp;dataset_shampoo[[#This Row],[Month]])</f>
        <v>120414</v>
      </c>
      <c r="L3540" s="9">
        <f>dataset_shampoo[[#This Row],[Units YTD]]+SUMIFS(H:H,D:D,dataset_shampoo[[#This Row],[Brand]],E:E,dataset_shampoo[[#This Row],[Region]],F:F,dataset_shampoo[[#This Row],[Year]]-1,G:G,"&gt;"&amp;dataset_shampoo[[#This Row],[Month]])</f>
        <v>25590</v>
      </c>
      <c r="M3540" s="1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s="9">
        <v>2058</v>
      </c>
      <c r="I3541" s="11">
        <v>11634</v>
      </c>
      <c r="J3541" s="9">
        <f>SUMIFS(H:H,D:D,dataset_shampoo[[#This Row],[Brand]],E:E,dataset_shampoo[[#This Row],[Region]],F:F,dataset_shampoo[[#This Row],[Year]],G:G,"&lt;="&amp;dataset_shampoo[[#This Row],[Month]])</f>
        <v>23762</v>
      </c>
      <c r="K3541" s="27">
        <f>SUMIFS(I:I,D:D,dataset_shampoo[[#This Row],[Brand]],E:E,dataset_shampoo[[#This Row],[Region]],F:F,dataset_shampoo[[#This Row],[Year]],G:G,"&lt;="&amp;dataset_shampoo[[#This Row],[Month]])</f>
        <v>132048</v>
      </c>
      <c r="L3541" s="9">
        <f>dataset_shampoo[[#This Row],[Units YTD]]+SUMIFS(H:H,D:D,dataset_shampoo[[#This Row],[Brand]],E:E,dataset_shampoo[[#This Row],[Region]],F:F,dataset_shampoo[[#This Row],[Year]]-1,G:G,"&gt;"&amp;dataset_shampoo[[#This Row],[Month]])</f>
        <v>27364</v>
      </c>
      <c r="M3541" s="1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s="9">
        <v>2184</v>
      </c>
      <c r="I3542" s="11">
        <v>12327</v>
      </c>
      <c r="J3542" s="9">
        <f>SUMIFS(H:H,D:D,dataset_shampoo[[#This Row],[Brand]],E:E,dataset_shampoo[[#This Row],[Region]],F:F,dataset_shampoo[[#This Row],[Year]],G:G,"&lt;="&amp;dataset_shampoo[[#This Row],[Month]])</f>
        <v>25946</v>
      </c>
      <c r="K3542" s="27">
        <f>SUMIFS(I:I,D:D,dataset_shampoo[[#This Row],[Brand]],E:E,dataset_shampoo[[#This Row],[Region]],F:F,dataset_shampoo[[#This Row],[Year]],G:G,"&lt;="&amp;dataset_shampoo[[#This Row],[Month]])</f>
        <v>144375</v>
      </c>
      <c r="L3542" s="9">
        <f>dataset_shampoo[[#This Row],[Units YTD]]+SUMIFS(H:H,D:D,dataset_shampoo[[#This Row],[Brand]],E:E,dataset_shampoo[[#This Row],[Region]],F:F,dataset_shampoo[[#This Row],[Year]]-1,G:G,"&gt;"&amp;dataset_shampoo[[#This Row],[Month]])</f>
        <v>27794</v>
      </c>
      <c r="M3542" s="1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s="9">
        <v>2636</v>
      </c>
      <c r="I3543" s="11">
        <v>14899.5</v>
      </c>
      <c r="J3543" s="9">
        <f>SUMIFS(H:H,D:D,dataset_shampoo[[#This Row],[Brand]],E:E,dataset_shampoo[[#This Row],[Region]],F:F,dataset_shampoo[[#This Row],[Year]],G:G,"&lt;="&amp;dataset_shampoo[[#This Row],[Month]])</f>
        <v>28582</v>
      </c>
      <c r="K3543" s="27">
        <f>SUMIFS(I:I,D:D,dataset_shampoo[[#This Row],[Brand]],E:E,dataset_shampoo[[#This Row],[Region]],F:F,dataset_shampoo[[#This Row],[Year]],G:G,"&lt;="&amp;dataset_shampoo[[#This Row],[Month]])</f>
        <v>159274.5</v>
      </c>
      <c r="L3543" s="9">
        <f>dataset_shampoo[[#This Row],[Units YTD]]+SUMIFS(H:H,D:D,dataset_shampoo[[#This Row],[Brand]],E:E,dataset_shampoo[[#This Row],[Region]],F:F,dataset_shampoo[[#This Row],[Year]]-1,G:G,"&gt;"&amp;dataset_shampoo[[#This Row],[Month]])</f>
        <v>28582</v>
      </c>
      <c r="M3543" s="1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s="9">
        <v>3290</v>
      </c>
      <c r="I3544" s="11">
        <v>18564</v>
      </c>
      <c r="J3544" s="9">
        <f>SUMIFS(H:H,D:D,dataset_shampoo[[#This Row],[Brand]],E:E,dataset_shampoo[[#This Row],[Region]],F:F,dataset_shampoo[[#This Row],[Year]],G:G,"&lt;="&amp;dataset_shampoo[[#This Row],[Month]])</f>
        <v>3290</v>
      </c>
      <c r="K3544" s="27">
        <f>SUMIFS(I:I,D:D,dataset_shampoo[[#This Row],[Brand]],E:E,dataset_shampoo[[#This Row],[Region]],F:F,dataset_shampoo[[#This Row],[Year]],G:G,"&lt;="&amp;dataset_shampoo[[#This Row],[Month]])</f>
        <v>18564</v>
      </c>
      <c r="L3544" s="9">
        <f>dataset_shampoo[[#This Row],[Units YTD]]+SUMIFS(H:H,D:D,dataset_shampoo[[#This Row],[Brand]],E:E,dataset_shampoo[[#This Row],[Region]],F:F,dataset_shampoo[[#This Row],[Year]]-1,G:G,"&gt;"&amp;dataset_shampoo[[#This Row],[Month]])</f>
        <v>29740</v>
      </c>
      <c r="M3544" s="1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s="9">
        <v>3724</v>
      </c>
      <c r="I3545" s="11">
        <v>21098</v>
      </c>
      <c r="J3545" s="9">
        <f>SUMIFS(H:H,D:D,dataset_shampoo[[#This Row],[Brand]],E:E,dataset_shampoo[[#This Row],[Region]],F:F,dataset_shampoo[[#This Row],[Year]],G:G,"&lt;="&amp;dataset_shampoo[[#This Row],[Month]])</f>
        <v>7014</v>
      </c>
      <c r="K3545" s="27">
        <f>SUMIFS(I:I,D:D,dataset_shampoo[[#This Row],[Brand]],E:E,dataset_shampoo[[#This Row],[Region]],F:F,dataset_shampoo[[#This Row],[Year]],G:G,"&lt;="&amp;dataset_shampoo[[#This Row],[Month]])</f>
        <v>39662</v>
      </c>
      <c r="L3545" s="9">
        <f>dataset_shampoo[[#This Row],[Units YTD]]+SUMIFS(H:H,D:D,dataset_shampoo[[#This Row],[Brand]],E:E,dataset_shampoo[[#This Row],[Region]],F:F,dataset_shampoo[[#This Row],[Year]]-1,G:G,"&gt;"&amp;dataset_shampoo[[#This Row],[Month]])</f>
        <v>31532</v>
      </c>
      <c r="M3545" s="1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s="9">
        <v>3864</v>
      </c>
      <c r="I3546" s="11">
        <v>21826</v>
      </c>
      <c r="J3546" s="9">
        <f>SUMIFS(H:H,D:D,dataset_shampoo[[#This Row],[Brand]],E:E,dataset_shampoo[[#This Row],[Region]],F:F,dataset_shampoo[[#This Row],[Year]],G:G,"&lt;="&amp;dataset_shampoo[[#This Row],[Month]])</f>
        <v>10878</v>
      </c>
      <c r="K3546" s="27">
        <f>SUMIFS(I:I,D:D,dataset_shampoo[[#This Row],[Brand]],E:E,dataset_shampoo[[#This Row],[Region]],F:F,dataset_shampoo[[#This Row],[Year]],G:G,"&lt;="&amp;dataset_shampoo[[#This Row],[Month]])</f>
        <v>61488</v>
      </c>
      <c r="L3546" s="9">
        <f>dataset_shampoo[[#This Row],[Units YTD]]+SUMIFS(H:H,D:D,dataset_shampoo[[#This Row],[Brand]],E:E,dataset_shampoo[[#This Row],[Region]],F:F,dataset_shampoo[[#This Row],[Year]]-1,G:G,"&gt;"&amp;dataset_shampoo[[#This Row],[Month]])</f>
        <v>32950</v>
      </c>
      <c r="M3546" s="1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s="9">
        <v>3374</v>
      </c>
      <c r="I3547" s="11">
        <v>19110</v>
      </c>
      <c r="J3547" s="9">
        <f>SUMIFS(H:H,D:D,dataset_shampoo[[#This Row],[Brand]],E:E,dataset_shampoo[[#This Row],[Region]],F:F,dataset_shampoo[[#This Row],[Year]],G:G,"&lt;="&amp;dataset_shampoo[[#This Row],[Month]])</f>
        <v>14252</v>
      </c>
      <c r="K3547" s="27">
        <f>SUMIFS(I:I,D:D,dataset_shampoo[[#This Row],[Brand]],E:E,dataset_shampoo[[#This Row],[Region]],F:F,dataset_shampoo[[#This Row],[Year]],G:G,"&lt;="&amp;dataset_shampoo[[#This Row],[Month]])</f>
        <v>80598</v>
      </c>
      <c r="L3547" s="9">
        <f>dataset_shampoo[[#This Row],[Units YTD]]+SUMIFS(H:H,D:D,dataset_shampoo[[#This Row],[Brand]],E:E,dataset_shampoo[[#This Row],[Region]],F:F,dataset_shampoo[[#This Row],[Year]]-1,G:G,"&gt;"&amp;dataset_shampoo[[#This Row],[Month]])</f>
        <v>33846</v>
      </c>
      <c r="M3547" s="1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s="9">
        <v>3822</v>
      </c>
      <c r="I3548" s="11">
        <v>21532</v>
      </c>
      <c r="J3548" s="9">
        <f>SUMIFS(H:H,D:D,dataset_shampoo[[#This Row],[Brand]],E:E,dataset_shampoo[[#This Row],[Region]],F:F,dataset_shampoo[[#This Row],[Year]],G:G,"&lt;="&amp;dataset_shampoo[[#This Row],[Month]])</f>
        <v>18074</v>
      </c>
      <c r="K3548" s="27">
        <f>SUMIFS(I:I,D:D,dataset_shampoo[[#This Row],[Brand]],E:E,dataset_shampoo[[#This Row],[Region]],F:F,dataset_shampoo[[#This Row],[Year]],G:G,"&lt;="&amp;dataset_shampoo[[#This Row],[Month]])</f>
        <v>102130</v>
      </c>
      <c r="L3548" s="9">
        <f>dataset_shampoo[[#This Row],[Units YTD]]+SUMIFS(H:H,D:D,dataset_shampoo[[#This Row],[Brand]],E:E,dataset_shampoo[[#This Row],[Region]],F:F,dataset_shampoo[[#This Row],[Year]]-1,G:G,"&gt;"&amp;dataset_shampoo[[#This Row],[Month]])</f>
        <v>35337</v>
      </c>
      <c r="M3548" s="1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s="9">
        <v>4144</v>
      </c>
      <c r="I3549" s="11">
        <v>23450</v>
      </c>
      <c r="J3549" s="9">
        <f>SUMIFS(H:H,D:D,dataset_shampoo[[#This Row],[Brand]],E:E,dataset_shampoo[[#This Row],[Region]],F:F,dataset_shampoo[[#This Row],[Year]],G:G,"&lt;="&amp;dataset_shampoo[[#This Row],[Month]])</f>
        <v>22218</v>
      </c>
      <c r="K3549" s="27">
        <f>SUMIFS(I:I,D:D,dataset_shampoo[[#This Row],[Brand]],E:E,dataset_shampoo[[#This Row],[Region]],F:F,dataset_shampoo[[#This Row],[Year]],G:G,"&lt;="&amp;dataset_shampoo[[#This Row],[Month]])</f>
        <v>125580</v>
      </c>
      <c r="L3549" s="9">
        <f>dataset_shampoo[[#This Row],[Units YTD]]+SUMIFS(H:H,D:D,dataset_shampoo[[#This Row],[Brand]],E:E,dataset_shampoo[[#This Row],[Region]],F:F,dataset_shampoo[[#This Row],[Year]]-1,G:G,"&gt;"&amp;dataset_shampoo[[#This Row],[Month]])</f>
        <v>36887</v>
      </c>
      <c r="M3549" s="1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s="9">
        <v>3822</v>
      </c>
      <c r="I3550" s="11">
        <v>21602</v>
      </c>
      <c r="J3550" s="9">
        <f>SUMIFS(H:H,D:D,dataset_shampoo[[#This Row],[Brand]],E:E,dataset_shampoo[[#This Row],[Region]],F:F,dataset_shampoo[[#This Row],[Year]],G:G,"&lt;="&amp;dataset_shampoo[[#This Row],[Month]])</f>
        <v>26040</v>
      </c>
      <c r="K3550" s="27">
        <f>SUMIFS(I:I,D:D,dataset_shampoo[[#This Row],[Brand]],E:E,dataset_shampoo[[#This Row],[Region]],F:F,dataset_shampoo[[#This Row],[Year]],G:G,"&lt;="&amp;dataset_shampoo[[#This Row],[Month]])</f>
        <v>147182</v>
      </c>
      <c r="L3550" s="9">
        <f>dataset_shampoo[[#This Row],[Units YTD]]+SUMIFS(H:H,D:D,dataset_shampoo[[#This Row],[Brand]],E:E,dataset_shampoo[[#This Row],[Region]],F:F,dataset_shampoo[[#This Row],[Year]]-1,G:G,"&gt;"&amp;dataset_shampoo[[#This Row],[Month]])</f>
        <v>37790</v>
      </c>
      <c r="M3550" s="1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s="9">
        <v>2716</v>
      </c>
      <c r="I3551" s="11">
        <v>15344</v>
      </c>
      <c r="J3551" s="9">
        <f>SUMIFS(H:H,D:D,dataset_shampoo[[#This Row],[Brand]],E:E,dataset_shampoo[[#This Row],[Region]],F:F,dataset_shampoo[[#This Row],[Year]],G:G,"&lt;="&amp;dataset_shampoo[[#This Row],[Month]])</f>
        <v>28756</v>
      </c>
      <c r="K3551" s="27">
        <f>SUMIFS(I:I,D:D,dataset_shampoo[[#This Row],[Brand]],E:E,dataset_shampoo[[#This Row],[Region]],F:F,dataset_shampoo[[#This Row],[Year]],G:G,"&lt;="&amp;dataset_shampoo[[#This Row],[Month]])</f>
        <v>162526</v>
      </c>
      <c r="L3551" s="9">
        <f>dataset_shampoo[[#This Row],[Units YTD]]+SUMIFS(H:H,D:D,dataset_shampoo[[#This Row],[Brand]],E:E,dataset_shampoo[[#This Row],[Region]],F:F,dataset_shampoo[[#This Row],[Year]]-1,G:G,"&gt;"&amp;dataset_shampoo[[#This Row],[Month]])</f>
        <v>37892</v>
      </c>
      <c r="M3551" s="1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s="9">
        <v>2688</v>
      </c>
      <c r="I3552" s="11">
        <v>15148</v>
      </c>
      <c r="J3552" s="9">
        <f>SUMIFS(H:H,D:D,dataset_shampoo[[#This Row],[Brand]],E:E,dataset_shampoo[[#This Row],[Region]],F:F,dataset_shampoo[[#This Row],[Year]],G:G,"&lt;="&amp;dataset_shampoo[[#This Row],[Month]])</f>
        <v>31444</v>
      </c>
      <c r="K3552" s="27">
        <f>SUMIFS(I:I,D:D,dataset_shampoo[[#This Row],[Brand]],E:E,dataset_shampoo[[#This Row],[Region]],F:F,dataset_shampoo[[#This Row],[Year]],G:G,"&lt;="&amp;dataset_shampoo[[#This Row],[Month]])</f>
        <v>177674</v>
      </c>
      <c r="L3552" s="9">
        <f>dataset_shampoo[[#This Row],[Units YTD]]+SUMIFS(H:H,D:D,dataset_shampoo[[#This Row],[Brand]],E:E,dataset_shampoo[[#This Row],[Region]],F:F,dataset_shampoo[[#This Row],[Year]]-1,G:G,"&gt;"&amp;dataset_shampoo[[#This Row],[Month]])</f>
        <v>38322</v>
      </c>
      <c r="M3552" s="1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s="9">
        <v>3556</v>
      </c>
      <c r="I3553" s="11">
        <v>20370</v>
      </c>
      <c r="J3553" s="9">
        <f>SUMIFS(H:H,D:D,dataset_shampoo[[#This Row],[Brand]],E:E,dataset_shampoo[[#This Row],[Region]],F:F,dataset_shampoo[[#This Row],[Year]],G:G,"&lt;="&amp;dataset_shampoo[[#This Row],[Month]])</f>
        <v>35000</v>
      </c>
      <c r="K3553" s="27">
        <f>SUMIFS(I:I,D:D,dataset_shampoo[[#This Row],[Brand]],E:E,dataset_shampoo[[#This Row],[Region]],F:F,dataset_shampoo[[#This Row],[Year]],G:G,"&lt;="&amp;dataset_shampoo[[#This Row],[Month]])</f>
        <v>198044</v>
      </c>
      <c r="L3553" s="9">
        <f>dataset_shampoo[[#This Row],[Units YTD]]+SUMIFS(H:H,D:D,dataset_shampoo[[#This Row],[Brand]],E:E,dataset_shampoo[[#This Row],[Region]],F:F,dataset_shampoo[[#This Row],[Year]]-1,G:G,"&gt;"&amp;dataset_shampoo[[#This Row],[Month]])</f>
        <v>39820</v>
      </c>
      <c r="M3553" s="1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s="9">
        <v>3150</v>
      </c>
      <c r="I3554" s="11">
        <v>20944</v>
      </c>
      <c r="J3554" s="9">
        <f>SUMIFS(H:H,D:D,dataset_shampoo[[#This Row],[Brand]],E:E,dataset_shampoo[[#This Row],[Region]],F:F,dataset_shampoo[[#This Row],[Year]],G:G,"&lt;="&amp;dataset_shampoo[[#This Row],[Month]])</f>
        <v>38150</v>
      </c>
      <c r="K3554" s="27">
        <f>SUMIFS(I:I,D:D,dataset_shampoo[[#This Row],[Brand]],E:E,dataset_shampoo[[#This Row],[Region]],F:F,dataset_shampoo[[#This Row],[Year]],G:G,"&lt;="&amp;dataset_shampoo[[#This Row],[Month]])</f>
        <v>218988</v>
      </c>
      <c r="L3554" s="9">
        <f>dataset_shampoo[[#This Row],[Units YTD]]+SUMIFS(H:H,D:D,dataset_shampoo[[#This Row],[Brand]],E:E,dataset_shampoo[[#This Row],[Region]],F:F,dataset_shampoo[[#This Row],[Year]]-1,G:G,"&gt;"&amp;dataset_shampoo[[#This Row],[Month]])</f>
        <v>40786</v>
      </c>
      <c r="M3554" s="1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s="9">
        <v>3682</v>
      </c>
      <c r="I3555" s="11">
        <v>24444</v>
      </c>
      <c r="J3555" s="9">
        <f>SUMIFS(H:H,D:D,dataset_shampoo[[#This Row],[Brand]],E:E,dataset_shampoo[[#This Row],[Region]],F:F,dataset_shampoo[[#This Row],[Year]],G:G,"&lt;="&amp;dataset_shampoo[[#This Row],[Month]])</f>
        <v>41832</v>
      </c>
      <c r="K3555" s="27">
        <f>SUMIFS(I:I,D:D,dataset_shampoo[[#This Row],[Brand]],E:E,dataset_shampoo[[#This Row],[Region]],F:F,dataset_shampoo[[#This Row],[Year]],G:G,"&lt;="&amp;dataset_shampoo[[#This Row],[Month]])</f>
        <v>243432</v>
      </c>
      <c r="L3555" s="9">
        <f>dataset_shampoo[[#This Row],[Units YTD]]+SUMIFS(H:H,D:D,dataset_shampoo[[#This Row],[Brand]],E:E,dataset_shampoo[[#This Row],[Region]],F:F,dataset_shampoo[[#This Row],[Year]]-1,G:G,"&gt;"&amp;dataset_shampoo[[#This Row],[Month]])</f>
        <v>41832</v>
      </c>
      <c r="M3555" s="1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s="9">
        <v>7166</v>
      </c>
      <c r="I3556" s="11">
        <v>47512.5</v>
      </c>
      <c r="J3556" s="9">
        <f>SUMIFS(H:H,D:D,dataset_shampoo[[#This Row],[Brand]],E:E,dataset_shampoo[[#This Row],[Region]],F:F,dataset_shampoo[[#This Row],[Year]],G:G,"&lt;="&amp;dataset_shampoo[[#This Row],[Month]])</f>
        <v>7166</v>
      </c>
      <c r="K3556" s="27">
        <f>SUMIFS(I:I,D:D,dataset_shampoo[[#This Row],[Brand]],E:E,dataset_shampoo[[#This Row],[Region]],F:F,dataset_shampoo[[#This Row],[Year]],G:G,"&lt;="&amp;dataset_shampoo[[#This Row],[Month]])</f>
        <v>47512.5</v>
      </c>
      <c r="L3556" s="9">
        <f>dataset_shampoo[[#This Row],[Units YTD]]+SUMIFS(H:H,D:D,dataset_shampoo[[#This Row],[Brand]],E:E,dataset_shampoo[[#This Row],[Region]],F:F,dataset_shampoo[[#This Row],[Year]]-1,G:G,"&gt;"&amp;dataset_shampoo[[#This Row],[Month]])</f>
        <v>45708</v>
      </c>
      <c r="M3556" s="1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s="9">
        <v>6221</v>
      </c>
      <c r="I3557" s="11">
        <v>41448.75</v>
      </c>
      <c r="J3557" s="9">
        <f>SUMIFS(H:H,D:D,dataset_shampoo[[#This Row],[Brand]],E:E,dataset_shampoo[[#This Row],[Region]],F:F,dataset_shampoo[[#This Row],[Year]],G:G,"&lt;="&amp;dataset_shampoo[[#This Row],[Month]])</f>
        <v>13387</v>
      </c>
      <c r="K3557" s="27">
        <f>SUMIFS(I:I,D:D,dataset_shampoo[[#This Row],[Brand]],E:E,dataset_shampoo[[#This Row],[Region]],F:F,dataset_shampoo[[#This Row],[Year]],G:G,"&lt;="&amp;dataset_shampoo[[#This Row],[Month]])</f>
        <v>88961.25</v>
      </c>
      <c r="L3557" s="9">
        <f>dataset_shampoo[[#This Row],[Units YTD]]+SUMIFS(H:H,D:D,dataset_shampoo[[#This Row],[Brand]],E:E,dataset_shampoo[[#This Row],[Region]],F:F,dataset_shampoo[[#This Row],[Year]]-1,G:G,"&gt;"&amp;dataset_shampoo[[#This Row],[Month]])</f>
        <v>48205</v>
      </c>
      <c r="M3557" s="1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s="9">
        <v>7324</v>
      </c>
      <c r="I3558" s="11">
        <v>48720</v>
      </c>
      <c r="J3558" s="9">
        <f>SUMIFS(H:H,D:D,dataset_shampoo[[#This Row],[Brand]],E:E,dataset_shampoo[[#This Row],[Region]],F:F,dataset_shampoo[[#This Row],[Year]],G:G,"&lt;="&amp;dataset_shampoo[[#This Row],[Month]])</f>
        <v>20711</v>
      </c>
      <c r="K3558" s="27">
        <f>SUMIFS(I:I,D:D,dataset_shampoo[[#This Row],[Brand]],E:E,dataset_shampoo[[#This Row],[Region]],F:F,dataset_shampoo[[#This Row],[Year]],G:G,"&lt;="&amp;dataset_shampoo[[#This Row],[Month]])</f>
        <v>137681.25</v>
      </c>
      <c r="L3558" s="9">
        <f>dataset_shampoo[[#This Row],[Units YTD]]+SUMIFS(H:H,D:D,dataset_shampoo[[#This Row],[Brand]],E:E,dataset_shampoo[[#This Row],[Region]],F:F,dataset_shampoo[[#This Row],[Year]]-1,G:G,"&gt;"&amp;dataset_shampoo[[#This Row],[Month]])</f>
        <v>51665</v>
      </c>
      <c r="M3558" s="1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s="9">
        <v>6090</v>
      </c>
      <c r="I3559" s="11">
        <v>40792.5</v>
      </c>
      <c r="J3559" s="9">
        <f>SUMIFS(H:H,D:D,dataset_shampoo[[#This Row],[Brand]],E:E,dataset_shampoo[[#This Row],[Region]],F:F,dataset_shampoo[[#This Row],[Year]],G:G,"&lt;="&amp;dataset_shampoo[[#This Row],[Month]])</f>
        <v>26801</v>
      </c>
      <c r="K3559" s="27">
        <f>SUMIFS(I:I,D:D,dataset_shampoo[[#This Row],[Brand]],E:E,dataset_shampoo[[#This Row],[Region]],F:F,dataset_shampoo[[#This Row],[Year]],G:G,"&lt;="&amp;dataset_shampoo[[#This Row],[Month]])</f>
        <v>178473.75</v>
      </c>
      <c r="L3559" s="9">
        <f>dataset_shampoo[[#This Row],[Units YTD]]+SUMIFS(H:H,D:D,dataset_shampoo[[#This Row],[Brand]],E:E,dataset_shampoo[[#This Row],[Region]],F:F,dataset_shampoo[[#This Row],[Year]]-1,G:G,"&gt;"&amp;dataset_shampoo[[#This Row],[Month]])</f>
        <v>54381</v>
      </c>
      <c r="M3559" s="1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s="9">
        <v>6064</v>
      </c>
      <c r="I3560" s="11">
        <v>41868.75</v>
      </c>
      <c r="J3560" s="9">
        <f>SUMIFS(H:H,D:D,dataset_shampoo[[#This Row],[Brand]],E:E,dataset_shampoo[[#This Row],[Region]],F:F,dataset_shampoo[[#This Row],[Year]],G:G,"&lt;="&amp;dataset_shampoo[[#This Row],[Month]])</f>
        <v>32865</v>
      </c>
      <c r="K3560" s="27">
        <f>SUMIFS(I:I,D:D,dataset_shampoo[[#This Row],[Brand]],E:E,dataset_shampoo[[#This Row],[Region]],F:F,dataset_shampoo[[#This Row],[Year]],G:G,"&lt;="&amp;dataset_shampoo[[#This Row],[Month]])</f>
        <v>220342.5</v>
      </c>
      <c r="L3560" s="9">
        <f>dataset_shampoo[[#This Row],[Units YTD]]+SUMIFS(H:H,D:D,dataset_shampoo[[#This Row],[Brand]],E:E,dataset_shampoo[[#This Row],[Region]],F:F,dataset_shampoo[[#This Row],[Year]]-1,G:G,"&gt;"&amp;dataset_shampoo[[#This Row],[Month]])</f>
        <v>56623</v>
      </c>
      <c r="M3560" s="1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s="9">
        <v>6458</v>
      </c>
      <c r="I3561" s="11">
        <v>44415</v>
      </c>
      <c r="J3561" s="9">
        <f>SUMIFS(H:H,D:D,dataset_shampoo[[#This Row],[Brand]],E:E,dataset_shampoo[[#This Row],[Region]],F:F,dataset_shampoo[[#This Row],[Year]],G:G,"&lt;="&amp;dataset_shampoo[[#This Row],[Month]])</f>
        <v>39323</v>
      </c>
      <c r="K3561" s="27">
        <f>SUMIFS(I:I,D:D,dataset_shampoo[[#This Row],[Brand]],E:E,dataset_shampoo[[#This Row],[Region]],F:F,dataset_shampoo[[#This Row],[Year]],G:G,"&lt;="&amp;dataset_shampoo[[#This Row],[Month]])</f>
        <v>264757.5</v>
      </c>
      <c r="L3561" s="9">
        <f>dataset_shampoo[[#This Row],[Units YTD]]+SUMIFS(H:H,D:D,dataset_shampoo[[#This Row],[Brand]],E:E,dataset_shampoo[[#This Row],[Region]],F:F,dataset_shampoo[[#This Row],[Year]]-1,G:G,"&gt;"&amp;dataset_shampoo[[#This Row],[Month]])</f>
        <v>58937</v>
      </c>
      <c r="M3561" s="1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s="9">
        <v>6431</v>
      </c>
      <c r="I3562" s="11">
        <v>44257.5</v>
      </c>
      <c r="J3562" s="9">
        <f>SUMIFS(H:H,D:D,dataset_shampoo[[#This Row],[Brand]],E:E,dataset_shampoo[[#This Row],[Region]],F:F,dataset_shampoo[[#This Row],[Year]],G:G,"&lt;="&amp;dataset_shampoo[[#This Row],[Month]])</f>
        <v>45754</v>
      </c>
      <c r="K3562" s="27">
        <f>SUMIFS(I:I,D:D,dataset_shampoo[[#This Row],[Brand]],E:E,dataset_shampoo[[#This Row],[Region]],F:F,dataset_shampoo[[#This Row],[Year]],G:G,"&lt;="&amp;dataset_shampoo[[#This Row],[Month]])</f>
        <v>309015</v>
      </c>
      <c r="L3562" s="9">
        <f>dataset_shampoo[[#This Row],[Units YTD]]+SUMIFS(H:H,D:D,dataset_shampoo[[#This Row],[Brand]],E:E,dataset_shampoo[[#This Row],[Region]],F:F,dataset_shampoo[[#This Row],[Year]]-1,G:G,"&gt;"&amp;dataset_shampoo[[#This Row],[Month]])</f>
        <v>61546</v>
      </c>
      <c r="M3562" s="1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s="9">
        <v>7035</v>
      </c>
      <c r="I3563" s="11">
        <v>48615</v>
      </c>
      <c r="J3563" s="9">
        <f>SUMIFS(H:H,D:D,dataset_shampoo[[#This Row],[Brand]],E:E,dataset_shampoo[[#This Row],[Region]],F:F,dataset_shampoo[[#This Row],[Year]],G:G,"&lt;="&amp;dataset_shampoo[[#This Row],[Month]])</f>
        <v>52789</v>
      </c>
      <c r="K3563" s="27">
        <f>SUMIFS(I:I,D:D,dataset_shampoo[[#This Row],[Brand]],E:E,dataset_shampoo[[#This Row],[Region]],F:F,dataset_shampoo[[#This Row],[Year]],G:G,"&lt;="&amp;dataset_shampoo[[#This Row],[Month]])</f>
        <v>357630</v>
      </c>
      <c r="L3563" s="9">
        <f>dataset_shampoo[[#This Row],[Units YTD]]+SUMIFS(H:H,D:D,dataset_shampoo[[#This Row],[Brand]],E:E,dataset_shampoo[[#This Row],[Region]],F:F,dataset_shampoo[[#This Row],[Year]]-1,G:G,"&gt;"&amp;dataset_shampoo[[#This Row],[Month]])</f>
        <v>65865</v>
      </c>
      <c r="M3563" s="1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s="9">
        <v>6904</v>
      </c>
      <c r="I3564" s="11">
        <v>47722.5</v>
      </c>
      <c r="J3564" s="9">
        <f>SUMIFS(H:H,D:D,dataset_shampoo[[#This Row],[Brand]],E:E,dataset_shampoo[[#This Row],[Region]],F:F,dataset_shampoo[[#This Row],[Year]],G:G,"&lt;="&amp;dataset_shampoo[[#This Row],[Month]])</f>
        <v>59693</v>
      </c>
      <c r="K3564" s="27">
        <f>SUMIFS(I:I,D:D,dataset_shampoo[[#This Row],[Brand]],E:E,dataset_shampoo[[#This Row],[Region]],F:F,dataset_shampoo[[#This Row],[Year]],G:G,"&lt;="&amp;dataset_shampoo[[#This Row],[Month]])</f>
        <v>405352.5</v>
      </c>
      <c r="L3564" s="9">
        <f>dataset_shampoo[[#This Row],[Units YTD]]+SUMIFS(H:H,D:D,dataset_shampoo[[#This Row],[Brand]],E:E,dataset_shampoo[[#This Row],[Region]],F:F,dataset_shampoo[[#This Row],[Year]]-1,G:G,"&gt;"&amp;dataset_shampoo[[#This Row],[Month]])</f>
        <v>70081</v>
      </c>
      <c r="M3564" s="1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s="9">
        <v>5906</v>
      </c>
      <c r="I3565" s="11">
        <v>40845</v>
      </c>
      <c r="J3565" s="9">
        <f>SUMIFS(H:H,D:D,dataset_shampoo[[#This Row],[Brand]],E:E,dataset_shampoo[[#This Row],[Region]],F:F,dataset_shampoo[[#This Row],[Year]],G:G,"&lt;="&amp;dataset_shampoo[[#This Row],[Month]])</f>
        <v>65599</v>
      </c>
      <c r="K3565" s="27">
        <f>SUMIFS(I:I,D:D,dataset_shampoo[[#This Row],[Brand]],E:E,dataset_shampoo[[#This Row],[Region]],F:F,dataset_shampoo[[#This Row],[Year]],G:G,"&lt;="&amp;dataset_shampoo[[#This Row],[Month]])</f>
        <v>446197.5</v>
      </c>
      <c r="L3565" s="9">
        <f>dataset_shampoo[[#This Row],[Units YTD]]+SUMIFS(H:H,D:D,dataset_shampoo[[#This Row],[Brand]],E:E,dataset_shampoo[[#This Row],[Region]],F:F,dataset_shampoo[[#This Row],[Year]]-1,G:G,"&gt;"&amp;dataset_shampoo[[#This Row],[Month]])</f>
        <v>72431</v>
      </c>
      <c r="M3565" s="1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s="9">
        <v>7166</v>
      </c>
      <c r="I3566" s="11">
        <v>49297.5</v>
      </c>
      <c r="J3566" s="9">
        <f>SUMIFS(H:H,D:D,dataset_shampoo[[#This Row],[Brand]],E:E,dataset_shampoo[[#This Row],[Region]],F:F,dataset_shampoo[[#This Row],[Year]],G:G,"&lt;="&amp;dataset_shampoo[[#This Row],[Month]])</f>
        <v>72765</v>
      </c>
      <c r="K3566" s="27">
        <f>SUMIFS(I:I,D:D,dataset_shampoo[[#This Row],[Brand]],E:E,dataset_shampoo[[#This Row],[Region]],F:F,dataset_shampoo[[#This Row],[Year]],G:G,"&lt;="&amp;dataset_shampoo[[#This Row],[Month]])</f>
        <v>495495</v>
      </c>
      <c r="L3566" s="9">
        <f>dataset_shampoo[[#This Row],[Units YTD]]+SUMIFS(H:H,D:D,dataset_shampoo[[#This Row],[Brand]],E:E,dataset_shampoo[[#This Row],[Region]],F:F,dataset_shampoo[[#This Row],[Year]]-1,G:G,"&gt;"&amp;dataset_shampoo[[#This Row],[Month]])</f>
        <v>76447</v>
      </c>
      <c r="M3566" s="1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s="9">
        <v>6064</v>
      </c>
      <c r="I3567" s="11">
        <v>41737.5</v>
      </c>
      <c r="J3567" s="9">
        <f>SUMIFS(H:H,D:D,dataset_shampoo[[#This Row],[Brand]],E:E,dataset_shampoo[[#This Row],[Region]],F:F,dataset_shampoo[[#This Row],[Year]],G:G,"&lt;="&amp;dataset_shampoo[[#This Row],[Month]])</f>
        <v>78829</v>
      </c>
      <c r="K3567" s="27">
        <f>SUMIFS(I:I,D:D,dataset_shampoo[[#This Row],[Brand]],E:E,dataset_shampoo[[#This Row],[Region]],F:F,dataset_shampoo[[#This Row],[Year]],G:G,"&lt;="&amp;dataset_shampoo[[#This Row],[Month]])</f>
        <v>537232.5</v>
      </c>
      <c r="L3567" s="9">
        <f>dataset_shampoo[[#This Row],[Units YTD]]+SUMIFS(H:H,D:D,dataset_shampoo[[#This Row],[Brand]],E:E,dataset_shampoo[[#This Row],[Region]],F:F,dataset_shampoo[[#This Row],[Year]]-1,G:G,"&gt;"&amp;dataset_shampoo[[#This Row],[Month]])</f>
        <v>78829</v>
      </c>
      <c r="M3567" s="1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s="9">
        <v>8442</v>
      </c>
      <c r="I3568" s="11">
        <v>57960</v>
      </c>
      <c r="J3568" s="9">
        <f>SUMIFS(H:H,D:D,dataset_shampoo[[#This Row],[Brand]],E:E,dataset_shampoo[[#This Row],[Region]],F:F,dataset_shampoo[[#This Row],[Year]],G:G,"&lt;="&amp;dataset_shampoo[[#This Row],[Month]])</f>
        <v>8442</v>
      </c>
      <c r="K3568" s="27">
        <f>SUMIFS(I:I,D:D,dataset_shampoo[[#This Row],[Brand]],E:E,dataset_shampoo[[#This Row],[Region]],F:F,dataset_shampoo[[#This Row],[Year]],G:G,"&lt;="&amp;dataset_shampoo[[#This Row],[Month]])</f>
        <v>57960</v>
      </c>
      <c r="L3568" s="9">
        <f>dataset_shampoo[[#This Row],[Units YTD]]+SUMIFS(H:H,D:D,dataset_shampoo[[#This Row],[Brand]],E:E,dataset_shampoo[[#This Row],[Region]],F:F,dataset_shampoo[[#This Row],[Year]]-1,G:G,"&gt;"&amp;dataset_shampoo[[#This Row],[Month]])</f>
        <v>80105</v>
      </c>
      <c r="M3568" s="1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s="9">
        <v>9198</v>
      </c>
      <c r="I3569" s="11">
        <v>63378</v>
      </c>
      <c r="J3569" s="9">
        <f>SUMIFS(H:H,D:D,dataset_shampoo[[#This Row],[Brand]],E:E,dataset_shampoo[[#This Row],[Region]],F:F,dataset_shampoo[[#This Row],[Year]],G:G,"&lt;="&amp;dataset_shampoo[[#This Row],[Month]])</f>
        <v>17640</v>
      </c>
      <c r="K3569" s="27">
        <f>SUMIFS(I:I,D:D,dataset_shampoo[[#This Row],[Brand]],E:E,dataset_shampoo[[#This Row],[Region]],F:F,dataset_shampoo[[#This Row],[Year]],G:G,"&lt;="&amp;dataset_shampoo[[#This Row],[Month]])</f>
        <v>121338</v>
      </c>
      <c r="L3569" s="9">
        <f>dataset_shampoo[[#This Row],[Units YTD]]+SUMIFS(H:H,D:D,dataset_shampoo[[#This Row],[Brand]],E:E,dataset_shampoo[[#This Row],[Region]],F:F,dataset_shampoo[[#This Row],[Year]]-1,G:G,"&gt;"&amp;dataset_shampoo[[#This Row],[Month]])</f>
        <v>83082</v>
      </c>
      <c r="M3569" s="1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s="9">
        <v>10038</v>
      </c>
      <c r="I3570" s="11">
        <v>69132</v>
      </c>
      <c r="J3570" s="9">
        <f>SUMIFS(H:H,D:D,dataset_shampoo[[#This Row],[Brand]],E:E,dataset_shampoo[[#This Row],[Region]],F:F,dataset_shampoo[[#This Row],[Year]],G:G,"&lt;="&amp;dataset_shampoo[[#This Row],[Month]])</f>
        <v>27678</v>
      </c>
      <c r="K3570" s="27">
        <f>SUMIFS(I:I,D:D,dataset_shampoo[[#This Row],[Brand]],E:E,dataset_shampoo[[#This Row],[Region]],F:F,dataset_shampoo[[#This Row],[Year]],G:G,"&lt;="&amp;dataset_shampoo[[#This Row],[Month]])</f>
        <v>190470</v>
      </c>
      <c r="L3570" s="9">
        <f>dataset_shampoo[[#This Row],[Units YTD]]+SUMIFS(H:H,D:D,dataset_shampoo[[#This Row],[Brand]],E:E,dataset_shampoo[[#This Row],[Region]],F:F,dataset_shampoo[[#This Row],[Year]]-1,G:G,"&gt;"&amp;dataset_shampoo[[#This Row],[Month]])</f>
        <v>85796</v>
      </c>
      <c r="M3570" s="1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s="9">
        <v>410</v>
      </c>
      <c r="I3571" s="11">
        <v>2079</v>
      </c>
      <c r="J3571" s="9">
        <f>SUMIFS(H:H,D:D,dataset_shampoo[[#This Row],[Brand]],E:E,dataset_shampoo[[#This Row],[Region]],F:F,dataset_shampoo[[#This Row],[Year]],G:G,"&lt;="&amp;dataset_shampoo[[#This Row],[Month]])</f>
        <v>410</v>
      </c>
      <c r="K3571" s="27">
        <f>SUMIFS(I:I,D:D,dataset_shampoo[[#This Row],[Brand]],E:E,dataset_shampoo[[#This Row],[Region]],F:F,dataset_shampoo[[#This Row],[Year]],G:G,"&lt;="&amp;dataset_shampoo[[#This Row],[Month]])</f>
        <v>2079</v>
      </c>
      <c r="L3571" s="9">
        <f>dataset_shampoo[[#This Row],[Units YTD]]+SUMIFS(H:H,D:D,dataset_shampoo[[#This Row],[Brand]],E:E,dataset_shampoo[[#This Row],[Region]],F:F,dataset_shampoo[[#This Row],[Year]]-1,G:G,"&gt;"&amp;dataset_shampoo[[#This Row],[Month]])</f>
        <v>410</v>
      </c>
      <c r="M3571" s="1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s="9">
        <v>788</v>
      </c>
      <c r="I3572" s="11">
        <v>4368</v>
      </c>
      <c r="J3572" s="9">
        <f>SUMIFS(H:H,D:D,dataset_shampoo[[#This Row],[Brand]],E:E,dataset_shampoo[[#This Row],[Region]],F:F,dataset_shampoo[[#This Row],[Year]],G:G,"&lt;="&amp;dataset_shampoo[[#This Row],[Month]])</f>
        <v>1198</v>
      </c>
      <c r="K3572" s="27">
        <f>SUMIFS(I:I,D:D,dataset_shampoo[[#This Row],[Brand]],E:E,dataset_shampoo[[#This Row],[Region]],F:F,dataset_shampoo[[#This Row],[Year]],G:G,"&lt;="&amp;dataset_shampoo[[#This Row],[Month]])</f>
        <v>6447</v>
      </c>
      <c r="L3572" s="9">
        <f>dataset_shampoo[[#This Row],[Units YTD]]+SUMIFS(H:H,D:D,dataset_shampoo[[#This Row],[Brand]],E:E,dataset_shampoo[[#This Row],[Region]],F:F,dataset_shampoo[[#This Row],[Year]]-1,G:G,"&gt;"&amp;dataset_shampoo[[#This Row],[Month]])</f>
        <v>1198</v>
      </c>
      <c r="M3572" s="1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s="9">
        <v>1197</v>
      </c>
      <c r="I3573" s="11">
        <v>6583.5</v>
      </c>
      <c r="J3573" s="9">
        <f>SUMIFS(H:H,D:D,dataset_shampoo[[#This Row],[Brand]],E:E,dataset_shampoo[[#This Row],[Region]],F:F,dataset_shampoo[[#This Row],[Year]],G:G,"&lt;="&amp;dataset_shampoo[[#This Row],[Month]])</f>
        <v>2395</v>
      </c>
      <c r="K3573" s="27">
        <f>SUMIFS(I:I,D:D,dataset_shampoo[[#This Row],[Brand]],E:E,dataset_shampoo[[#This Row],[Region]],F:F,dataset_shampoo[[#This Row],[Year]],G:G,"&lt;="&amp;dataset_shampoo[[#This Row],[Month]])</f>
        <v>13030.5</v>
      </c>
      <c r="L3573" s="9">
        <f>dataset_shampoo[[#This Row],[Units YTD]]+SUMIFS(H:H,D:D,dataset_shampoo[[#This Row],[Brand]],E:E,dataset_shampoo[[#This Row],[Region]],F:F,dataset_shampoo[[#This Row],[Year]]-1,G:G,"&gt;"&amp;dataset_shampoo[[#This Row],[Month]])</f>
        <v>2395</v>
      </c>
      <c r="M3573" s="1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s="9">
        <v>1008</v>
      </c>
      <c r="I3574" s="11">
        <v>5512.5</v>
      </c>
      <c r="J3574" s="9">
        <f>SUMIFS(H:H,D:D,dataset_shampoo[[#This Row],[Brand]],E:E,dataset_shampoo[[#This Row],[Region]],F:F,dataset_shampoo[[#This Row],[Year]],G:G,"&lt;="&amp;dataset_shampoo[[#This Row],[Month]])</f>
        <v>1008</v>
      </c>
      <c r="K3574" s="27">
        <f>SUMIFS(I:I,D:D,dataset_shampoo[[#This Row],[Brand]],E:E,dataset_shampoo[[#This Row],[Region]],F:F,dataset_shampoo[[#This Row],[Year]],G:G,"&lt;="&amp;dataset_shampoo[[#This Row],[Month]])</f>
        <v>5512.5</v>
      </c>
      <c r="L3574" s="9">
        <f>dataset_shampoo[[#This Row],[Units YTD]]+SUMIFS(H:H,D:D,dataset_shampoo[[#This Row],[Brand]],E:E,dataset_shampoo[[#This Row],[Region]],F:F,dataset_shampoo[[#This Row],[Year]]-1,G:G,"&gt;"&amp;dataset_shampoo[[#This Row],[Month]])</f>
        <v>3403</v>
      </c>
      <c r="M3574" s="1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s="9">
        <v>998</v>
      </c>
      <c r="I3575" s="11">
        <v>5470.5</v>
      </c>
      <c r="J3575" s="9">
        <f>SUMIFS(H:H,D:D,dataset_shampoo[[#This Row],[Brand]],E:E,dataset_shampoo[[#This Row],[Region]],F:F,dataset_shampoo[[#This Row],[Year]],G:G,"&lt;="&amp;dataset_shampoo[[#This Row],[Month]])</f>
        <v>2006</v>
      </c>
      <c r="K3575" s="27">
        <f>SUMIFS(I:I,D:D,dataset_shampoo[[#This Row],[Brand]],E:E,dataset_shampoo[[#This Row],[Region]],F:F,dataset_shampoo[[#This Row],[Year]],G:G,"&lt;="&amp;dataset_shampoo[[#This Row],[Month]])</f>
        <v>10983</v>
      </c>
      <c r="L3575" s="9">
        <f>dataset_shampoo[[#This Row],[Units YTD]]+SUMIFS(H:H,D:D,dataset_shampoo[[#This Row],[Brand]],E:E,dataset_shampoo[[#This Row],[Region]],F:F,dataset_shampoo[[#This Row],[Year]]-1,G:G,"&gt;"&amp;dataset_shampoo[[#This Row],[Month]])</f>
        <v>4401</v>
      </c>
      <c r="M3575" s="1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s="9">
        <v>966</v>
      </c>
      <c r="I3576" s="11">
        <v>5271</v>
      </c>
      <c r="J3576" s="9">
        <f>SUMIFS(H:H,D:D,dataset_shampoo[[#This Row],[Brand]],E:E,dataset_shampoo[[#This Row],[Region]],F:F,dataset_shampoo[[#This Row],[Year]],G:G,"&lt;="&amp;dataset_shampoo[[#This Row],[Month]])</f>
        <v>2972</v>
      </c>
      <c r="K3576" s="27">
        <f>SUMIFS(I:I,D:D,dataset_shampoo[[#This Row],[Brand]],E:E,dataset_shampoo[[#This Row],[Region]],F:F,dataset_shampoo[[#This Row],[Year]],G:G,"&lt;="&amp;dataset_shampoo[[#This Row],[Month]])</f>
        <v>16254</v>
      </c>
      <c r="L3576" s="9">
        <f>dataset_shampoo[[#This Row],[Units YTD]]+SUMIFS(H:H,D:D,dataset_shampoo[[#This Row],[Brand]],E:E,dataset_shampoo[[#This Row],[Region]],F:F,dataset_shampoo[[#This Row],[Year]]-1,G:G,"&gt;"&amp;dataset_shampoo[[#This Row],[Month]])</f>
        <v>5367</v>
      </c>
      <c r="M3576" s="1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s="9">
        <v>861</v>
      </c>
      <c r="I3577" s="11">
        <v>4756.5</v>
      </c>
      <c r="J3577" s="9">
        <f>SUMIFS(H:H,D:D,dataset_shampoo[[#This Row],[Brand]],E:E,dataset_shampoo[[#This Row],[Region]],F:F,dataset_shampoo[[#This Row],[Year]],G:G,"&lt;="&amp;dataset_shampoo[[#This Row],[Month]])</f>
        <v>3833</v>
      </c>
      <c r="K3577" s="27">
        <f>SUMIFS(I:I,D:D,dataset_shampoo[[#This Row],[Brand]],E:E,dataset_shampoo[[#This Row],[Region]],F:F,dataset_shampoo[[#This Row],[Year]],G:G,"&lt;="&amp;dataset_shampoo[[#This Row],[Month]])</f>
        <v>21010.5</v>
      </c>
      <c r="L3577" s="9">
        <f>dataset_shampoo[[#This Row],[Units YTD]]+SUMIFS(H:H,D:D,dataset_shampoo[[#This Row],[Brand]],E:E,dataset_shampoo[[#This Row],[Region]],F:F,dataset_shampoo[[#This Row],[Year]]-1,G:G,"&gt;"&amp;dataset_shampoo[[#This Row],[Month]])</f>
        <v>6228</v>
      </c>
      <c r="M3577" s="1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s="9">
        <v>987</v>
      </c>
      <c r="I3578" s="11">
        <v>5386.5</v>
      </c>
      <c r="J3578" s="9">
        <f>SUMIFS(H:H,D:D,dataset_shampoo[[#This Row],[Brand]],E:E,dataset_shampoo[[#This Row],[Region]],F:F,dataset_shampoo[[#This Row],[Year]],G:G,"&lt;="&amp;dataset_shampoo[[#This Row],[Month]])</f>
        <v>4820</v>
      </c>
      <c r="K3578" s="27">
        <f>SUMIFS(I:I,D:D,dataset_shampoo[[#This Row],[Brand]],E:E,dataset_shampoo[[#This Row],[Region]],F:F,dataset_shampoo[[#This Row],[Year]],G:G,"&lt;="&amp;dataset_shampoo[[#This Row],[Month]])</f>
        <v>26397</v>
      </c>
      <c r="L3578" s="9">
        <f>dataset_shampoo[[#This Row],[Units YTD]]+SUMIFS(H:H,D:D,dataset_shampoo[[#This Row],[Brand]],E:E,dataset_shampoo[[#This Row],[Region]],F:F,dataset_shampoo[[#This Row],[Year]]-1,G:G,"&gt;"&amp;dataset_shampoo[[#This Row],[Month]])</f>
        <v>7215</v>
      </c>
      <c r="M3578" s="1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s="9">
        <v>1155</v>
      </c>
      <c r="I3579" s="11">
        <v>6394.5</v>
      </c>
      <c r="J3579" s="9">
        <f>SUMIFS(H:H,D:D,dataset_shampoo[[#This Row],[Brand]],E:E,dataset_shampoo[[#This Row],[Region]],F:F,dataset_shampoo[[#This Row],[Year]],G:G,"&lt;="&amp;dataset_shampoo[[#This Row],[Month]])</f>
        <v>5975</v>
      </c>
      <c r="K3579" s="27">
        <f>SUMIFS(I:I,D:D,dataset_shampoo[[#This Row],[Brand]],E:E,dataset_shampoo[[#This Row],[Region]],F:F,dataset_shampoo[[#This Row],[Year]],G:G,"&lt;="&amp;dataset_shampoo[[#This Row],[Month]])</f>
        <v>32791.5</v>
      </c>
      <c r="L3579" s="9">
        <f>dataset_shampoo[[#This Row],[Units YTD]]+SUMIFS(H:H,D:D,dataset_shampoo[[#This Row],[Brand]],E:E,dataset_shampoo[[#This Row],[Region]],F:F,dataset_shampoo[[#This Row],[Year]]-1,G:G,"&gt;"&amp;dataset_shampoo[[#This Row],[Month]])</f>
        <v>8370</v>
      </c>
      <c r="M3579" s="1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s="9">
        <v>1701</v>
      </c>
      <c r="I3580" s="11">
        <v>9565.5</v>
      </c>
      <c r="J3580" s="9">
        <f>SUMIFS(H:H,D:D,dataset_shampoo[[#This Row],[Brand]],E:E,dataset_shampoo[[#This Row],[Region]],F:F,dataset_shampoo[[#This Row],[Year]],G:G,"&lt;="&amp;dataset_shampoo[[#This Row],[Month]])</f>
        <v>7676</v>
      </c>
      <c r="K3580" s="27">
        <f>SUMIFS(I:I,D:D,dataset_shampoo[[#This Row],[Brand]],E:E,dataset_shampoo[[#This Row],[Region]],F:F,dataset_shampoo[[#This Row],[Year]],G:G,"&lt;="&amp;dataset_shampoo[[#This Row],[Month]])</f>
        <v>42357</v>
      </c>
      <c r="L3580" s="9">
        <f>dataset_shampoo[[#This Row],[Units YTD]]+SUMIFS(H:H,D:D,dataset_shampoo[[#This Row],[Brand]],E:E,dataset_shampoo[[#This Row],[Region]],F:F,dataset_shampoo[[#This Row],[Year]]-1,G:G,"&gt;"&amp;dataset_shampoo[[#This Row],[Month]])</f>
        <v>10071</v>
      </c>
      <c r="M3580" s="1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s="9">
        <v>1334</v>
      </c>
      <c r="I3581" s="11">
        <v>7560</v>
      </c>
      <c r="J3581" s="9">
        <f>SUMIFS(H:H,D:D,dataset_shampoo[[#This Row],[Brand]],E:E,dataset_shampoo[[#This Row],[Region]],F:F,dataset_shampoo[[#This Row],[Year]],G:G,"&lt;="&amp;dataset_shampoo[[#This Row],[Month]])</f>
        <v>9010</v>
      </c>
      <c r="K3581" s="27">
        <f>SUMIFS(I:I,D:D,dataset_shampoo[[#This Row],[Brand]],E:E,dataset_shampoo[[#This Row],[Region]],F:F,dataset_shampoo[[#This Row],[Year]],G:G,"&lt;="&amp;dataset_shampoo[[#This Row],[Month]])</f>
        <v>49917</v>
      </c>
      <c r="L3581" s="9">
        <f>dataset_shampoo[[#This Row],[Units YTD]]+SUMIFS(H:H,D:D,dataset_shampoo[[#This Row],[Brand]],E:E,dataset_shampoo[[#This Row],[Region]],F:F,dataset_shampoo[[#This Row],[Year]]-1,G:G,"&gt;"&amp;dataset_shampoo[[#This Row],[Month]])</f>
        <v>11405</v>
      </c>
      <c r="M3581" s="1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s="9">
        <v>1858</v>
      </c>
      <c r="I3582" s="11">
        <v>10458</v>
      </c>
      <c r="J3582" s="9">
        <f>SUMIFS(H:H,D:D,dataset_shampoo[[#This Row],[Brand]],E:E,dataset_shampoo[[#This Row],[Region]],F:F,dataset_shampoo[[#This Row],[Year]],G:G,"&lt;="&amp;dataset_shampoo[[#This Row],[Month]])</f>
        <v>10868</v>
      </c>
      <c r="K3582" s="27">
        <f>SUMIFS(I:I,D:D,dataset_shampoo[[#This Row],[Brand]],E:E,dataset_shampoo[[#This Row],[Region]],F:F,dataset_shampoo[[#This Row],[Year]],G:G,"&lt;="&amp;dataset_shampoo[[#This Row],[Month]])</f>
        <v>60375</v>
      </c>
      <c r="L3582" s="9">
        <f>dataset_shampoo[[#This Row],[Units YTD]]+SUMIFS(H:H,D:D,dataset_shampoo[[#This Row],[Brand]],E:E,dataset_shampoo[[#This Row],[Region]],F:F,dataset_shampoo[[#This Row],[Year]]-1,G:G,"&gt;"&amp;dataset_shampoo[[#This Row],[Month]])</f>
        <v>13263</v>
      </c>
      <c r="M3582" s="1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s="9">
        <v>2002</v>
      </c>
      <c r="I3583" s="11">
        <v>11340</v>
      </c>
      <c r="J3583" s="9">
        <f>SUMIFS(H:H,D:D,dataset_shampoo[[#This Row],[Brand]],E:E,dataset_shampoo[[#This Row],[Region]],F:F,dataset_shampoo[[#This Row],[Year]],G:G,"&lt;="&amp;dataset_shampoo[[#This Row],[Month]])</f>
        <v>12870</v>
      </c>
      <c r="K3583" s="27">
        <f>SUMIFS(I:I,D:D,dataset_shampoo[[#This Row],[Brand]],E:E,dataset_shampoo[[#This Row],[Region]],F:F,dataset_shampoo[[#This Row],[Year]],G:G,"&lt;="&amp;dataset_shampoo[[#This Row],[Month]])</f>
        <v>71715</v>
      </c>
      <c r="L3583" s="9">
        <f>dataset_shampoo[[#This Row],[Units YTD]]+SUMIFS(H:H,D:D,dataset_shampoo[[#This Row],[Brand]],E:E,dataset_shampoo[[#This Row],[Region]],F:F,dataset_shampoo[[#This Row],[Year]]-1,G:G,"&gt;"&amp;dataset_shampoo[[#This Row],[Month]])</f>
        <v>14855</v>
      </c>
      <c r="M3583" s="1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s="9">
        <v>2016</v>
      </c>
      <c r="I3584" s="11">
        <v>11410</v>
      </c>
      <c r="J3584" s="9">
        <f>SUMIFS(H:H,D:D,dataset_shampoo[[#This Row],[Brand]],E:E,dataset_shampoo[[#This Row],[Region]],F:F,dataset_shampoo[[#This Row],[Year]],G:G,"&lt;="&amp;dataset_shampoo[[#This Row],[Month]])</f>
        <v>14886</v>
      </c>
      <c r="K3584" s="27">
        <f>SUMIFS(I:I,D:D,dataset_shampoo[[#This Row],[Brand]],E:E,dataset_shampoo[[#This Row],[Region]],F:F,dataset_shampoo[[#This Row],[Year]],G:G,"&lt;="&amp;dataset_shampoo[[#This Row],[Month]])</f>
        <v>83125</v>
      </c>
      <c r="L3584" s="9">
        <f>dataset_shampoo[[#This Row],[Units YTD]]+SUMIFS(H:H,D:D,dataset_shampoo[[#This Row],[Brand]],E:E,dataset_shampoo[[#This Row],[Region]],F:F,dataset_shampoo[[#This Row],[Year]]-1,G:G,"&gt;"&amp;dataset_shampoo[[#This Row],[Month]])</f>
        <v>16083</v>
      </c>
      <c r="M3584" s="1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s="9">
        <v>1736</v>
      </c>
      <c r="I3585" s="11">
        <v>9786</v>
      </c>
      <c r="J3585" s="9">
        <f>SUMIFS(H:H,D:D,dataset_shampoo[[#This Row],[Brand]],E:E,dataset_shampoo[[#This Row],[Region]],F:F,dataset_shampoo[[#This Row],[Year]],G:G,"&lt;="&amp;dataset_shampoo[[#This Row],[Month]])</f>
        <v>16622</v>
      </c>
      <c r="K3585" s="27">
        <f>SUMIFS(I:I,D:D,dataset_shampoo[[#This Row],[Brand]],E:E,dataset_shampoo[[#This Row],[Region]],F:F,dataset_shampoo[[#This Row],[Year]],G:G,"&lt;="&amp;dataset_shampoo[[#This Row],[Month]])</f>
        <v>92911</v>
      </c>
      <c r="L3585" s="9">
        <f>dataset_shampoo[[#This Row],[Units YTD]]+SUMIFS(H:H,D:D,dataset_shampoo[[#This Row],[Brand]],E:E,dataset_shampoo[[#This Row],[Region]],F:F,dataset_shampoo[[#This Row],[Year]]-1,G:G,"&gt;"&amp;dataset_shampoo[[#This Row],[Month]])</f>
        <v>16622</v>
      </c>
      <c r="M3585" s="1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s="9">
        <v>1876</v>
      </c>
      <c r="I3586" s="11">
        <v>10598</v>
      </c>
      <c r="J3586" s="9">
        <f>SUMIFS(H:H,D:D,dataset_shampoo[[#This Row],[Brand]],E:E,dataset_shampoo[[#This Row],[Region]],F:F,dataset_shampoo[[#This Row],[Year]],G:G,"&lt;="&amp;dataset_shampoo[[#This Row],[Month]])</f>
        <v>1876</v>
      </c>
      <c r="K3586" s="27">
        <f>SUMIFS(I:I,D:D,dataset_shampoo[[#This Row],[Brand]],E:E,dataset_shampoo[[#This Row],[Region]],F:F,dataset_shampoo[[#This Row],[Year]],G:G,"&lt;="&amp;dataset_shampoo[[#This Row],[Month]])</f>
        <v>10598</v>
      </c>
      <c r="L3586" s="9">
        <f>dataset_shampoo[[#This Row],[Units YTD]]+SUMIFS(H:H,D:D,dataset_shampoo[[#This Row],[Brand]],E:E,dataset_shampoo[[#This Row],[Region]],F:F,dataset_shampoo[[#This Row],[Year]]-1,G:G,"&gt;"&amp;dataset_shampoo[[#This Row],[Month]])</f>
        <v>17490</v>
      </c>
      <c r="M3586" s="1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s="9">
        <v>1862</v>
      </c>
      <c r="I3587" s="11">
        <v>10472</v>
      </c>
      <c r="J3587" s="9">
        <f>SUMIFS(H:H,D:D,dataset_shampoo[[#This Row],[Brand]],E:E,dataset_shampoo[[#This Row],[Region]],F:F,dataset_shampoo[[#This Row],[Year]],G:G,"&lt;="&amp;dataset_shampoo[[#This Row],[Month]])</f>
        <v>3738</v>
      </c>
      <c r="K3587" s="27">
        <f>SUMIFS(I:I,D:D,dataset_shampoo[[#This Row],[Brand]],E:E,dataset_shampoo[[#This Row],[Region]],F:F,dataset_shampoo[[#This Row],[Year]],G:G,"&lt;="&amp;dataset_shampoo[[#This Row],[Month]])</f>
        <v>21070</v>
      </c>
      <c r="L3587" s="9">
        <f>dataset_shampoo[[#This Row],[Units YTD]]+SUMIFS(H:H,D:D,dataset_shampoo[[#This Row],[Brand]],E:E,dataset_shampoo[[#This Row],[Region]],F:F,dataset_shampoo[[#This Row],[Year]]-1,G:G,"&gt;"&amp;dataset_shampoo[[#This Row],[Month]])</f>
        <v>18354</v>
      </c>
      <c r="M3587" s="1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s="9">
        <v>2016</v>
      </c>
      <c r="I3588" s="11">
        <v>11410</v>
      </c>
      <c r="J3588" s="9">
        <f>SUMIFS(H:H,D:D,dataset_shampoo[[#This Row],[Brand]],E:E,dataset_shampoo[[#This Row],[Region]],F:F,dataset_shampoo[[#This Row],[Year]],G:G,"&lt;="&amp;dataset_shampoo[[#This Row],[Month]])</f>
        <v>5754</v>
      </c>
      <c r="K3588" s="27">
        <f>SUMIFS(I:I,D:D,dataset_shampoo[[#This Row],[Brand]],E:E,dataset_shampoo[[#This Row],[Region]],F:F,dataset_shampoo[[#This Row],[Year]],G:G,"&lt;="&amp;dataset_shampoo[[#This Row],[Month]])</f>
        <v>32480</v>
      </c>
      <c r="L3588" s="9">
        <f>dataset_shampoo[[#This Row],[Units YTD]]+SUMIFS(H:H,D:D,dataset_shampoo[[#This Row],[Brand]],E:E,dataset_shampoo[[#This Row],[Region]],F:F,dataset_shampoo[[#This Row],[Year]]-1,G:G,"&gt;"&amp;dataset_shampoo[[#This Row],[Month]])</f>
        <v>19404</v>
      </c>
      <c r="M3588" s="1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s="9">
        <v>1764</v>
      </c>
      <c r="I3589" s="11">
        <v>10010</v>
      </c>
      <c r="J3589" s="9">
        <f>SUMIFS(H:H,D:D,dataset_shampoo[[#This Row],[Brand]],E:E,dataset_shampoo[[#This Row],[Region]],F:F,dataset_shampoo[[#This Row],[Year]],G:G,"&lt;="&amp;dataset_shampoo[[#This Row],[Month]])</f>
        <v>7518</v>
      </c>
      <c r="K3589" s="27">
        <f>SUMIFS(I:I,D:D,dataset_shampoo[[#This Row],[Brand]],E:E,dataset_shampoo[[#This Row],[Region]],F:F,dataset_shampoo[[#This Row],[Year]],G:G,"&lt;="&amp;dataset_shampoo[[#This Row],[Month]])</f>
        <v>42490</v>
      </c>
      <c r="L3589" s="9">
        <f>dataset_shampoo[[#This Row],[Units YTD]]+SUMIFS(H:H,D:D,dataset_shampoo[[#This Row],[Brand]],E:E,dataset_shampoo[[#This Row],[Region]],F:F,dataset_shampoo[[#This Row],[Year]]-1,G:G,"&gt;"&amp;dataset_shampoo[[#This Row],[Month]])</f>
        <v>20307</v>
      </c>
      <c r="M3589" s="1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s="9">
        <v>2282</v>
      </c>
      <c r="I3590" s="11">
        <v>12880</v>
      </c>
      <c r="J3590" s="9">
        <f>SUMIFS(H:H,D:D,dataset_shampoo[[#This Row],[Brand]],E:E,dataset_shampoo[[#This Row],[Region]],F:F,dataset_shampoo[[#This Row],[Year]],G:G,"&lt;="&amp;dataset_shampoo[[#This Row],[Month]])</f>
        <v>9800</v>
      </c>
      <c r="K3590" s="27">
        <f>SUMIFS(I:I,D:D,dataset_shampoo[[#This Row],[Brand]],E:E,dataset_shampoo[[#This Row],[Region]],F:F,dataset_shampoo[[#This Row],[Year]],G:G,"&lt;="&amp;dataset_shampoo[[#This Row],[Month]])</f>
        <v>55370</v>
      </c>
      <c r="L3590" s="9">
        <f>dataset_shampoo[[#This Row],[Units YTD]]+SUMIFS(H:H,D:D,dataset_shampoo[[#This Row],[Brand]],E:E,dataset_shampoo[[#This Row],[Region]],F:F,dataset_shampoo[[#This Row],[Year]]-1,G:G,"&gt;"&amp;dataset_shampoo[[#This Row],[Month]])</f>
        <v>21602</v>
      </c>
      <c r="M3590" s="1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s="9">
        <v>2072</v>
      </c>
      <c r="I3591" s="11">
        <v>11718</v>
      </c>
      <c r="J3591" s="9">
        <f>SUMIFS(H:H,D:D,dataset_shampoo[[#This Row],[Brand]],E:E,dataset_shampoo[[#This Row],[Region]],F:F,dataset_shampoo[[#This Row],[Year]],G:G,"&lt;="&amp;dataset_shampoo[[#This Row],[Month]])</f>
        <v>11872</v>
      </c>
      <c r="K3591" s="27">
        <f>SUMIFS(I:I,D:D,dataset_shampoo[[#This Row],[Brand]],E:E,dataset_shampoo[[#This Row],[Region]],F:F,dataset_shampoo[[#This Row],[Year]],G:G,"&lt;="&amp;dataset_shampoo[[#This Row],[Month]])</f>
        <v>67088</v>
      </c>
      <c r="L3591" s="9">
        <f>dataset_shampoo[[#This Row],[Units YTD]]+SUMIFS(H:H,D:D,dataset_shampoo[[#This Row],[Brand]],E:E,dataset_shampoo[[#This Row],[Region]],F:F,dataset_shampoo[[#This Row],[Year]]-1,G:G,"&gt;"&amp;dataset_shampoo[[#This Row],[Month]])</f>
        <v>22519</v>
      </c>
      <c r="M3591" s="1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s="9">
        <v>2058</v>
      </c>
      <c r="I3592" s="11">
        <v>11592</v>
      </c>
      <c r="J3592" s="9">
        <f>SUMIFS(H:H,D:D,dataset_shampoo[[#This Row],[Brand]],E:E,dataset_shampoo[[#This Row],[Region]],F:F,dataset_shampoo[[#This Row],[Year]],G:G,"&lt;="&amp;dataset_shampoo[[#This Row],[Month]])</f>
        <v>13930</v>
      </c>
      <c r="K3592" s="27">
        <f>SUMIFS(I:I,D:D,dataset_shampoo[[#This Row],[Brand]],E:E,dataset_shampoo[[#This Row],[Region]],F:F,dataset_shampoo[[#This Row],[Year]],G:G,"&lt;="&amp;dataset_shampoo[[#This Row],[Month]])</f>
        <v>78680</v>
      </c>
      <c r="L3592" s="9">
        <f>dataset_shampoo[[#This Row],[Units YTD]]+SUMIFS(H:H,D:D,dataset_shampoo[[#This Row],[Brand]],E:E,dataset_shampoo[[#This Row],[Region]],F:F,dataset_shampoo[[#This Row],[Year]]-1,G:G,"&gt;"&amp;dataset_shampoo[[#This Row],[Month]])</f>
        <v>22876</v>
      </c>
      <c r="M3592" s="1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s="9">
        <v>1736</v>
      </c>
      <c r="I3593" s="11">
        <v>9758</v>
      </c>
      <c r="J3593" s="9">
        <f>SUMIFS(H:H,D:D,dataset_shampoo[[#This Row],[Brand]],E:E,dataset_shampoo[[#This Row],[Region]],F:F,dataset_shampoo[[#This Row],[Year]],G:G,"&lt;="&amp;dataset_shampoo[[#This Row],[Month]])</f>
        <v>15666</v>
      </c>
      <c r="K3593" s="27">
        <f>SUMIFS(I:I,D:D,dataset_shampoo[[#This Row],[Brand]],E:E,dataset_shampoo[[#This Row],[Region]],F:F,dataset_shampoo[[#This Row],[Year]],G:G,"&lt;="&amp;dataset_shampoo[[#This Row],[Month]])</f>
        <v>88438</v>
      </c>
      <c r="L3593" s="9">
        <f>dataset_shampoo[[#This Row],[Units YTD]]+SUMIFS(H:H,D:D,dataset_shampoo[[#This Row],[Brand]],E:E,dataset_shampoo[[#This Row],[Region]],F:F,dataset_shampoo[[#This Row],[Year]]-1,G:G,"&gt;"&amp;dataset_shampoo[[#This Row],[Month]])</f>
        <v>23278</v>
      </c>
      <c r="M3593" s="1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s="9">
        <v>1428</v>
      </c>
      <c r="I3594" s="11">
        <v>8120</v>
      </c>
      <c r="J3594" s="9">
        <f>SUMIFS(H:H,D:D,dataset_shampoo[[#This Row],[Brand]],E:E,dataset_shampoo[[#This Row],[Region]],F:F,dataset_shampoo[[#This Row],[Year]],G:G,"&lt;="&amp;dataset_shampoo[[#This Row],[Month]])</f>
        <v>17094</v>
      </c>
      <c r="K3594" s="27">
        <f>SUMIFS(I:I,D:D,dataset_shampoo[[#This Row],[Brand]],E:E,dataset_shampoo[[#This Row],[Region]],F:F,dataset_shampoo[[#This Row],[Year]],G:G,"&lt;="&amp;dataset_shampoo[[#This Row],[Month]])</f>
        <v>96558</v>
      </c>
      <c r="L3594" s="9">
        <f>dataset_shampoo[[#This Row],[Units YTD]]+SUMIFS(H:H,D:D,dataset_shampoo[[#This Row],[Brand]],E:E,dataset_shampoo[[#This Row],[Region]],F:F,dataset_shampoo[[#This Row],[Year]]-1,G:G,"&gt;"&amp;dataset_shampoo[[#This Row],[Month]])</f>
        <v>22848</v>
      </c>
      <c r="M3594" s="1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s="9">
        <v>2156</v>
      </c>
      <c r="I3595" s="11">
        <v>12544</v>
      </c>
      <c r="J3595" s="9">
        <f>SUMIFS(H:H,D:D,dataset_shampoo[[#This Row],[Brand]],E:E,dataset_shampoo[[#This Row],[Region]],F:F,dataset_shampoo[[#This Row],[Year]],G:G,"&lt;="&amp;dataset_shampoo[[#This Row],[Month]])</f>
        <v>19250</v>
      </c>
      <c r="K3595" s="27">
        <f>SUMIFS(I:I,D:D,dataset_shampoo[[#This Row],[Brand]],E:E,dataset_shampoo[[#This Row],[Region]],F:F,dataset_shampoo[[#This Row],[Year]],G:G,"&lt;="&amp;dataset_shampoo[[#This Row],[Month]])</f>
        <v>109102</v>
      </c>
      <c r="L3595" s="9">
        <f>dataset_shampoo[[#This Row],[Units YTD]]+SUMIFS(H:H,D:D,dataset_shampoo[[#This Row],[Brand]],E:E,dataset_shampoo[[#This Row],[Region]],F:F,dataset_shampoo[[#This Row],[Year]]-1,G:G,"&gt;"&amp;dataset_shampoo[[#This Row],[Month]])</f>
        <v>23002</v>
      </c>
      <c r="M3595" s="1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s="9">
        <v>1624</v>
      </c>
      <c r="I3596" s="11">
        <v>10850</v>
      </c>
      <c r="J3596" s="9">
        <f>SUMIFS(H:H,D:D,dataset_shampoo[[#This Row],[Brand]],E:E,dataset_shampoo[[#This Row],[Region]],F:F,dataset_shampoo[[#This Row],[Year]],G:G,"&lt;="&amp;dataset_shampoo[[#This Row],[Month]])</f>
        <v>20874</v>
      </c>
      <c r="K3596" s="27">
        <f>SUMIFS(I:I,D:D,dataset_shampoo[[#This Row],[Brand]],E:E,dataset_shampoo[[#This Row],[Region]],F:F,dataset_shampoo[[#This Row],[Year]],G:G,"&lt;="&amp;dataset_shampoo[[#This Row],[Month]])</f>
        <v>119952</v>
      </c>
      <c r="L3596" s="9">
        <f>dataset_shampoo[[#This Row],[Units YTD]]+SUMIFS(H:H,D:D,dataset_shampoo[[#This Row],[Brand]],E:E,dataset_shampoo[[#This Row],[Region]],F:F,dataset_shampoo[[#This Row],[Year]]-1,G:G,"&gt;"&amp;dataset_shampoo[[#This Row],[Month]])</f>
        <v>22610</v>
      </c>
      <c r="M3596" s="1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s="9">
        <v>1778</v>
      </c>
      <c r="I3597" s="11">
        <v>11830</v>
      </c>
      <c r="J3597" s="9">
        <f>SUMIFS(H:H,D:D,dataset_shampoo[[#This Row],[Brand]],E:E,dataset_shampoo[[#This Row],[Region]],F:F,dataset_shampoo[[#This Row],[Year]],G:G,"&lt;="&amp;dataset_shampoo[[#This Row],[Month]])</f>
        <v>22652</v>
      </c>
      <c r="K3597" s="27">
        <f>SUMIFS(I:I,D:D,dataset_shampoo[[#This Row],[Brand]],E:E,dataset_shampoo[[#This Row],[Region]],F:F,dataset_shampoo[[#This Row],[Year]],G:G,"&lt;="&amp;dataset_shampoo[[#This Row],[Month]])</f>
        <v>131782</v>
      </c>
      <c r="L3597" s="9">
        <f>dataset_shampoo[[#This Row],[Units YTD]]+SUMIFS(H:H,D:D,dataset_shampoo[[#This Row],[Brand]],E:E,dataset_shampoo[[#This Row],[Region]],F:F,dataset_shampoo[[#This Row],[Year]]-1,G:G,"&gt;"&amp;dataset_shampoo[[#This Row],[Month]])</f>
        <v>22652</v>
      </c>
      <c r="M3597" s="1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s="9">
        <v>2546</v>
      </c>
      <c r="I3598" s="11">
        <v>16957.5</v>
      </c>
      <c r="J3598" s="9">
        <f>SUMIFS(H:H,D:D,dataset_shampoo[[#This Row],[Brand]],E:E,dataset_shampoo[[#This Row],[Region]],F:F,dataset_shampoo[[#This Row],[Year]],G:G,"&lt;="&amp;dataset_shampoo[[#This Row],[Month]])</f>
        <v>2546</v>
      </c>
      <c r="K3598" s="27">
        <f>SUMIFS(I:I,D:D,dataset_shampoo[[#This Row],[Brand]],E:E,dataset_shampoo[[#This Row],[Region]],F:F,dataset_shampoo[[#This Row],[Year]],G:G,"&lt;="&amp;dataset_shampoo[[#This Row],[Month]])</f>
        <v>16957.5</v>
      </c>
      <c r="L3598" s="9">
        <f>dataset_shampoo[[#This Row],[Units YTD]]+SUMIFS(H:H,D:D,dataset_shampoo[[#This Row],[Brand]],E:E,dataset_shampoo[[#This Row],[Region]],F:F,dataset_shampoo[[#This Row],[Year]]-1,G:G,"&gt;"&amp;dataset_shampoo[[#This Row],[Month]])</f>
        <v>23322</v>
      </c>
      <c r="M3598" s="1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s="9">
        <v>3019</v>
      </c>
      <c r="I3599" s="11">
        <v>20055</v>
      </c>
      <c r="J3599" s="9">
        <f>SUMIFS(H:H,D:D,dataset_shampoo[[#This Row],[Brand]],E:E,dataset_shampoo[[#This Row],[Region]],F:F,dataset_shampoo[[#This Row],[Year]],G:G,"&lt;="&amp;dataset_shampoo[[#This Row],[Month]])</f>
        <v>5565</v>
      </c>
      <c r="K3599" s="27">
        <f>SUMIFS(I:I,D:D,dataset_shampoo[[#This Row],[Brand]],E:E,dataset_shampoo[[#This Row],[Region]],F:F,dataset_shampoo[[#This Row],[Year]],G:G,"&lt;="&amp;dataset_shampoo[[#This Row],[Month]])</f>
        <v>37012.5</v>
      </c>
      <c r="L3599" s="9">
        <f>dataset_shampoo[[#This Row],[Units YTD]]+SUMIFS(H:H,D:D,dataset_shampoo[[#This Row],[Brand]],E:E,dataset_shampoo[[#This Row],[Region]],F:F,dataset_shampoo[[#This Row],[Year]]-1,G:G,"&gt;"&amp;dataset_shampoo[[#This Row],[Month]])</f>
        <v>24479</v>
      </c>
      <c r="M3599" s="1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s="9">
        <v>3885</v>
      </c>
      <c r="I3600" s="11">
        <v>25830</v>
      </c>
      <c r="J3600" s="9">
        <f>SUMIFS(H:H,D:D,dataset_shampoo[[#This Row],[Brand]],E:E,dataset_shampoo[[#This Row],[Region]],F:F,dataset_shampoo[[#This Row],[Year]],G:G,"&lt;="&amp;dataset_shampoo[[#This Row],[Month]])</f>
        <v>9450</v>
      </c>
      <c r="K3600" s="27">
        <f>SUMIFS(I:I,D:D,dataset_shampoo[[#This Row],[Brand]],E:E,dataset_shampoo[[#This Row],[Region]],F:F,dataset_shampoo[[#This Row],[Year]],G:G,"&lt;="&amp;dataset_shampoo[[#This Row],[Month]])</f>
        <v>62842.5</v>
      </c>
      <c r="L3600" s="9">
        <f>dataset_shampoo[[#This Row],[Units YTD]]+SUMIFS(H:H,D:D,dataset_shampoo[[#This Row],[Brand]],E:E,dataset_shampoo[[#This Row],[Region]],F:F,dataset_shampoo[[#This Row],[Year]]-1,G:G,"&gt;"&amp;dataset_shampoo[[#This Row],[Month]])</f>
        <v>26348</v>
      </c>
      <c r="M3600" s="1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s="9">
        <v>2861</v>
      </c>
      <c r="I3601" s="11">
        <v>19005</v>
      </c>
      <c r="J3601" s="9">
        <f>SUMIFS(H:H,D:D,dataset_shampoo[[#This Row],[Brand]],E:E,dataset_shampoo[[#This Row],[Region]],F:F,dataset_shampoo[[#This Row],[Year]],G:G,"&lt;="&amp;dataset_shampoo[[#This Row],[Month]])</f>
        <v>12311</v>
      </c>
      <c r="K3601" s="27">
        <f>SUMIFS(I:I,D:D,dataset_shampoo[[#This Row],[Brand]],E:E,dataset_shampoo[[#This Row],[Region]],F:F,dataset_shampoo[[#This Row],[Year]],G:G,"&lt;="&amp;dataset_shampoo[[#This Row],[Month]])</f>
        <v>81847.5</v>
      </c>
      <c r="L3601" s="9">
        <f>dataset_shampoo[[#This Row],[Units YTD]]+SUMIFS(H:H,D:D,dataset_shampoo[[#This Row],[Brand]],E:E,dataset_shampoo[[#This Row],[Region]],F:F,dataset_shampoo[[#This Row],[Year]]-1,G:G,"&gt;"&amp;dataset_shampoo[[#This Row],[Month]])</f>
        <v>27445</v>
      </c>
      <c r="M3601" s="1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s="9">
        <v>4305</v>
      </c>
      <c r="I3602" s="11">
        <v>29662.5</v>
      </c>
      <c r="J3602" s="9">
        <f>SUMIFS(H:H,D:D,dataset_shampoo[[#This Row],[Brand]],E:E,dataset_shampoo[[#This Row],[Region]],F:F,dataset_shampoo[[#This Row],[Year]],G:G,"&lt;="&amp;dataset_shampoo[[#This Row],[Month]])</f>
        <v>16616</v>
      </c>
      <c r="K3602" s="27">
        <f>SUMIFS(I:I,D:D,dataset_shampoo[[#This Row],[Brand]],E:E,dataset_shampoo[[#This Row],[Region]],F:F,dataset_shampoo[[#This Row],[Year]],G:G,"&lt;="&amp;dataset_shampoo[[#This Row],[Month]])</f>
        <v>111510</v>
      </c>
      <c r="L3602" s="9">
        <f>dataset_shampoo[[#This Row],[Units YTD]]+SUMIFS(H:H,D:D,dataset_shampoo[[#This Row],[Brand]],E:E,dataset_shampoo[[#This Row],[Region]],F:F,dataset_shampoo[[#This Row],[Year]]-1,G:G,"&gt;"&amp;dataset_shampoo[[#This Row],[Month]])</f>
        <v>29468</v>
      </c>
      <c r="M3602" s="1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s="9">
        <v>4252</v>
      </c>
      <c r="I3603" s="11">
        <v>29268.75</v>
      </c>
      <c r="J3603" s="9">
        <f>SUMIFS(H:H,D:D,dataset_shampoo[[#This Row],[Brand]],E:E,dataset_shampoo[[#This Row],[Region]],F:F,dataset_shampoo[[#This Row],[Year]],G:G,"&lt;="&amp;dataset_shampoo[[#This Row],[Month]])</f>
        <v>20868</v>
      </c>
      <c r="K3603" s="27">
        <f>SUMIFS(I:I,D:D,dataset_shampoo[[#This Row],[Brand]],E:E,dataset_shampoo[[#This Row],[Region]],F:F,dataset_shampoo[[#This Row],[Year]],G:G,"&lt;="&amp;dataset_shampoo[[#This Row],[Month]])</f>
        <v>140778.75</v>
      </c>
      <c r="L3603" s="9">
        <f>dataset_shampoo[[#This Row],[Units YTD]]+SUMIFS(H:H,D:D,dataset_shampoo[[#This Row],[Brand]],E:E,dataset_shampoo[[#This Row],[Region]],F:F,dataset_shampoo[[#This Row],[Year]]-1,G:G,"&gt;"&amp;dataset_shampoo[[#This Row],[Month]])</f>
        <v>31648</v>
      </c>
      <c r="M3603" s="1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s="9">
        <v>3728</v>
      </c>
      <c r="I3604" s="11">
        <v>25751.25</v>
      </c>
      <c r="J3604" s="9">
        <f>SUMIFS(H:H,D:D,dataset_shampoo[[#This Row],[Brand]],E:E,dataset_shampoo[[#This Row],[Region]],F:F,dataset_shampoo[[#This Row],[Year]],G:G,"&lt;="&amp;dataset_shampoo[[#This Row],[Month]])</f>
        <v>24596</v>
      </c>
      <c r="K3604" s="27">
        <f>SUMIFS(I:I,D:D,dataset_shampoo[[#This Row],[Brand]],E:E,dataset_shampoo[[#This Row],[Region]],F:F,dataset_shampoo[[#This Row],[Year]],G:G,"&lt;="&amp;dataset_shampoo[[#This Row],[Month]])</f>
        <v>166530</v>
      </c>
      <c r="L3604" s="9">
        <f>dataset_shampoo[[#This Row],[Units YTD]]+SUMIFS(H:H,D:D,dataset_shampoo[[#This Row],[Brand]],E:E,dataset_shampoo[[#This Row],[Region]],F:F,dataset_shampoo[[#This Row],[Year]]-1,G:G,"&gt;"&amp;dataset_shampoo[[#This Row],[Month]])</f>
        <v>33318</v>
      </c>
      <c r="M3604" s="1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s="9">
        <v>3675</v>
      </c>
      <c r="I3605" s="11">
        <v>25357.5</v>
      </c>
      <c r="J3605" s="9">
        <f>SUMIFS(H:H,D:D,dataset_shampoo[[#This Row],[Brand]],E:E,dataset_shampoo[[#This Row],[Region]],F:F,dataset_shampoo[[#This Row],[Year]],G:G,"&lt;="&amp;dataset_shampoo[[#This Row],[Month]])</f>
        <v>28271</v>
      </c>
      <c r="K3605" s="27">
        <f>SUMIFS(I:I,D:D,dataset_shampoo[[#This Row],[Brand]],E:E,dataset_shampoo[[#This Row],[Region]],F:F,dataset_shampoo[[#This Row],[Year]],G:G,"&lt;="&amp;dataset_shampoo[[#This Row],[Month]])</f>
        <v>191887.5</v>
      </c>
      <c r="L3605" s="9">
        <f>dataset_shampoo[[#This Row],[Units YTD]]+SUMIFS(H:H,D:D,dataset_shampoo[[#This Row],[Brand]],E:E,dataset_shampoo[[#This Row],[Region]],F:F,dataset_shampoo[[#This Row],[Year]]-1,G:G,"&gt;"&amp;dataset_shampoo[[#This Row],[Month]])</f>
        <v>35257</v>
      </c>
      <c r="M3605" s="1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s="9">
        <v>3780</v>
      </c>
      <c r="I3606" s="11">
        <v>26223.75</v>
      </c>
      <c r="J3606" s="9">
        <f>SUMIFS(H:H,D:D,dataset_shampoo[[#This Row],[Brand]],E:E,dataset_shampoo[[#This Row],[Region]],F:F,dataset_shampoo[[#This Row],[Year]],G:G,"&lt;="&amp;dataset_shampoo[[#This Row],[Month]])</f>
        <v>32051</v>
      </c>
      <c r="K3606" s="27">
        <f>SUMIFS(I:I,D:D,dataset_shampoo[[#This Row],[Brand]],E:E,dataset_shampoo[[#This Row],[Region]],F:F,dataset_shampoo[[#This Row],[Year]],G:G,"&lt;="&amp;dataset_shampoo[[#This Row],[Month]])</f>
        <v>218111.25</v>
      </c>
      <c r="L3606" s="9">
        <f>dataset_shampoo[[#This Row],[Units YTD]]+SUMIFS(H:H,D:D,dataset_shampoo[[#This Row],[Brand]],E:E,dataset_shampoo[[#This Row],[Region]],F:F,dataset_shampoo[[#This Row],[Year]]-1,G:G,"&gt;"&amp;dataset_shampoo[[#This Row],[Month]])</f>
        <v>37609</v>
      </c>
      <c r="M3606" s="1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s="9">
        <v>2336</v>
      </c>
      <c r="I3607" s="11">
        <v>16170</v>
      </c>
      <c r="J3607" s="9">
        <f>SUMIFS(H:H,D:D,dataset_shampoo[[#This Row],[Brand]],E:E,dataset_shampoo[[#This Row],[Region]],F:F,dataset_shampoo[[#This Row],[Year]],G:G,"&lt;="&amp;dataset_shampoo[[#This Row],[Month]])</f>
        <v>34387</v>
      </c>
      <c r="K3607" s="27">
        <f>SUMIFS(I:I,D:D,dataset_shampoo[[#This Row],[Brand]],E:E,dataset_shampoo[[#This Row],[Region]],F:F,dataset_shampoo[[#This Row],[Year]],G:G,"&lt;="&amp;dataset_shampoo[[#This Row],[Month]])</f>
        <v>234281.25</v>
      </c>
      <c r="L3607" s="9">
        <f>dataset_shampoo[[#This Row],[Units YTD]]+SUMIFS(H:H,D:D,dataset_shampoo[[#This Row],[Brand]],E:E,dataset_shampoo[[#This Row],[Region]],F:F,dataset_shampoo[[#This Row],[Year]]-1,G:G,"&gt;"&amp;dataset_shampoo[[#This Row],[Month]])</f>
        <v>37789</v>
      </c>
      <c r="M3607" s="1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s="9">
        <v>3622</v>
      </c>
      <c r="I3608" s="11">
        <v>25042.5</v>
      </c>
      <c r="J3608" s="9">
        <f>SUMIFS(H:H,D:D,dataset_shampoo[[#This Row],[Brand]],E:E,dataset_shampoo[[#This Row],[Region]],F:F,dataset_shampoo[[#This Row],[Year]],G:G,"&lt;="&amp;dataset_shampoo[[#This Row],[Month]])</f>
        <v>38009</v>
      </c>
      <c r="K3608" s="27">
        <f>SUMIFS(I:I,D:D,dataset_shampoo[[#This Row],[Brand]],E:E,dataset_shampoo[[#This Row],[Region]],F:F,dataset_shampoo[[#This Row],[Year]],G:G,"&lt;="&amp;dataset_shampoo[[#This Row],[Month]])</f>
        <v>259323.75</v>
      </c>
      <c r="L3608" s="9">
        <f>dataset_shampoo[[#This Row],[Units YTD]]+SUMIFS(H:H,D:D,dataset_shampoo[[#This Row],[Brand]],E:E,dataset_shampoo[[#This Row],[Region]],F:F,dataset_shampoo[[#This Row],[Year]]-1,G:G,"&gt;"&amp;dataset_shampoo[[#This Row],[Month]])</f>
        <v>39787</v>
      </c>
      <c r="M3608" s="1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s="9">
        <v>3176</v>
      </c>
      <c r="I3609" s="11">
        <v>21866.25</v>
      </c>
      <c r="J3609" s="9">
        <f>SUMIFS(H:H,D:D,dataset_shampoo[[#This Row],[Brand]],E:E,dataset_shampoo[[#This Row],[Region]],F:F,dataset_shampoo[[#This Row],[Year]],G:G,"&lt;="&amp;dataset_shampoo[[#This Row],[Month]])</f>
        <v>41185</v>
      </c>
      <c r="K3609" s="27">
        <f>SUMIFS(I:I,D:D,dataset_shampoo[[#This Row],[Brand]],E:E,dataset_shampoo[[#This Row],[Region]],F:F,dataset_shampoo[[#This Row],[Year]],G:G,"&lt;="&amp;dataset_shampoo[[#This Row],[Month]])</f>
        <v>281190</v>
      </c>
      <c r="L3609" s="9">
        <f>dataset_shampoo[[#This Row],[Units YTD]]+SUMIFS(H:H,D:D,dataset_shampoo[[#This Row],[Brand]],E:E,dataset_shampoo[[#This Row],[Region]],F:F,dataset_shampoo[[#This Row],[Year]]-1,G:G,"&gt;"&amp;dataset_shampoo[[#This Row],[Month]])</f>
        <v>41185</v>
      </c>
      <c r="M3609" s="1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s="9">
        <v>6174</v>
      </c>
      <c r="I3610" s="11">
        <v>42420</v>
      </c>
      <c r="J3610" s="9">
        <f>SUMIFS(H:H,D:D,dataset_shampoo[[#This Row],[Brand]],E:E,dataset_shampoo[[#This Row],[Region]],F:F,dataset_shampoo[[#This Row],[Year]],G:G,"&lt;="&amp;dataset_shampoo[[#This Row],[Month]])</f>
        <v>6174</v>
      </c>
      <c r="K3610" s="27">
        <f>SUMIFS(I:I,D:D,dataset_shampoo[[#This Row],[Brand]],E:E,dataset_shampoo[[#This Row],[Region]],F:F,dataset_shampoo[[#This Row],[Year]],G:G,"&lt;="&amp;dataset_shampoo[[#This Row],[Month]])</f>
        <v>42420</v>
      </c>
      <c r="L3610" s="9">
        <f>dataset_shampoo[[#This Row],[Units YTD]]+SUMIFS(H:H,D:D,dataset_shampoo[[#This Row],[Brand]],E:E,dataset_shampoo[[#This Row],[Region]],F:F,dataset_shampoo[[#This Row],[Year]]-1,G:G,"&gt;"&amp;dataset_shampoo[[#This Row],[Month]])</f>
        <v>44813</v>
      </c>
      <c r="M3610" s="1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s="9">
        <v>5082</v>
      </c>
      <c r="I3611" s="11">
        <v>34860</v>
      </c>
      <c r="J3611" s="9">
        <f>SUMIFS(H:H,D:D,dataset_shampoo[[#This Row],[Brand]],E:E,dataset_shampoo[[#This Row],[Region]],F:F,dataset_shampoo[[#This Row],[Year]],G:G,"&lt;="&amp;dataset_shampoo[[#This Row],[Month]])</f>
        <v>11256</v>
      </c>
      <c r="K3611" s="27">
        <f>SUMIFS(I:I,D:D,dataset_shampoo[[#This Row],[Brand]],E:E,dataset_shampoo[[#This Row],[Region]],F:F,dataset_shampoo[[#This Row],[Year]],G:G,"&lt;="&amp;dataset_shampoo[[#This Row],[Month]])</f>
        <v>77280</v>
      </c>
      <c r="L3611" s="9">
        <f>dataset_shampoo[[#This Row],[Units YTD]]+SUMIFS(H:H,D:D,dataset_shampoo[[#This Row],[Brand]],E:E,dataset_shampoo[[#This Row],[Region]],F:F,dataset_shampoo[[#This Row],[Year]]-1,G:G,"&gt;"&amp;dataset_shampoo[[#This Row],[Month]])</f>
        <v>46876</v>
      </c>
      <c r="M3611" s="1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s="9">
        <v>5292</v>
      </c>
      <c r="I3612" s="11">
        <v>36456</v>
      </c>
      <c r="J3612" s="9">
        <f>SUMIFS(H:H,D:D,dataset_shampoo[[#This Row],[Brand]],E:E,dataset_shampoo[[#This Row],[Region]],F:F,dataset_shampoo[[#This Row],[Year]],G:G,"&lt;="&amp;dataset_shampoo[[#This Row],[Month]])</f>
        <v>16548</v>
      </c>
      <c r="K3612" s="27">
        <f>SUMIFS(I:I,D:D,dataset_shampoo[[#This Row],[Brand]],E:E,dataset_shampoo[[#This Row],[Region]],F:F,dataset_shampoo[[#This Row],[Year]],G:G,"&lt;="&amp;dataset_shampoo[[#This Row],[Month]])</f>
        <v>113736</v>
      </c>
      <c r="L3612" s="9">
        <f>dataset_shampoo[[#This Row],[Units YTD]]+SUMIFS(H:H,D:D,dataset_shampoo[[#This Row],[Brand]],E:E,dataset_shampoo[[#This Row],[Region]],F:F,dataset_shampoo[[#This Row],[Year]]-1,G:G,"&gt;"&amp;dataset_shampoo[[#This Row],[Month]])</f>
        <v>48283</v>
      </c>
      <c r="M3612" s="1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s="9">
        <v>2702</v>
      </c>
      <c r="I3613" s="11">
        <v>23558.5</v>
      </c>
      <c r="J3613" s="9">
        <f>SUMIFS(H:H,D:D,dataset_shampoo[[#This Row],[Brand]],E:E,dataset_shampoo[[#This Row],[Region]],F:F,dataset_shampoo[[#This Row],[Year]],G:G,"&lt;="&amp;dataset_shampoo[[#This Row],[Month]])</f>
        <v>2702</v>
      </c>
      <c r="K3613" s="27">
        <f>SUMIFS(I:I,D:D,dataset_shampoo[[#This Row],[Brand]],E:E,dataset_shampoo[[#This Row],[Region]],F:F,dataset_shampoo[[#This Row],[Year]],G:G,"&lt;="&amp;dataset_shampoo[[#This Row],[Month]])</f>
        <v>23558.5</v>
      </c>
      <c r="L3613" s="9">
        <f>dataset_shampoo[[#This Row],[Units YTD]]+SUMIFS(H:H,D:D,dataset_shampoo[[#This Row],[Brand]],E:E,dataset_shampoo[[#This Row],[Region]],F:F,dataset_shampoo[[#This Row],[Year]]-1,G:G,"&gt;"&amp;dataset_shampoo[[#This Row],[Month]])</f>
        <v>2702</v>
      </c>
      <c r="M3613" s="1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s="9">
        <v>2156</v>
      </c>
      <c r="I3614" s="11">
        <v>18945.5</v>
      </c>
      <c r="J3614" s="9">
        <f>SUMIFS(H:H,D:D,dataset_shampoo[[#This Row],[Brand]],E:E,dataset_shampoo[[#This Row],[Region]],F:F,dataset_shampoo[[#This Row],[Year]],G:G,"&lt;="&amp;dataset_shampoo[[#This Row],[Month]])</f>
        <v>4858</v>
      </c>
      <c r="K3614" s="27">
        <f>SUMIFS(I:I,D:D,dataset_shampoo[[#This Row],[Brand]],E:E,dataset_shampoo[[#This Row],[Region]],F:F,dataset_shampoo[[#This Row],[Year]],G:G,"&lt;="&amp;dataset_shampoo[[#This Row],[Month]])</f>
        <v>42504</v>
      </c>
      <c r="L3614" s="9">
        <f>dataset_shampoo[[#This Row],[Units YTD]]+SUMIFS(H:H,D:D,dataset_shampoo[[#This Row],[Brand]],E:E,dataset_shampoo[[#This Row],[Region]],F:F,dataset_shampoo[[#This Row],[Year]]-1,G:G,"&gt;"&amp;dataset_shampoo[[#This Row],[Month]])</f>
        <v>4858</v>
      </c>
      <c r="M3614" s="1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s="9">
        <v>3115</v>
      </c>
      <c r="I3615" s="11">
        <v>27062</v>
      </c>
      <c r="J3615" s="9">
        <f>SUMIFS(H:H,D:D,dataset_shampoo[[#This Row],[Brand]],E:E,dataset_shampoo[[#This Row],[Region]],F:F,dataset_shampoo[[#This Row],[Year]],G:G,"&lt;="&amp;dataset_shampoo[[#This Row],[Month]])</f>
        <v>7973</v>
      </c>
      <c r="K3615" s="27">
        <f>SUMIFS(I:I,D:D,dataset_shampoo[[#This Row],[Brand]],E:E,dataset_shampoo[[#This Row],[Region]],F:F,dataset_shampoo[[#This Row],[Year]],G:G,"&lt;="&amp;dataset_shampoo[[#This Row],[Month]])</f>
        <v>69566</v>
      </c>
      <c r="L3615" s="9">
        <f>dataset_shampoo[[#This Row],[Units YTD]]+SUMIFS(H:H,D:D,dataset_shampoo[[#This Row],[Brand]],E:E,dataset_shampoo[[#This Row],[Region]],F:F,dataset_shampoo[[#This Row],[Year]]-1,G:G,"&gt;"&amp;dataset_shampoo[[#This Row],[Month]])</f>
        <v>7973</v>
      </c>
      <c r="M3615" s="1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s="9">
        <v>2516</v>
      </c>
      <c r="I3616" s="11">
        <v>21777</v>
      </c>
      <c r="J3616" s="9">
        <f>SUMIFS(H:H,D:D,dataset_shampoo[[#This Row],[Brand]],E:E,dataset_shampoo[[#This Row],[Region]],F:F,dataset_shampoo[[#This Row],[Year]],G:G,"&lt;="&amp;dataset_shampoo[[#This Row],[Month]])</f>
        <v>10489</v>
      </c>
      <c r="K3616" s="27">
        <f>SUMIFS(I:I,D:D,dataset_shampoo[[#This Row],[Brand]],E:E,dataset_shampoo[[#This Row],[Region]],F:F,dataset_shampoo[[#This Row],[Year]],G:G,"&lt;="&amp;dataset_shampoo[[#This Row],[Month]])</f>
        <v>91343</v>
      </c>
      <c r="L3616" s="9">
        <f>dataset_shampoo[[#This Row],[Units YTD]]+SUMIFS(H:H,D:D,dataset_shampoo[[#This Row],[Brand]],E:E,dataset_shampoo[[#This Row],[Region]],F:F,dataset_shampoo[[#This Row],[Year]]-1,G:G,"&gt;"&amp;dataset_shampoo[[#This Row],[Month]])</f>
        <v>10489</v>
      </c>
      <c r="M3616" s="1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s="9">
        <v>2838</v>
      </c>
      <c r="I3617" s="11">
        <v>23989</v>
      </c>
      <c r="J3617" s="9">
        <f>SUMIFS(H:H,D:D,dataset_shampoo[[#This Row],[Brand]],E:E,dataset_shampoo[[#This Row],[Region]],F:F,dataset_shampoo[[#This Row],[Year]],G:G,"&lt;="&amp;dataset_shampoo[[#This Row],[Month]])</f>
        <v>13327</v>
      </c>
      <c r="K3617" s="27">
        <f>SUMIFS(I:I,D:D,dataset_shampoo[[#This Row],[Brand]],E:E,dataset_shampoo[[#This Row],[Region]],F:F,dataset_shampoo[[#This Row],[Year]],G:G,"&lt;="&amp;dataset_shampoo[[#This Row],[Month]])</f>
        <v>115332</v>
      </c>
      <c r="L3617" s="9">
        <f>dataset_shampoo[[#This Row],[Units YTD]]+SUMIFS(H:H,D:D,dataset_shampoo[[#This Row],[Brand]],E:E,dataset_shampoo[[#This Row],[Region]],F:F,dataset_shampoo[[#This Row],[Year]]-1,G:G,"&gt;"&amp;dataset_shampoo[[#This Row],[Month]])</f>
        <v>13327</v>
      </c>
      <c r="M3617" s="1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s="9">
        <v>2454</v>
      </c>
      <c r="I3618" s="11">
        <v>21539</v>
      </c>
      <c r="J3618" s="9">
        <f>SUMIFS(H:H,D:D,dataset_shampoo[[#This Row],[Brand]],E:E,dataset_shampoo[[#This Row],[Region]],F:F,dataset_shampoo[[#This Row],[Year]],G:G,"&lt;="&amp;dataset_shampoo[[#This Row],[Month]])</f>
        <v>15781</v>
      </c>
      <c r="K3618" s="27">
        <f>SUMIFS(I:I,D:D,dataset_shampoo[[#This Row],[Brand]],E:E,dataset_shampoo[[#This Row],[Region]],F:F,dataset_shampoo[[#This Row],[Year]],G:G,"&lt;="&amp;dataset_shampoo[[#This Row],[Month]])</f>
        <v>136871</v>
      </c>
      <c r="L3618" s="9">
        <f>dataset_shampoo[[#This Row],[Units YTD]]+SUMIFS(H:H,D:D,dataset_shampoo[[#This Row],[Brand]],E:E,dataset_shampoo[[#This Row],[Region]],F:F,dataset_shampoo[[#This Row],[Year]]-1,G:G,"&gt;"&amp;dataset_shampoo[[#This Row],[Month]])</f>
        <v>15781</v>
      </c>
      <c r="M3618" s="1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s="9">
        <v>3738</v>
      </c>
      <c r="I3619" s="11">
        <v>33071.5</v>
      </c>
      <c r="J3619" s="9">
        <f>SUMIFS(H:H,D:D,dataset_shampoo[[#This Row],[Brand]],E:E,dataset_shampoo[[#This Row],[Region]],F:F,dataset_shampoo[[#This Row],[Year]],G:G,"&lt;="&amp;dataset_shampoo[[#This Row],[Month]])</f>
        <v>19519</v>
      </c>
      <c r="K3619" s="27">
        <f>SUMIFS(I:I,D:D,dataset_shampoo[[#This Row],[Brand]],E:E,dataset_shampoo[[#This Row],[Region]],F:F,dataset_shampoo[[#This Row],[Year]],G:G,"&lt;="&amp;dataset_shampoo[[#This Row],[Month]])</f>
        <v>169942.5</v>
      </c>
      <c r="L3619" s="9">
        <f>dataset_shampoo[[#This Row],[Units YTD]]+SUMIFS(H:H,D:D,dataset_shampoo[[#This Row],[Brand]],E:E,dataset_shampoo[[#This Row],[Region]],F:F,dataset_shampoo[[#This Row],[Year]]-1,G:G,"&gt;"&amp;dataset_shampoo[[#This Row],[Month]])</f>
        <v>19519</v>
      </c>
      <c r="M3619" s="1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s="9">
        <v>2653</v>
      </c>
      <c r="I3620" s="11">
        <v>22851.5</v>
      </c>
      <c r="J3620" s="9">
        <f>SUMIFS(H:H,D:D,dataset_shampoo[[#This Row],[Brand]],E:E,dataset_shampoo[[#This Row],[Region]],F:F,dataset_shampoo[[#This Row],[Year]],G:G,"&lt;="&amp;dataset_shampoo[[#This Row],[Month]])</f>
        <v>22172</v>
      </c>
      <c r="K3620" s="27">
        <f>SUMIFS(I:I,D:D,dataset_shampoo[[#This Row],[Brand]],E:E,dataset_shampoo[[#This Row],[Region]],F:F,dataset_shampoo[[#This Row],[Year]],G:G,"&lt;="&amp;dataset_shampoo[[#This Row],[Month]])</f>
        <v>192794</v>
      </c>
      <c r="L3620" s="9">
        <f>dataset_shampoo[[#This Row],[Units YTD]]+SUMIFS(H:H,D:D,dataset_shampoo[[#This Row],[Brand]],E:E,dataset_shampoo[[#This Row],[Region]],F:F,dataset_shampoo[[#This Row],[Year]]-1,G:G,"&gt;"&amp;dataset_shampoo[[#This Row],[Month]])</f>
        <v>22172</v>
      </c>
      <c r="M3620" s="1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s="9">
        <v>3990</v>
      </c>
      <c r="I3621" s="11">
        <v>34944</v>
      </c>
      <c r="J3621" s="9">
        <f>SUMIFS(H:H,D:D,dataset_shampoo[[#This Row],[Brand]],E:E,dataset_shampoo[[#This Row],[Region]],F:F,dataset_shampoo[[#This Row],[Year]],G:G,"&lt;="&amp;dataset_shampoo[[#This Row],[Month]])</f>
        <v>26162</v>
      </c>
      <c r="K3621" s="27">
        <f>SUMIFS(I:I,D:D,dataset_shampoo[[#This Row],[Brand]],E:E,dataset_shampoo[[#This Row],[Region]],F:F,dataset_shampoo[[#This Row],[Year]],G:G,"&lt;="&amp;dataset_shampoo[[#This Row],[Month]])</f>
        <v>227738</v>
      </c>
      <c r="L3621" s="9">
        <f>dataset_shampoo[[#This Row],[Units YTD]]+SUMIFS(H:H,D:D,dataset_shampoo[[#This Row],[Brand]],E:E,dataset_shampoo[[#This Row],[Region]],F:F,dataset_shampoo[[#This Row],[Year]]-1,G:G,"&gt;"&amp;dataset_shampoo[[#This Row],[Month]])</f>
        <v>26162</v>
      </c>
      <c r="M3621" s="1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s="9">
        <v>3006</v>
      </c>
      <c r="I3622" s="11">
        <v>25935</v>
      </c>
      <c r="J3622" s="9">
        <f>SUMIFS(H:H,D:D,dataset_shampoo[[#This Row],[Brand]],E:E,dataset_shampoo[[#This Row],[Region]],F:F,dataset_shampoo[[#This Row],[Year]],G:G,"&lt;="&amp;dataset_shampoo[[#This Row],[Month]])</f>
        <v>29168</v>
      </c>
      <c r="K3622" s="27">
        <f>SUMIFS(I:I,D:D,dataset_shampoo[[#This Row],[Brand]],E:E,dataset_shampoo[[#This Row],[Region]],F:F,dataset_shampoo[[#This Row],[Year]],G:G,"&lt;="&amp;dataset_shampoo[[#This Row],[Month]])</f>
        <v>253673</v>
      </c>
      <c r="L3622" s="9">
        <f>dataset_shampoo[[#This Row],[Units YTD]]+SUMIFS(H:H,D:D,dataset_shampoo[[#This Row],[Brand]],E:E,dataset_shampoo[[#This Row],[Region]],F:F,dataset_shampoo[[#This Row],[Year]]-1,G:G,"&gt;"&amp;dataset_shampoo[[#This Row],[Month]])</f>
        <v>29168</v>
      </c>
      <c r="M3622" s="1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s="9">
        <v>3378</v>
      </c>
      <c r="I3623" s="11">
        <v>29158.5</v>
      </c>
      <c r="J3623" s="9">
        <f>SUMIFS(H:H,D:D,dataset_shampoo[[#This Row],[Brand]],E:E,dataset_shampoo[[#This Row],[Region]],F:F,dataset_shampoo[[#This Row],[Year]],G:G,"&lt;="&amp;dataset_shampoo[[#This Row],[Month]])</f>
        <v>32546</v>
      </c>
      <c r="K3623" s="27">
        <f>SUMIFS(I:I,D:D,dataset_shampoo[[#This Row],[Brand]],E:E,dataset_shampoo[[#This Row],[Region]],F:F,dataset_shampoo[[#This Row],[Year]],G:G,"&lt;="&amp;dataset_shampoo[[#This Row],[Month]])</f>
        <v>282831.5</v>
      </c>
      <c r="L3623" s="9">
        <f>dataset_shampoo[[#This Row],[Units YTD]]+SUMIFS(H:H,D:D,dataset_shampoo[[#This Row],[Brand]],E:E,dataset_shampoo[[#This Row],[Region]],F:F,dataset_shampoo[[#This Row],[Year]]-1,G:G,"&gt;"&amp;dataset_shampoo[[#This Row],[Month]])</f>
        <v>32546</v>
      </c>
      <c r="M3623" s="1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s="9">
        <v>3423</v>
      </c>
      <c r="I3624" s="11">
        <v>29466.5</v>
      </c>
      <c r="J3624" s="9">
        <f>SUMIFS(H:H,D:D,dataset_shampoo[[#This Row],[Brand]],E:E,dataset_shampoo[[#This Row],[Region]],F:F,dataset_shampoo[[#This Row],[Year]],G:G,"&lt;="&amp;dataset_shampoo[[#This Row],[Month]])</f>
        <v>35969</v>
      </c>
      <c r="K3624" s="27">
        <f>SUMIFS(I:I,D:D,dataset_shampoo[[#This Row],[Brand]],E:E,dataset_shampoo[[#This Row],[Region]],F:F,dataset_shampoo[[#This Row],[Year]],G:G,"&lt;="&amp;dataset_shampoo[[#This Row],[Month]])</f>
        <v>312298</v>
      </c>
      <c r="L3624" s="9">
        <f>dataset_shampoo[[#This Row],[Units YTD]]+SUMIFS(H:H,D:D,dataset_shampoo[[#This Row],[Brand]],E:E,dataset_shampoo[[#This Row],[Region]],F:F,dataset_shampoo[[#This Row],[Year]]-1,G:G,"&gt;"&amp;dataset_shampoo[[#This Row],[Month]])</f>
        <v>35969</v>
      </c>
      <c r="M3624" s="1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s="9">
        <v>7462</v>
      </c>
      <c r="I3625" s="11">
        <v>64729</v>
      </c>
      <c r="J3625" s="9">
        <f>SUMIFS(H:H,D:D,dataset_shampoo[[#This Row],[Brand]],E:E,dataset_shampoo[[#This Row],[Region]],F:F,dataset_shampoo[[#This Row],[Year]],G:G,"&lt;="&amp;dataset_shampoo[[#This Row],[Month]])</f>
        <v>7462</v>
      </c>
      <c r="K3625" s="27">
        <f>SUMIFS(I:I,D:D,dataset_shampoo[[#This Row],[Brand]],E:E,dataset_shampoo[[#This Row],[Region]],F:F,dataset_shampoo[[#This Row],[Year]],G:G,"&lt;="&amp;dataset_shampoo[[#This Row],[Month]])</f>
        <v>64729</v>
      </c>
      <c r="L3625" s="9">
        <f>dataset_shampoo[[#This Row],[Units YTD]]+SUMIFS(H:H,D:D,dataset_shampoo[[#This Row],[Brand]],E:E,dataset_shampoo[[#This Row],[Region]],F:F,dataset_shampoo[[#This Row],[Year]]-1,G:G,"&gt;"&amp;dataset_shampoo[[#This Row],[Month]])</f>
        <v>40729</v>
      </c>
      <c r="M3625" s="1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s="9">
        <v>7224</v>
      </c>
      <c r="I3626" s="11">
        <v>62650</v>
      </c>
      <c r="J3626" s="9">
        <f>SUMIFS(H:H,D:D,dataset_shampoo[[#This Row],[Brand]],E:E,dataset_shampoo[[#This Row],[Region]],F:F,dataset_shampoo[[#This Row],[Year]],G:G,"&lt;="&amp;dataset_shampoo[[#This Row],[Month]])</f>
        <v>14686</v>
      </c>
      <c r="K3626" s="27">
        <f>SUMIFS(I:I,D:D,dataset_shampoo[[#This Row],[Brand]],E:E,dataset_shampoo[[#This Row],[Region]],F:F,dataset_shampoo[[#This Row],[Year]],G:G,"&lt;="&amp;dataset_shampoo[[#This Row],[Month]])</f>
        <v>127379</v>
      </c>
      <c r="L3626" s="9">
        <f>dataset_shampoo[[#This Row],[Units YTD]]+SUMIFS(H:H,D:D,dataset_shampoo[[#This Row],[Brand]],E:E,dataset_shampoo[[#This Row],[Region]],F:F,dataset_shampoo[[#This Row],[Year]]-1,G:G,"&gt;"&amp;dataset_shampoo[[#This Row],[Month]])</f>
        <v>45797</v>
      </c>
      <c r="M3626" s="1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s="9">
        <v>7497</v>
      </c>
      <c r="I3627" s="11">
        <v>65926</v>
      </c>
      <c r="J3627" s="9">
        <f>SUMIFS(H:H,D:D,dataset_shampoo[[#This Row],[Brand]],E:E,dataset_shampoo[[#This Row],[Region]],F:F,dataset_shampoo[[#This Row],[Year]],G:G,"&lt;="&amp;dataset_shampoo[[#This Row],[Month]])</f>
        <v>22183</v>
      </c>
      <c r="K3627" s="27">
        <f>SUMIFS(I:I,D:D,dataset_shampoo[[#This Row],[Brand]],E:E,dataset_shampoo[[#This Row],[Region]],F:F,dataset_shampoo[[#This Row],[Year]],G:G,"&lt;="&amp;dataset_shampoo[[#This Row],[Month]])</f>
        <v>193305</v>
      </c>
      <c r="L3627" s="9">
        <f>dataset_shampoo[[#This Row],[Units YTD]]+SUMIFS(H:H,D:D,dataset_shampoo[[#This Row],[Brand]],E:E,dataset_shampoo[[#This Row],[Region]],F:F,dataset_shampoo[[#This Row],[Year]]-1,G:G,"&gt;"&amp;dataset_shampoo[[#This Row],[Month]])</f>
        <v>50179</v>
      </c>
      <c r="M3627" s="1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s="9">
        <v>8029</v>
      </c>
      <c r="I3628" s="11">
        <v>69762</v>
      </c>
      <c r="J3628" s="9">
        <f>SUMIFS(H:H,D:D,dataset_shampoo[[#This Row],[Brand]],E:E,dataset_shampoo[[#This Row],[Region]],F:F,dataset_shampoo[[#This Row],[Year]],G:G,"&lt;="&amp;dataset_shampoo[[#This Row],[Month]])</f>
        <v>30212</v>
      </c>
      <c r="K3628" s="27">
        <f>SUMIFS(I:I,D:D,dataset_shampoo[[#This Row],[Brand]],E:E,dataset_shampoo[[#This Row],[Region]],F:F,dataset_shampoo[[#This Row],[Year]],G:G,"&lt;="&amp;dataset_shampoo[[#This Row],[Month]])</f>
        <v>263067</v>
      </c>
      <c r="L3628" s="9">
        <f>dataset_shampoo[[#This Row],[Units YTD]]+SUMIFS(H:H,D:D,dataset_shampoo[[#This Row],[Brand]],E:E,dataset_shampoo[[#This Row],[Region]],F:F,dataset_shampoo[[#This Row],[Year]]-1,G:G,"&gt;"&amp;dataset_shampoo[[#This Row],[Month]])</f>
        <v>55692</v>
      </c>
      <c r="M3628" s="1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s="9">
        <v>10325</v>
      </c>
      <c r="I3629" s="11">
        <v>89467</v>
      </c>
      <c r="J3629" s="9">
        <f>SUMIFS(H:H,D:D,dataset_shampoo[[#This Row],[Brand]],E:E,dataset_shampoo[[#This Row],[Region]],F:F,dataset_shampoo[[#This Row],[Year]],G:G,"&lt;="&amp;dataset_shampoo[[#This Row],[Month]])</f>
        <v>40537</v>
      </c>
      <c r="K3629" s="27">
        <f>SUMIFS(I:I,D:D,dataset_shampoo[[#This Row],[Brand]],E:E,dataset_shampoo[[#This Row],[Region]],F:F,dataset_shampoo[[#This Row],[Year]],G:G,"&lt;="&amp;dataset_shampoo[[#This Row],[Month]])</f>
        <v>352534</v>
      </c>
      <c r="L3629" s="9">
        <f>dataset_shampoo[[#This Row],[Units YTD]]+SUMIFS(H:H,D:D,dataset_shampoo[[#This Row],[Brand]],E:E,dataset_shampoo[[#This Row],[Region]],F:F,dataset_shampoo[[#This Row],[Year]]-1,G:G,"&gt;"&amp;dataset_shampoo[[#This Row],[Month]])</f>
        <v>63179</v>
      </c>
      <c r="M3629" s="1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s="9">
        <v>6608</v>
      </c>
      <c r="I3630" s="11">
        <v>57568</v>
      </c>
      <c r="J3630" s="9">
        <f>SUMIFS(H:H,D:D,dataset_shampoo[[#This Row],[Brand]],E:E,dataset_shampoo[[#This Row],[Region]],F:F,dataset_shampoo[[#This Row],[Year]],G:G,"&lt;="&amp;dataset_shampoo[[#This Row],[Month]])</f>
        <v>47145</v>
      </c>
      <c r="K3630" s="27">
        <f>SUMIFS(I:I,D:D,dataset_shampoo[[#This Row],[Brand]],E:E,dataset_shampoo[[#This Row],[Region]],F:F,dataset_shampoo[[#This Row],[Year]],G:G,"&lt;="&amp;dataset_shampoo[[#This Row],[Month]])</f>
        <v>410102</v>
      </c>
      <c r="L3630" s="9">
        <f>dataset_shampoo[[#This Row],[Units YTD]]+SUMIFS(H:H,D:D,dataset_shampoo[[#This Row],[Brand]],E:E,dataset_shampoo[[#This Row],[Region]],F:F,dataset_shampoo[[#This Row],[Year]]-1,G:G,"&gt;"&amp;dataset_shampoo[[#This Row],[Month]])</f>
        <v>67333</v>
      </c>
      <c r="M3630" s="1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s="9">
        <v>7623</v>
      </c>
      <c r="I3631" s="11">
        <v>66619</v>
      </c>
      <c r="J3631" s="9">
        <f>SUMIFS(H:H,D:D,dataset_shampoo[[#This Row],[Brand]],E:E,dataset_shampoo[[#This Row],[Region]],F:F,dataset_shampoo[[#This Row],[Year]],G:G,"&lt;="&amp;dataset_shampoo[[#This Row],[Month]])</f>
        <v>54768</v>
      </c>
      <c r="K3631" s="27">
        <f>SUMIFS(I:I,D:D,dataset_shampoo[[#This Row],[Brand]],E:E,dataset_shampoo[[#This Row],[Region]],F:F,dataset_shampoo[[#This Row],[Year]],G:G,"&lt;="&amp;dataset_shampoo[[#This Row],[Month]])</f>
        <v>476721</v>
      </c>
      <c r="L3631" s="9">
        <f>dataset_shampoo[[#This Row],[Units YTD]]+SUMIFS(H:H,D:D,dataset_shampoo[[#This Row],[Brand]],E:E,dataset_shampoo[[#This Row],[Region]],F:F,dataset_shampoo[[#This Row],[Year]]-1,G:G,"&gt;"&amp;dataset_shampoo[[#This Row],[Month]])</f>
        <v>71218</v>
      </c>
      <c r="M3631" s="1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s="9">
        <v>6601</v>
      </c>
      <c r="I3632" s="11">
        <v>56497</v>
      </c>
      <c r="J3632" s="9">
        <f>SUMIFS(H:H,D:D,dataset_shampoo[[#This Row],[Brand]],E:E,dataset_shampoo[[#This Row],[Region]],F:F,dataset_shampoo[[#This Row],[Year]],G:G,"&lt;="&amp;dataset_shampoo[[#This Row],[Month]])</f>
        <v>61369</v>
      </c>
      <c r="K3632" s="27">
        <f>SUMIFS(I:I,D:D,dataset_shampoo[[#This Row],[Brand]],E:E,dataset_shampoo[[#This Row],[Region]],F:F,dataset_shampoo[[#This Row],[Year]],G:G,"&lt;="&amp;dataset_shampoo[[#This Row],[Month]])</f>
        <v>533218</v>
      </c>
      <c r="L3632" s="9">
        <f>dataset_shampoo[[#This Row],[Units YTD]]+SUMIFS(H:H,D:D,dataset_shampoo[[#This Row],[Brand]],E:E,dataset_shampoo[[#This Row],[Region]],F:F,dataset_shampoo[[#This Row],[Year]]-1,G:G,"&gt;"&amp;dataset_shampoo[[#This Row],[Month]])</f>
        <v>75166</v>
      </c>
      <c r="M3632" s="1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s="9">
        <v>6727</v>
      </c>
      <c r="I3633" s="11">
        <v>58037</v>
      </c>
      <c r="J3633" s="9">
        <f>SUMIFS(H:H,D:D,dataset_shampoo[[#This Row],[Brand]],E:E,dataset_shampoo[[#This Row],[Region]],F:F,dataset_shampoo[[#This Row],[Year]],G:G,"&lt;="&amp;dataset_shampoo[[#This Row],[Month]])</f>
        <v>68096</v>
      </c>
      <c r="K3633" s="27">
        <f>SUMIFS(I:I,D:D,dataset_shampoo[[#This Row],[Brand]],E:E,dataset_shampoo[[#This Row],[Region]],F:F,dataset_shampoo[[#This Row],[Year]],G:G,"&lt;="&amp;dataset_shampoo[[#This Row],[Month]])</f>
        <v>591255</v>
      </c>
      <c r="L3633" s="9">
        <f>dataset_shampoo[[#This Row],[Units YTD]]+SUMIFS(H:H,D:D,dataset_shampoo[[#This Row],[Brand]],E:E,dataset_shampoo[[#This Row],[Region]],F:F,dataset_shampoo[[#This Row],[Year]]-1,G:G,"&gt;"&amp;dataset_shampoo[[#This Row],[Month]])</f>
        <v>77903</v>
      </c>
      <c r="M3633" s="1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s="9">
        <v>7042</v>
      </c>
      <c r="I3634" s="11">
        <v>60102</v>
      </c>
      <c r="J3634" s="9">
        <f>SUMIFS(H:H,D:D,dataset_shampoo[[#This Row],[Brand]],E:E,dataset_shampoo[[#This Row],[Region]],F:F,dataset_shampoo[[#This Row],[Year]],G:G,"&lt;="&amp;dataset_shampoo[[#This Row],[Month]])</f>
        <v>75138</v>
      </c>
      <c r="K3634" s="27">
        <f>SUMIFS(I:I,D:D,dataset_shampoo[[#This Row],[Brand]],E:E,dataset_shampoo[[#This Row],[Region]],F:F,dataset_shampoo[[#This Row],[Year]],G:G,"&lt;="&amp;dataset_shampoo[[#This Row],[Month]])</f>
        <v>651357</v>
      </c>
      <c r="L3634" s="9">
        <f>dataset_shampoo[[#This Row],[Units YTD]]+SUMIFS(H:H,D:D,dataset_shampoo[[#This Row],[Brand]],E:E,dataset_shampoo[[#This Row],[Region]],F:F,dataset_shampoo[[#This Row],[Year]]-1,G:G,"&gt;"&amp;dataset_shampoo[[#This Row],[Month]])</f>
        <v>81939</v>
      </c>
      <c r="M3634" s="1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s="9">
        <v>5362</v>
      </c>
      <c r="I3635" s="11">
        <v>46067</v>
      </c>
      <c r="J3635" s="9">
        <f>SUMIFS(H:H,D:D,dataset_shampoo[[#This Row],[Brand]],E:E,dataset_shampoo[[#This Row],[Region]],F:F,dataset_shampoo[[#This Row],[Year]],G:G,"&lt;="&amp;dataset_shampoo[[#This Row],[Month]])</f>
        <v>80500</v>
      </c>
      <c r="K3635" s="27">
        <f>SUMIFS(I:I,D:D,dataset_shampoo[[#This Row],[Brand]],E:E,dataset_shampoo[[#This Row],[Region]],F:F,dataset_shampoo[[#This Row],[Year]],G:G,"&lt;="&amp;dataset_shampoo[[#This Row],[Month]])</f>
        <v>697424</v>
      </c>
      <c r="L3635" s="9">
        <f>dataset_shampoo[[#This Row],[Units YTD]]+SUMIFS(H:H,D:D,dataset_shampoo[[#This Row],[Brand]],E:E,dataset_shampoo[[#This Row],[Region]],F:F,dataset_shampoo[[#This Row],[Year]]-1,G:G,"&gt;"&amp;dataset_shampoo[[#This Row],[Month]])</f>
        <v>83923</v>
      </c>
      <c r="M3635" s="1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s="9">
        <v>6111</v>
      </c>
      <c r="I3636" s="11">
        <v>52150</v>
      </c>
      <c r="J3636" s="9">
        <f>SUMIFS(H:H,D:D,dataset_shampoo[[#This Row],[Brand]],E:E,dataset_shampoo[[#This Row],[Region]],F:F,dataset_shampoo[[#This Row],[Year]],G:G,"&lt;="&amp;dataset_shampoo[[#This Row],[Month]])</f>
        <v>86611</v>
      </c>
      <c r="K3636" s="27">
        <f>SUMIFS(I:I,D:D,dataset_shampoo[[#This Row],[Brand]],E:E,dataset_shampoo[[#This Row],[Region]],F:F,dataset_shampoo[[#This Row],[Year]],G:G,"&lt;="&amp;dataset_shampoo[[#This Row],[Month]])</f>
        <v>749574</v>
      </c>
      <c r="L3636" s="9">
        <f>dataset_shampoo[[#This Row],[Units YTD]]+SUMIFS(H:H,D:D,dataset_shampoo[[#This Row],[Brand]],E:E,dataset_shampoo[[#This Row],[Region]],F:F,dataset_shampoo[[#This Row],[Year]]-1,G:G,"&gt;"&amp;dataset_shampoo[[#This Row],[Month]])</f>
        <v>86611</v>
      </c>
      <c r="M3636" s="1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s="9">
        <v>7098</v>
      </c>
      <c r="I3637" s="11">
        <v>59346</v>
      </c>
      <c r="J3637" s="9">
        <f>SUMIFS(H:H,D:D,dataset_shampoo[[#This Row],[Brand]],E:E,dataset_shampoo[[#This Row],[Region]],F:F,dataset_shampoo[[#This Row],[Year]],G:G,"&lt;="&amp;dataset_shampoo[[#This Row],[Month]])</f>
        <v>7098</v>
      </c>
      <c r="K3637" s="27">
        <f>SUMIFS(I:I,D:D,dataset_shampoo[[#This Row],[Brand]],E:E,dataset_shampoo[[#This Row],[Region]],F:F,dataset_shampoo[[#This Row],[Year]],G:G,"&lt;="&amp;dataset_shampoo[[#This Row],[Month]])</f>
        <v>59346</v>
      </c>
      <c r="L3637" s="9">
        <f>dataset_shampoo[[#This Row],[Units YTD]]+SUMIFS(H:H,D:D,dataset_shampoo[[#This Row],[Brand]],E:E,dataset_shampoo[[#This Row],[Region]],F:F,dataset_shampoo[[#This Row],[Year]]-1,G:G,"&gt;"&amp;dataset_shampoo[[#This Row],[Month]])</f>
        <v>86247</v>
      </c>
      <c r="M3637" s="1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s="9">
        <v>7718</v>
      </c>
      <c r="I3638" s="11">
        <v>65058</v>
      </c>
      <c r="J3638" s="9">
        <f>SUMIFS(H:H,D:D,dataset_shampoo[[#This Row],[Brand]],E:E,dataset_shampoo[[#This Row],[Region]],F:F,dataset_shampoo[[#This Row],[Year]],G:G,"&lt;="&amp;dataset_shampoo[[#This Row],[Month]])</f>
        <v>14816</v>
      </c>
      <c r="K3638" s="27">
        <f>SUMIFS(I:I,D:D,dataset_shampoo[[#This Row],[Brand]],E:E,dataset_shampoo[[#This Row],[Region]],F:F,dataset_shampoo[[#This Row],[Year]],G:G,"&lt;="&amp;dataset_shampoo[[#This Row],[Month]])</f>
        <v>124404</v>
      </c>
      <c r="L3638" s="9">
        <f>dataset_shampoo[[#This Row],[Units YTD]]+SUMIFS(H:H,D:D,dataset_shampoo[[#This Row],[Brand]],E:E,dataset_shampoo[[#This Row],[Region]],F:F,dataset_shampoo[[#This Row],[Year]]-1,G:G,"&gt;"&amp;dataset_shampoo[[#This Row],[Month]])</f>
        <v>86741</v>
      </c>
      <c r="M3638" s="1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s="9">
        <v>8810</v>
      </c>
      <c r="I3639" s="11">
        <v>74592</v>
      </c>
      <c r="J3639" s="9">
        <f>SUMIFS(H:H,D:D,dataset_shampoo[[#This Row],[Brand]],E:E,dataset_shampoo[[#This Row],[Region]],F:F,dataset_shampoo[[#This Row],[Year]],G:G,"&lt;="&amp;dataset_shampoo[[#This Row],[Month]])</f>
        <v>23626</v>
      </c>
      <c r="K3639" s="27">
        <f>SUMIFS(I:I,D:D,dataset_shampoo[[#This Row],[Brand]],E:E,dataset_shampoo[[#This Row],[Region]],F:F,dataset_shampoo[[#This Row],[Year]],G:G,"&lt;="&amp;dataset_shampoo[[#This Row],[Month]])</f>
        <v>198996</v>
      </c>
      <c r="L3639" s="9">
        <f>dataset_shampoo[[#This Row],[Units YTD]]+SUMIFS(H:H,D:D,dataset_shampoo[[#This Row],[Brand]],E:E,dataset_shampoo[[#This Row],[Region]],F:F,dataset_shampoo[[#This Row],[Year]]-1,G:G,"&gt;"&amp;dataset_shampoo[[#This Row],[Month]])</f>
        <v>88054</v>
      </c>
      <c r="M3639" s="1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s="9">
        <v>7644</v>
      </c>
      <c r="I3640" s="11">
        <v>64186.5</v>
      </c>
      <c r="J3640" s="9">
        <f>SUMIFS(H:H,D:D,dataset_shampoo[[#This Row],[Brand]],E:E,dataset_shampoo[[#This Row],[Region]],F:F,dataset_shampoo[[#This Row],[Year]],G:G,"&lt;="&amp;dataset_shampoo[[#This Row],[Month]])</f>
        <v>31270</v>
      </c>
      <c r="K3640" s="27">
        <f>SUMIFS(I:I,D:D,dataset_shampoo[[#This Row],[Brand]],E:E,dataset_shampoo[[#This Row],[Region]],F:F,dataset_shampoo[[#This Row],[Year]],G:G,"&lt;="&amp;dataset_shampoo[[#This Row],[Month]])</f>
        <v>263182.5</v>
      </c>
      <c r="L3640" s="9">
        <f>dataset_shampoo[[#This Row],[Units YTD]]+SUMIFS(H:H,D:D,dataset_shampoo[[#This Row],[Brand]],E:E,dataset_shampoo[[#This Row],[Region]],F:F,dataset_shampoo[[#This Row],[Year]]-1,G:G,"&gt;"&amp;dataset_shampoo[[#This Row],[Month]])</f>
        <v>87669</v>
      </c>
      <c r="M3640" s="1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s="9">
        <v>7256</v>
      </c>
      <c r="I3641" s="11">
        <v>61929</v>
      </c>
      <c r="J3641" s="9">
        <f>SUMIFS(H:H,D:D,dataset_shampoo[[#This Row],[Brand]],E:E,dataset_shampoo[[#This Row],[Region]],F:F,dataset_shampoo[[#This Row],[Year]],G:G,"&lt;="&amp;dataset_shampoo[[#This Row],[Month]])</f>
        <v>38526</v>
      </c>
      <c r="K3641" s="27">
        <f>SUMIFS(I:I,D:D,dataset_shampoo[[#This Row],[Brand]],E:E,dataset_shampoo[[#This Row],[Region]],F:F,dataset_shampoo[[#This Row],[Year]],G:G,"&lt;="&amp;dataset_shampoo[[#This Row],[Month]])</f>
        <v>325111.5</v>
      </c>
      <c r="L3641" s="9">
        <f>dataset_shampoo[[#This Row],[Units YTD]]+SUMIFS(H:H,D:D,dataset_shampoo[[#This Row],[Brand]],E:E,dataset_shampoo[[#This Row],[Region]],F:F,dataset_shampoo[[#This Row],[Year]]-1,G:G,"&gt;"&amp;dataset_shampoo[[#This Row],[Month]])</f>
        <v>84600</v>
      </c>
      <c r="M3641" s="1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s="9">
        <v>8085</v>
      </c>
      <c r="I3642" s="11">
        <v>69478.5</v>
      </c>
      <c r="J3642" s="9">
        <f>SUMIFS(H:H,D:D,dataset_shampoo[[#This Row],[Brand]],E:E,dataset_shampoo[[#This Row],[Region]],F:F,dataset_shampoo[[#This Row],[Year]],G:G,"&lt;="&amp;dataset_shampoo[[#This Row],[Month]])</f>
        <v>46611</v>
      </c>
      <c r="K3642" s="27">
        <f>SUMIFS(I:I,D:D,dataset_shampoo[[#This Row],[Brand]],E:E,dataset_shampoo[[#This Row],[Region]],F:F,dataset_shampoo[[#This Row],[Year]],G:G,"&lt;="&amp;dataset_shampoo[[#This Row],[Month]])</f>
        <v>394590</v>
      </c>
      <c r="L3642" s="9">
        <f>dataset_shampoo[[#This Row],[Units YTD]]+SUMIFS(H:H,D:D,dataset_shampoo[[#This Row],[Brand]],E:E,dataset_shampoo[[#This Row],[Region]],F:F,dataset_shampoo[[#This Row],[Year]]-1,G:G,"&gt;"&amp;dataset_shampoo[[#This Row],[Month]])</f>
        <v>86077</v>
      </c>
      <c r="M3642" s="1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s="9">
        <v>8610</v>
      </c>
      <c r="I3643" s="11">
        <v>73363.5</v>
      </c>
      <c r="J3643" s="9">
        <f>SUMIFS(H:H,D:D,dataset_shampoo[[#This Row],[Brand]],E:E,dataset_shampoo[[#This Row],[Region]],F:F,dataset_shampoo[[#This Row],[Year]],G:G,"&lt;="&amp;dataset_shampoo[[#This Row],[Month]])</f>
        <v>55221</v>
      </c>
      <c r="K3643" s="27">
        <f>SUMIFS(I:I,D:D,dataset_shampoo[[#This Row],[Brand]],E:E,dataset_shampoo[[#This Row],[Region]],F:F,dataset_shampoo[[#This Row],[Year]],G:G,"&lt;="&amp;dataset_shampoo[[#This Row],[Month]])</f>
        <v>467953.5</v>
      </c>
      <c r="L3643" s="9">
        <f>dataset_shampoo[[#This Row],[Units YTD]]+SUMIFS(H:H,D:D,dataset_shampoo[[#This Row],[Brand]],E:E,dataset_shampoo[[#This Row],[Region]],F:F,dataset_shampoo[[#This Row],[Year]]-1,G:G,"&gt;"&amp;dataset_shampoo[[#This Row],[Month]])</f>
        <v>87064</v>
      </c>
      <c r="M3643" s="1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s="9">
        <v>11120</v>
      </c>
      <c r="I3644" s="11">
        <v>96211.5</v>
      </c>
      <c r="J3644" s="9">
        <f>SUMIFS(H:H,D:D,dataset_shampoo[[#This Row],[Brand]],E:E,dataset_shampoo[[#This Row],[Region]],F:F,dataset_shampoo[[#This Row],[Year]],G:G,"&lt;="&amp;dataset_shampoo[[#This Row],[Month]])</f>
        <v>66341</v>
      </c>
      <c r="K3644" s="27">
        <f>SUMIFS(I:I,D:D,dataset_shampoo[[#This Row],[Brand]],E:E,dataset_shampoo[[#This Row],[Region]],F:F,dataset_shampoo[[#This Row],[Year]],G:G,"&lt;="&amp;dataset_shampoo[[#This Row],[Month]])</f>
        <v>564165</v>
      </c>
      <c r="L3644" s="9">
        <f>dataset_shampoo[[#This Row],[Units YTD]]+SUMIFS(H:H,D:D,dataset_shampoo[[#This Row],[Brand]],E:E,dataset_shampoo[[#This Row],[Region]],F:F,dataset_shampoo[[#This Row],[Year]]-1,G:G,"&gt;"&amp;dataset_shampoo[[#This Row],[Month]])</f>
        <v>91583</v>
      </c>
      <c r="M3644" s="1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s="9">
        <v>11182</v>
      </c>
      <c r="I3645" s="11">
        <v>97671</v>
      </c>
      <c r="J3645" s="9">
        <f>SUMIFS(H:H,D:D,dataset_shampoo[[#This Row],[Brand]],E:E,dataset_shampoo[[#This Row],[Region]],F:F,dataset_shampoo[[#This Row],[Year]],G:G,"&lt;="&amp;dataset_shampoo[[#This Row],[Month]])</f>
        <v>77523</v>
      </c>
      <c r="K3645" s="27">
        <f>SUMIFS(I:I,D:D,dataset_shampoo[[#This Row],[Brand]],E:E,dataset_shampoo[[#This Row],[Region]],F:F,dataset_shampoo[[#This Row],[Year]],G:G,"&lt;="&amp;dataset_shampoo[[#This Row],[Month]])</f>
        <v>661836</v>
      </c>
      <c r="L3645" s="9">
        <f>dataset_shampoo[[#This Row],[Units YTD]]+SUMIFS(H:H,D:D,dataset_shampoo[[#This Row],[Brand]],E:E,dataset_shampoo[[#This Row],[Region]],F:F,dataset_shampoo[[#This Row],[Year]]-1,G:G,"&gt;"&amp;dataset_shampoo[[#This Row],[Month]])</f>
        <v>96038</v>
      </c>
      <c r="M3645" s="1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s="9">
        <v>10227</v>
      </c>
      <c r="I3646" s="11">
        <v>88924.5</v>
      </c>
      <c r="J3646" s="9">
        <f>SUMIFS(H:H,D:D,dataset_shampoo[[#This Row],[Brand]],E:E,dataset_shampoo[[#This Row],[Region]],F:F,dataset_shampoo[[#This Row],[Year]],G:G,"&lt;="&amp;dataset_shampoo[[#This Row],[Month]])</f>
        <v>87750</v>
      </c>
      <c r="K3646" s="27">
        <f>SUMIFS(I:I,D:D,dataset_shampoo[[#This Row],[Brand]],E:E,dataset_shampoo[[#This Row],[Region]],F:F,dataset_shampoo[[#This Row],[Year]],G:G,"&lt;="&amp;dataset_shampoo[[#This Row],[Month]])</f>
        <v>750760.5</v>
      </c>
      <c r="L3646" s="9">
        <f>dataset_shampoo[[#This Row],[Units YTD]]+SUMIFS(H:H,D:D,dataset_shampoo[[#This Row],[Brand]],E:E,dataset_shampoo[[#This Row],[Region]],F:F,dataset_shampoo[[#This Row],[Year]]-1,G:G,"&gt;"&amp;dataset_shampoo[[#This Row],[Month]])</f>
        <v>99223</v>
      </c>
      <c r="M3646" s="1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s="9">
        <v>7749</v>
      </c>
      <c r="I3647" s="11">
        <v>66853.5</v>
      </c>
      <c r="J3647" s="9">
        <f>SUMIFS(H:H,D:D,dataset_shampoo[[#This Row],[Brand]],E:E,dataset_shampoo[[#This Row],[Region]],F:F,dataset_shampoo[[#This Row],[Year]],G:G,"&lt;="&amp;dataset_shampoo[[#This Row],[Month]])</f>
        <v>95499</v>
      </c>
      <c r="K3647" s="27">
        <f>SUMIFS(I:I,D:D,dataset_shampoo[[#This Row],[Brand]],E:E,dataset_shampoo[[#This Row],[Region]],F:F,dataset_shampoo[[#This Row],[Year]],G:G,"&lt;="&amp;dataset_shampoo[[#This Row],[Month]])</f>
        <v>817614</v>
      </c>
      <c r="L3647" s="9">
        <f>dataset_shampoo[[#This Row],[Units YTD]]+SUMIFS(H:H,D:D,dataset_shampoo[[#This Row],[Brand]],E:E,dataset_shampoo[[#This Row],[Region]],F:F,dataset_shampoo[[#This Row],[Year]]-1,G:G,"&gt;"&amp;dataset_shampoo[[#This Row],[Month]])</f>
        <v>101610</v>
      </c>
      <c r="M3647" s="1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s="9">
        <v>10868</v>
      </c>
      <c r="I3648" s="11">
        <v>94395</v>
      </c>
      <c r="J3648" s="9">
        <f>SUMIFS(H:H,D:D,dataset_shampoo[[#This Row],[Brand]],E:E,dataset_shampoo[[#This Row],[Region]],F:F,dataset_shampoo[[#This Row],[Year]],G:G,"&lt;="&amp;dataset_shampoo[[#This Row],[Month]])</f>
        <v>106367</v>
      </c>
      <c r="K3648" s="27">
        <f>SUMIFS(I:I,D:D,dataset_shampoo[[#This Row],[Brand]],E:E,dataset_shampoo[[#This Row],[Region]],F:F,dataset_shampoo[[#This Row],[Year]],G:G,"&lt;="&amp;dataset_shampoo[[#This Row],[Month]])</f>
        <v>912009</v>
      </c>
      <c r="L3648" s="9">
        <f>dataset_shampoo[[#This Row],[Units YTD]]+SUMIFS(H:H,D:D,dataset_shampoo[[#This Row],[Brand]],E:E,dataset_shampoo[[#This Row],[Region]],F:F,dataset_shampoo[[#This Row],[Year]]-1,G:G,"&gt;"&amp;dataset_shampoo[[#This Row],[Month]])</f>
        <v>106367</v>
      </c>
      <c r="M3648" s="1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s="9">
        <v>13508</v>
      </c>
      <c r="I3649" s="11">
        <v>116902.1</v>
      </c>
      <c r="J3649" s="9">
        <f>SUMIFS(H:H,D:D,dataset_shampoo[[#This Row],[Brand]],E:E,dataset_shampoo[[#This Row],[Region]],F:F,dataset_shampoo[[#This Row],[Year]],G:G,"&lt;="&amp;dataset_shampoo[[#This Row],[Month]])</f>
        <v>13508</v>
      </c>
      <c r="K3649" s="27">
        <f>SUMIFS(I:I,D:D,dataset_shampoo[[#This Row],[Brand]],E:E,dataset_shampoo[[#This Row],[Region]],F:F,dataset_shampoo[[#This Row],[Year]],G:G,"&lt;="&amp;dataset_shampoo[[#This Row],[Month]])</f>
        <v>116902.1</v>
      </c>
      <c r="L3649" s="9">
        <f>dataset_shampoo[[#This Row],[Units YTD]]+SUMIFS(H:H,D:D,dataset_shampoo[[#This Row],[Brand]],E:E,dataset_shampoo[[#This Row],[Region]],F:F,dataset_shampoo[[#This Row],[Year]]-1,G:G,"&gt;"&amp;dataset_shampoo[[#This Row],[Month]])</f>
        <v>112777</v>
      </c>
      <c r="M3649" s="1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s="9">
        <v>14909</v>
      </c>
      <c r="I3650" s="11">
        <v>128284.8</v>
      </c>
      <c r="J3650" s="9">
        <f>SUMIFS(H:H,D:D,dataset_shampoo[[#This Row],[Brand]],E:E,dataset_shampoo[[#This Row],[Region]],F:F,dataset_shampoo[[#This Row],[Year]],G:G,"&lt;="&amp;dataset_shampoo[[#This Row],[Month]])</f>
        <v>28417</v>
      </c>
      <c r="K3650" s="27">
        <f>SUMIFS(I:I,D:D,dataset_shampoo[[#This Row],[Brand]],E:E,dataset_shampoo[[#This Row],[Region]],F:F,dataset_shampoo[[#This Row],[Year]],G:G,"&lt;="&amp;dataset_shampoo[[#This Row],[Month]])</f>
        <v>245186.90000000002</v>
      </c>
      <c r="L3650" s="9">
        <f>dataset_shampoo[[#This Row],[Units YTD]]+SUMIFS(H:H,D:D,dataset_shampoo[[#This Row],[Brand]],E:E,dataset_shampoo[[#This Row],[Region]],F:F,dataset_shampoo[[#This Row],[Year]]-1,G:G,"&gt;"&amp;dataset_shampoo[[#This Row],[Month]])</f>
        <v>119968</v>
      </c>
      <c r="M3650" s="1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s="9">
        <v>18724</v>
      </c>
      <c r="I3651" s="11">
        <v>163688.70000000001</v>
      </c>
      <c r="J3651" s="9">
        <f>SUMIFS(H:H,D:D,dataset_shampoo[[#This Row],[Brand]],E:E,dataset_shampoo[[#This Row],[Region]],F:F,dataset_shampoo[[#This Row],[Year]],G:G,"&lt;="&amp;dataset_shampoo[[#This Row],[Month]])</f>
        <v>47141</v>
      </c>
      <c r="K3651" s="27">
        <f>SUMIFS(I:I,D:D,dataset_shampoo[[#This Row],[Brand]],E:E,dataset_shampoo[[#This Row],[Region]],F:F,dataset_shampoo[[#This Row],[Year]],G:G,"&lt;="&amp;dataset_shampoo[[#This Row],[Month]])</f>
        <v>408875.60000000003</v>
      </c>
      <c r="L3651" s="9">
        <f>dataset_shampoo[[#This Row],[Units YTD]]+SUMIFS(H:H,D:D,dataset_shampoo[[#This Row],[Brand]],E:E,dataset_shampoo[[#This Row],[Region]],F:F,dataset_shampoo[[#This Row],[Year]]-1,G:G,"&gt;"&amp;dataset_shampoo[[#This Row],[Month]])</f>
        <v>129882</v>
      </c>
      <c r="M3651" s="1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s="9">
        <v>16599</v>
      </c>
      <c r="I3652" s="11">
        <v>143805.20000000001</v>
      </c>
      <c r="J3652" s="9">
        <f>SUMIFS(H:H,D:D,dataset_shampoo[[#This Row],[Brand]],E:E,dataset_shampoo[[#This Row],[Region]],F:F,dataset_shampoo[[#This Row],[Year]],G:G,"&lt;="&amp;dataset_shampoo[[#This Row],[Month]])</f>
        <v>63740</v>
      </c>
      <c r="K3652" s="27">
        <f>SUMIFS(I:I,D:D,dataset_shampoo[[#This Row],[Brand]],E:E,dataset_shampoo[[#This Row],[Region]],F:F,dataset_shampoo[[#This Row],[Year]],G:G,"&lt;="&amp;dataset_shampoo[[#This Row],[Month]])</f>
        <v>552680.80000000005</v>
      </c>
      <c r="L3652" s="9">
        <f>dataset_shampoo[[#This Row],[Units YTD]]+SUMIFS(H:H,D:D,dataset_shampoo[[#This Row],[Brand]],E:E,dataset_shampoo[[#This Row],[Region]],F:F,dataset_shampoo[[#This Row],[Year]]-1,G:G,"&gt;"&amp;dataset_shampoo[[#This Row],[Month]])</f>
        <v>138837</v>
      </c>
      <c r="M3652" s="1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s="9">
        <v>17855</v>
      </c>
      <c r="I3653" s="11">
        <v>153964.29999999999</v>
      </c>
      <c r="J3653" s="9">
        <f>SUMIFS(H:H,D:D,dataset_shampoo[[#This Row],[Brand]],E:E,dataset_shampoo[[#This Row],[Region]],F:F,dataset_shampoo[[#This Row],[Year]],G:G,"&lt;="&amp;dataset_shampoo[[#This Row],[Month]])</f>
        <v>81595</v>
      </c>
      <c r="K3653" s="27">
        <f>SUMIFS(I:I,D:D,dataset_shampoo[[#This Row],[Brand]],E:E,dataset_shampoo[[#This Row],[Region]],F:F,dataset_shampoo[[#This Row],[Year]],G:G,"&lt;="&amp;dataset_shampoo[[#This Row],[Month]])</f>
        <v>706645.10000000009</v>
      </c>
      <c r="L3653" s="9">
        <f>dataset_shampoo[[#This Row],[Units YTD]]+SUMIFS(H:H,D:D,dataset_shampoo[[#This Row],[Brand]],E:E,dataset_shampoo[[#This Row],[Region]],F:F,dataset_shampoo[[#This Row],[Year]]-1,G:G,"&gt;"&amp;dataset_shampoo[[#This Row],[Month]])</f>
        <v>149436</v>
      </c>
      <c r="M3653" s="1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s="9">
        <v>15955</v>
      </c>
      <c r="I3654" s="11">
        <v>140021.70000000001</v>
      </c>
      <c r="J3654" s="9">
        <f>SUMIFS(H:H,D:D,dataset_shampoo[[#This Row],[Brand]],E:E,dataset_shampoo[[#This Row],[Region]],F:F,dataset_shampoo[[#This Row],[Year]],G:G,"&lt;="&amp;dataset_shampoo[[#This Row],[Month]])</f>
        <v>97550</v>
      </c>
      <c r="K3654" s="27">
        <f>SUMIFS(I:I,D:D,dataset_shampoo[[#This Row],[Brand]],E:E,dataset_shampoo[[#This Row],[Region]],F:F,dataset_shampoo[[#This Row],[Year]],G:G,"&lt;="&amp;dataset_shampoo[[#This Row],[Month]])</f>
        <v>846666.8</v>
      </c>
      <c r="L3654" s="9">
        <f>dataset_shampoo[[#This Row],[Units YTD]]+SUMIFS(H:H,D:D,dataset_shampoo[[#This Row],[Brand]],E:E,dataset_shampoo[[#This Row],[Region]],F:F,dataset_shampoo[[#This Row],[Year]]-1,G:G,"&gt;"&amp;dataset_shampoo[[#This Row],[Month]])</f>
        <v>157306</v>
      </c>
      <c r="M3654" s="1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s="9">
        <v>18145</v>
      </c>
      <c r="I3655" s="11">
        <v>164075.1</v>
      </c>
      <c r="J3655" s="9">
        <f>SUMIFS(H:H,D:D,dataset_shampoo[[#This Row],[Brand]],E:E,dataset_shampoo[[#This Row],[Region]],F:F,dataset_shampoo[[#This Row],[Year]],G:G,"&lt;="&amp;dataset_shampoo[[#This Row],[Month]])</f>
        <v>115695</v>
      </c>
      <c r="K3655" s="27">
        <f>SUMIFS(I:I,D:D,dataset_shampoo[[#This Row],[Brand]],E:E,dataset_shampoo[[#This Row],[Region]],F:F,dataset_shampoo[[#This Row],[Year]],G:G,"&lt;="&amp;dataset_shampoo[[#This Row],[Month]])</f>
        <v>1010741.9</v>
      </c>
      <c r="L3655" s="9">
        <f>dataset_shampoo[[#This Row],[Units YTD]]+SUMIFS(H:H,D:D,dataset_shampoo[[#This Row],[Brand]],E:E,dataset_shampoo[[#This Row],[Region]],F:F,dataset_shampoo[[#This Row],[Year]]-1,G:G,"&gt;"&amp;dataset_shampoo[[#This Row],[Month]])</f>
        <v>166841</v>
      </c>
      <c r="M3655" s="1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s="9">
        <v>18934</v>
      </c>
      <c r="I3656" s="11">
        <v>170370.2</v>
      </c>
      <c r="J3656" s="9">
        <f>SUMIFS(H:H,D:D,dataset_shampoo[[#This Row],[Brand]],E:E,dataset_shampoo[[#This Row],[Region]],F:F,dataset_shampoo[[#This Row],[Year]],G:G,"&lt;="&amp;dataset_shampoo[[#This Row],[Month]])</f>
        <v>134629</v>
      </c>
      <c r="K3656" s="27">
        <f>SUMIFS(I:I,D:D,dataset_shampoo[[#This Row],[Brand]],E:E,dataset_shampoo[[#This Row],[Region]],F:F,dataset_shampoo[[#This Row],[Year]],G:G,"&lt;="&amp;dataset_shampoo[[#This Row],[Month]])</f>
        <v>1181112.1000000001</v>
      </c>
      <c r="L3656" s="9">
        <f>dataset_shampoo[[#This Row],[Units YTD]]+SUMIFS(H:H,D:D,dataset_shampoo[[#This Row],[Brand]],E:E,dataset_shampoo[[#This Row],[Region]],F:F,dataset_shampoo[[#This Row],[Year]]-1,G:G,"&gt;"&amp;dataset_shampoo[[#This Row],[Month]])</f>
        <v>174655</v>
      </c>
      <c r="M3656" s="1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s="9">
        <v>14410</v>
      </c>
      <c r="I3657" s="11">
        <v>130297.3</v>
      </c>
      <c r="J3657" s="9">
        <f>SUMIFS(H:H,D:D,dataset_shampoo[[#This Row],[Brand]],E:E,dataset_shampoo[[#This Row],[Region]],F:F,dataset_shampoo[[#This Row],[Year]],G:G,"&lt;="&amp;dataset_shampoo[[#This Row],[Month]])</f>
        <v>149039</v>
      </c>
      <c r="K3657" s="27">
        <f>SUMIFS(I:I,D:D,dataset_shampoo[[#This Row],[Brand]],E:E,dataset_shampoo[[#This Row],[Region]],F:F,dataset_shampoo[[#This Row],[Year]],G:G,"&lt;="&amp;dataset_shampoo[[#This Row],[Month]])</f>
        <v>1311409.4000000001</v>
      </c>
      <c r="L3657" s="9">
        <f>dataset_shampoo[[#This Row],[Units YTD]]+SUMIFS(H:H,D:D,dataset_shampoo[[#This Row],[Brand]],E:E,dataset_shampoo[[#This Row],[Region]],F:F,dataset_shampoo[[#This Row],[Year]]-1,G:G,"&gt;"&amp;dataset_shampoo[[#This Row],[Month]])</f>
        <v>177883</v>
      </c>
      <c r="M3657" s="1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s="9">
        <v>17597</v>
      </c>
      <c r="I3658" s="11">
        <v>158520.6</v>
      </c>
      <c r="J3658" s="9">
        <f>SUMIFS(H:H,D:D,dataset_shampoo[[#This Row],[Brand]],E:E,dataset_shampoo[[#This Row],[Region]],F:F,dataset_shampoo[[#This Row],[Year]],G:G,"&lt;="&amp;dataset_shampoo[[#This Row],[Month]])</f>
        <v>166636</v>
      </c>
      <c r="K3658" s="27">
        <f>SUMIFS(I:I,D:D,dataset_shampoo[[#This Row],[Brand]],E:E,dataset_shampoo[[#This Row],[Region]],F:F,dataset_shampoo[[#This Row],[Year]],G:G,"&lt;="&amp;dataset_shampoo[[#This Row],[Month]])</f>
        <v>1469930.0000000002</v>
      </c>
      <c r="L3658" s="9">
        <f>dataset_shampoo[[#This Row],[Units YTD]]+SUMIFS(H:H,D:D,dataset_shampoo[[#This Row],[Brand]],E:E,dataset_shampoo[[#This Row],[Region]],F:F,dataset_shampoo[[#This Row],[Year]]-1,G:G,"&gt;"&amp;dataset_shampoo[[#This Row],[Month]])</f>
        <v>185253</v>
      </c>
      <c r="M3658" s="1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s="9">
        <v>15971</v>
      </c>
      <c r="I3659" s="11">
        <v>141229.20000000001</v>
      </c>
      <c r="J3659" s="9">
        <f>SUMIFS(H:H,D:D,dataset_shampoo[[#This Row],[Brand]],E:E,dataset_shampoo[[#This Row],[Region]],F:F,dataset_shampoo[[#This Row],[Year]],G:G,"&lt;="&amp;dataset_shampoo[[#This Row],[Month]])</f>
        <v>182607</v>
      </c>
      <c r="K3659" s="27">
        <f>SUMIFS(I:I,D:D,dataset_shampoo[[#This Row],[Brand]],E:E,dataset_shampoo[[#This Row],[Region]],F:F,dataset_shampoo[[#This Row],[Year]],G:G,"&lt;="&amp;dataset_shampoo[[#This Row],[Month]])</f>
        <v>1611159.2000000002</v>
      </c>
      <c r="L3659" s="9">
        <f>dataset_shampoo[[#This Row],[Units YTD]]+SUMIFS(H:H,D:D,dataset_shampoo[[#This Row],[Brand]],E:E,dataset_shampoo[[#This Row],[Region]],F:F,dataset_shampoo[[#This Row],[Year]]-1,G:G,"&gt;"&amp;dataset_shampoo[[#This Row],[Month]])</f>
        <v>193475</v>
      </c>
      <c r="M3659" s="1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s="9">
        <v>14715</v>
      </c>
      <c r="I3660" s="11">
        <v>129717.7</v>
      </c>
      <c r="J3660" s="9">
        <f>SUMIFS(H:H,D:D,dataset_shampoo[[#This Row],[Brand]],E:E,dataset_shampoo[[#This Row],[Region]],F:F,dataset_shampoo[[#This Row],[Year]],G:G,"&lt;="&amp;dataset_shampoo[[#This Row],[Month]])</f>
        <v>197322</v>
      </c>
      <c r="K3660" s="27">
        <f>SUMIFS(I:I,D:D,dataset_shampoo[[#This Row],[Brand]],E:E,dataset_shampoo[[#This Row],[Region]],F:F,dataset_shampoo[[#This Row],[Year]],G:G,"&lt;="&amp;dataset_shampoo[[#This Row],[Month]])</f>
        <v>1740876.9000000001</v>
      </c>
      <c r="L3660" s="9">
        <f>dataset_shampoo[[#This Row],[Units YTD]]+SUMIFS(H:H,D:D,dataset_shampoo[[#This Row],[Brand]],E:E,dataset_shampoo[[#This Row],[Region]],F:F,dataset_shampoo[[#This Row],[Year]]-1,G:G,"&gt;"&amp;dataset_shampoo[[#This Row],[Month]])</f>
        <v>197322</v>
      </c>
      <c r="M3660" s="1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s="9">
        <v>19614</v>
      </c>
      <c r="I3661" s="11">
        <v>176652</v>
      </c>
      <c r="J3661" s="9">
        <f>SUMIFS(H:H,D:D,dataset_shampoo[[#This Row],[Brand]],E:E,dataset_shampoo[[#This Row],[Region]],F:F,dataset_shampoo[[#This Row],[Year]],G:G,"&lt;="&amp;dataset_shampoo[[#This Row],[Month]])</f>
        <v>19614</v>
      </c>
      <c r="K3661" s="27">
        <f>SUMIFS(I:I,D:D,dataset_shampoo[[#This Row],[Brand]],E:E,dataset_shampoo[[#This Row],[Region]],F:F,dataset_shampoo[[#This Row],[Year]],G:G,"&lt;="&amp;dataset_shampoo[[#This Row],[Month]])</f>
        <v>176652</v>
      </c>
      <c r="L3661" s="9">
        <f>dataset_shampoo[[#This Row],[Units YTD]]+SUMIFS(H:H,D:D,dataset_shampoo[[#This Row],[Brand]],E:E,dataset_shampoo[[#This Row],[Region]],F:F,dataset_shampoo[[#This Row],[Year]]-1,G:G,"&gt;"&amp;dataset_shampoo[[#This Row],[Month]])</f>
        <v>203428</v>
      </c>
      <c r="M3661" s="1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s="9">
        <v>17766</v>
      </c>
      <c r="I3662" s="11">
        <v>156912</v>
      </c>
      <c r="J3662" s="9">
        <f>SUMIFS(H:H,D:D,dataset_shampoo[[#This Row],[Brand]],E:E,dataset_shampoo[[#This Row],[Region]],F:F,dataset_shampoo[[#This Row],[Year]],G:G,"&lt;="&amp;dataset_shampoo[[#This Row],[Month]])</f>
        <v>37380</v>
      </c>
      <c r="K3662" s="27">
        <f>SUMIFS(I:I,D:D,dataset_shampoo[[#This Row],[Brand]],E:E,dataset_shampoo[[#This Row],[Region]],F:F,dataset_shampoo[[#This Row],[Year]],G:G,"&lt;="&amp;dataset_shampoo[[#This Row],[Month]])</f>
        <v>333564</v>
      </c>
      <c r="L3662" s="9">
        <f>dataset_shampoo[[#This Row],[Units YTD]]+SUMIFS(H:H,D:D,dataset_shampoo[[#This Row],[Brand]],E:E,dataset_shampoo[[#This Row],[Region]],F:F,dataset_shampoo[[#This Row],[Year]]-1,G:G,"&gt;"&amp;dataset_shampoo[[#This Row],[Month]])</f>
        <v>206285</v>
      </c>
      <c r="M3662" s="1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s="9">
        <v>23709</v>
      </c>
      <c r="I3663" s="11">
        <v>213990</v>
      </c>
      <c r="J3663" s="9">
        <f>SUMIFS(H:H,D:D,dataset_shampoo[[#This Row],[Brand]],E:E,dataset_shampoo[[#This Row],[Region]],F:F,dataset_shampoo[[#This Row],[Year]],G:G,"&lt;="&amp;dataset_shampoo[[#This Row],[Month]])</f>
        <v>61089</v>
      </c>
      <c r="K3663" s="27">
        <f>SUMIFS(I:I,D:D,dataset_shampoo[[#This Row],[Brand]],E:E,dataset_shampoo[[#This Row],[Region]],F:F,dataset_shampoo[[#This Row],[Year]],G:G,"&lt;="&amp;dataset_shampoo[[#This Row],[Month]])</f>
        <v>547554</v>
      </c>
      <c r="L3663" s="9">
        <f>dataset_shampoo[[#This Row],[Units YTD]]+SUMIFS(H:H,D:D,dataset_shampoo[[#This Row],[Brand]],E:E,dataset_shampoo[[#This Row],[Region]],F:F,dataset_shampoo[[#This Row],[Year]]-1,G:G,"&gt;"&amp;dataset_shampoo[[#This Row],[Month]])</f>
        <v>211270</v>
      </c>
      <c r="M3663" s="1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s="9">
        <v>24045</v>
      </c>
      <c r="I3664" s="11">
        <v>213570</v>
      </c>
      <c r="J3664" s="9">
        <f>SUMIFS(H:H,D:D,dataset_shampoo[[#This Row],[Brand]],E:E,dataset_shampoo[[#This Row],[Region]],F:F,dataset_shampoo[[#This Row],[Year]],G:G,"&lt;="&amp;dataset_shampoo[[#This Row],[Month]])</f>
        <v>85134</v>
      </c>
      <c r="K3664" s="27">
        <f>SUMIFS(I:I,D:D,dataset_shampoo[[#This Row],[Brand]],E:E,dataset_shampoo[[#This Row],[Region]],F:F,dataset_shampoo[[#This Row],[Year]],G:G,"&lt;="&amp;dataset_shampoo[[#This Row],[Month]])</f>
        <v>761124</v>
      </c>
      <c r="L3664" s="9">
        <f>dataset_shampoo[[#This Row],[Units YTD]]+SUMIFS(H:H,D:D,dataset_shampoo[[#This Row],[Brand]],E:E,dataset_shampoo[[#This Row],[Region]],F:F,dataset_shampoo[[#This Row],[Year]]-1,G:G,"&gt;"&amp;dataset_shampoo[[#This Row],[Month]])</f>
        <v>218716</v>
      </c>
      <c r="M3664" s="1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s="9">
        <v>21189</v>
      </c>
      <c r="I3665" s="11">
        <v>190239</v>
      </c>
      <c r="J3665" s="9">
        <f>SUMIFS(H:H,D:D,dataset_shampoo[[#This Row],[Brand]],E:E,dataset_shampoo[[#This Row],[Region]],F:F,dataset_shampoo[[#This Row],[Year]],G:G,"&lt;="&amp;dataset_shampoo[[#This Row],[Month]])</f>
        <v>106323</v>
      </c>
      <c r="K3665" s="27">
        <f>SUMIFS(I:I,D:D,dataset_shampoo[[#This Row],[Brand]],E:E,dataset_shampoo[[#This Row],[Region]],F:F,dataset_shampoo[[#This Row],[Year]],G:G,"&lt;="&amp;dataset_shampoo[[#This Row],[Month]])</f>
        <v>951363</v>
      </c>
      <c r="L3665" s="9">
        <f>dataset_shampoo[[#This Row],[Units YTD]]+SUMIFS(H:H,D:D,dataset_shampoo[[#This Row],[Brand]],E:E,dataset_shampoo[[#This Row],[Region]],F:F,dataset_shampoo[[#This Row],[Year]]-1,G:G,"&gt;"&amp;dataset_shampoo[[#This Row],[Month]])</f>
        <v>222050</v>
      </c>
      <c r="M3665" s="1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s="9">
        <v>22092</v>
      </c>
      <c r="I3666" s="11">
        <v>196203</v>
      </c>
      <c r="J3666" s="9">
        <f>SUMIFS(H:H,D:D,dataset_shampoo[[#This Row],[Brand]],E:E,dataset_shampoo[[#This Row],[Region]],F:F,dataset_shampoo[[#This Row],[Year]],G:G,"&lt;="&amp;dataset_shampoo[[#This Row],[Month]])</f>
        <v>128415</v>
      </c>
      <c r="K3666" s="27">
        <f>SUMIFS(I:I,D:D,dataset_shampoo[[#This Row],[Brand]],E:E,dataset_shampoo[[#This Row],[Region]],F:F,dataset_shampoo[[#This Row],[Year]],G:G,"&lt;="&amp;dataset_shampoo[[#This Row],[Month]])</f>
        <v>1147566</v>
      </c>
      <c r="L3666" s="9">
        <f>dataset_shampoo[[#This Row],[Units YTD]]+SUMIFS(H:H,D:D,dataset_shampoo[[#This Row],[Brand]],E:E,dataset_shampoo[[#This Row],[Region]],F:F,dataset_shampoo[[#This Row],[Year]]-1,G:G,"&gt;"&amp;dataset_shampoo[[#This Row],[Month]])</f>
        <v>228187</v>
      </c>
      <c r="M3666" s="1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s="9">
        <v>20412</v>
      </c>
      <c r="I3667" s="11">
        <v>181104</v>
      </c>
      <c r="J3667" s="9">
        <f>SUMIFS(H:H,D:D,dataset_shampoo[[#This Row],[Brand]],E:E,dataset_shampoo[[#This Row],[Region]],F:F,dataset_shampoo[[#This Row],[Year]],G:G,"&lt;="&amp;dataset_shampoo[[#This Row],[Month]])</f>
        <v>148827</v>
      </c>
      <c r="K3667" s="27">
        <f>SUMIFS(I:I,D:D,dataset_shampoo[[#This Row],[Brand]],E:E,dataset_shampoo[[#This Row],[Region]],F:F,dataset_shampoo[[#This Row],[Year]],G:G,"&lt;="&amp;dataset_shampoo[[#This Row],[Month]])</f>
        <v>1328670</v>
      </c>
      <c r="L3667" s="9">
        <f>dataset_shampoo[[#This Row],[Units YTD]]+SUMIFS(H:H,D:D,dataset_shampoo[[#This Row],[Brand]],E:E,dataset_shampoo[[#This Row],[Region]],F:F,dataset_shampoo[[#This Row],[Year]]-1,G:G,"&gt;"&amp;dataset_shampoo[[#This Row],[Month]])</f>
        <v>230454</v>
      </c>
      <c r="M3667" s="1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s="9">
        <v>24213</v>
      </c>
      <c r="I3668" s="11">
        <v>215565</v>
      </c>
      <c r="J3668" s="9">
        <f>SUMIFS(H:H,D:D,dataset_shampoo[[#This Row],[Brand]],E:E,dataset_shampoo[[#This Row],[Region]],F:F,dataset_shampoo[[#This Row],[Year]],G:G,"&lt;="&amp;dataset_shampoo[[#This Row],[Month]])</f>
        <v>173040</v>
      </c>
      <c r="K3668" s="27">
        <f>SUMIFS(I:I,D:D,dataset_shampoo[[#This Row],[Brand]],E:E,dataset_shampoo[[#This Row],[Region]],F:F,dataset_shampoo[[#This Row],[Year]],G:G,"&lt;="&amp;dataset_shampoo[[#This Row],[Month]])</f>
        <v>1544235</v>
      </c>
      <c r="L3668" s="9">
        <f>dataset_shampoo[[#This Row],[Units YTD]]+SUMIFS(H:H,D:D,dataset_shampoo[[#This Row],[Brand]],E:E,dataset_shampoo[[#This Row],[Region]],F:F,dataset_shampoo[[#This Row],[Year]]-1,G:G,"&gt;"&amp;dataset_shampoo[[#This Row],[Month]])</f>
        <v>235733</v>
      </c>
      <c r="M3668" s="1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s="9">
        <v>25893</v>
      </c>
      <c r="I3669" s="11">
        <v>231714</v>
      </c>
      <c r="J3669" s="9">
        <f>SUMIFS(H:H,D:D,dataset_shampoo[[#This Row],[Brand]],E:E,dataset_shampoo[[#This Row],[Region]],F:F,dataset_shampoo[[#This Row],[Year]],G:G,"&lt;="&amp;dataset_shampoo[[#This Row],[Month]])</f>
        <v>198933</v>
      </c>
      <c r="K3669" s="27">
        <f>SUMIFS(I:I,D:D,dataset_shampoo[[#This Row],[Brand]],E:E,dataset_shampoo[[#This Row],[Region]],F:F,dataset_shampoo[[#This Row],[Year]],G:G,"&lt;="&amp;dataset_shampoo[[#This Row],[Month]])</f>
        <v>1775949</v>
      </c>
      <c r="L3669" s="9">
        <f>dataset_shampoo[[#This Row],[Units YTD]]+SUMIFS(H:H,D:D,dataset_shampoo[[#This Row],[Brand]],E:E,dataset_shampoo[[#This Row],[Region]],F:F,dataset_shampoo[[#This Row],[Year]]-1,G:G,"&gt;"&amp;dataset_shampoo[[#This Row],[Month]])</f>
        <v>247216</v>
      </c>
      <c r="M3669" s="1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s="9">
        <v>20349</v>
      </c>
      <c r="I3670" s="11">
        <v>180621</v>
      </c>
      <c r="J3670" s="9">
        <f>SUMIFS(H:H,D:D,dataset_shampoo[[#This Row],[Brand]],E:E,dataset_shampoo[[#This Row],[Region]],F:F,dataset_shampoo[[#This Row],[Year]],G:G,"&lt;="&amp;dataset_shampoo[[#This Row],[Month]])</f>
        <v>219282</v>
      </c>
      <c r="K3670" s="27">
        <f>SUMIFS(I:I,D:D,dataset_shampoo[[#This Row],[Brand]],E:E,dataset_shampoo[[#This Row],[Region]],F:F,dataset_shampoo[[#This Row],[Year]],G:G,"&lt;="&amp;dataset_shampoo[[#This Row],[Month]])</f>
        <v>1956570</v>
      </c>
      <c r="L3670" s="9">
        <f>dataset_shampoo[[#This Row],[Units YTD]]+SUMIFS(H:H,D:D,dataset_shampoo[[#This Row],[Brand]],E:E,dataset_shampoo[[#This Row],[Region]],F:F,dataset_shampoo[[#This Row],[Year]]-1,G:G,"&gt;"&amp;dataset_shampoo[[#This Row],[Month]])</f>
        <v>249968</v>
      </c>
      <c r="M3670" s="1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s="9">
        <v>20748</v>
      </c>
      <c r="I3671" s="11">
        <v>184275</v>
      </c>
      <c r="J3671" s="9">
        <f>SUMIFS(H:H,D:D,dataset_shampoo[[#This Row],[Brand]],E:E,dataset_shampoo[[#This Row],[Region]],F:F,dataset_shampoo[[#This Row],[Year]],G:G,"&lt;="&amp;dataset_shampoo[[#This Row],[Month]])</f>
        <v>240030</v>
      </c>
      <c r="K3671" s="27">
        <f>SUMIFS(I:I,D:D,dataset_shampoo[[#This Row],[Brand]],E:E,dataset_shampoo[[#This Row],[Region]],F:F,dataset_shampoo[[#This Row],[Year]],G:G,"&lt;="&amp;dataset_shampoo[[#This Row],[Month]])</f>
        <v>2140845</v>
      </c>
      <c r="L3671" s="9">
        <f>dataset_shampoo[[#This Row],[Units YTD]]+SUMIFS(H:H,D:D,dataset_shampoo[[#This Row],[Brand]],E:E,dataset_shampoo[[#This Row],[Region]],F:F,dataset_shampoo[[#This Row],[Year]]-1,G:G,"&gt;"&amp;dataset_shampoo[[#This Row],[Month]])</f>
        <v>254745</v>
      </c>
      <c r="M3671" s="1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s="9">
        <v>21735</v>
      </c>
      <c r="I3672" s="11">
        <v>200382</v>
      </c>
      <c r="J3672" s="9">
        <f>SUMIFS(H:H,D:D,dataset_shampoo[[#This Row],[Brand]],E:E,dataset_shampoo[[#This Row],[Region]],F:F,dataset_shampoo[[#This Row],[Year]],G:G,"&lt;="&amp;dataset_shampoo[[#This Row],[Month]])</f>
        <v>261765</v>
      </c>
      <c r="K3672" s="27">
        <f>SUMIFS(I:I,D:D,dataset_shampoo[[#This Row],[Brand]],E:E,dataset_shampoo[[#This Row],[Region]],F:F,dataset_shampoo[[#This Row],[Year]],G:G,"&lt;="&amp;dataset_shampoo[[#This Row],[Month]])</f>
        <v>2341227</v>
      </c>
      <c r="L3672" s="9">
        <f>dataset_shampoo[[#This Row],[Units YTD]]+SUMIFS(H:H,D:D,dataset_shampoo[[#This Row],[Brand]],E:E,dataset_shampoo[[#This Row],[Region]],F:F,dataset_shampoo[[#This Row],[Year]]-1,G:G,"&gt;"&amp;dataset_shampoo[[#This Row],[Month]])</f>
        <v>261765</v>
      </c>
      <c r="M3672" s="1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s="9">
        <v>29008</v>
      </c>
      <c r="I3673" s="11">
        <v>275548</v>
      </c>
      <c r="J3673" s="9">
        <f>SUMIFS(H:H,D:D,dataset_shampoo[[#This Row],[Brand]],E:E,dataset_shampoo[[#This Row],[Region]],F:F,dataset_shampoo[[#This Row],[Year]],G:G,"&lt;="&amp;dataset_shampoo[[#This Row],[Month]])</f>
        <v>29008</v>
      </c>
      <c r="K3673" s="27">
        <f>SUMIFS(I:I,D:D,dataset_shampoo[[#This Row],[Brand]],E:E,dataset_shampoo[[#This Row],[Region]],F:F,dataset_shampoo[[#This Row],[Year]],G:G,"&lt;="&amp;dataset_shampoo[[#This Row],[Month]])</f>
        <v>275548</v>
      </c>
      <c r="L3673" s="9">
        <f>dataset_shampoo[[#This Row],[Units YTD]]+SUMIFS(H:H,D:D,dataset_shampoo[[#This Row],[Brand]],E:E,dataset_shampoo[[#This Row],[Region]],F:F,dataset_shampoo[[#This Row],[Year]]-1,G:G,"&gt;"&amp;dataset_shampoo[[#This Row],[Month]])</f>
        <v>271159</v>
      </c>
      <c r="M3673" s="1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s="9">
        <v>28420</v>
      </c>
      <c r="I3674" s="11">
        <v>274876</v>
      </c>
      <c r="J3674" s="9">
        <f>SUMIFS(H:H,D:D,dataset_shampoo[[#This Row],[Brand]],E:E,dataset_shampoo[[#This Row],[Region]],F:F,dataset_shampoo[[#This Row],[Year]],G:G,"&lt;="&amp;dataset_shampoo[[#This Row],[Month]])</f>
        <v>57428</v>
      </c>
      <c r="K3674" s="27">
        <f>SUMIFS(I:I,D:D,dataset_shampoo[[#This Row],[Brand]],E:E,dataset_shampoo[[#This Row],[Region]],F:F,dataset_shampoo[[#This Row],[Year]],G:G,"&lt;="&amp;dataset_shampoo[[#This Row],[Month]])</f>
        <v>550424</v>
      </c>
      <c r="L3674" s="9">
        <f>dataset_shampoo[[#This Row],[Units YTD]]+SUMIFS(H:H,D:D,dataset_shampoo[[#This Row],[Brand]],E:E,dataset_shampoo[[#This Row],[Region]],F:F,dataset_shampoo[[#This Row],[Year]]-1,G:G,"&gt;"&amp;dataset_shampoo[[#This Row],[Month]])</f>
        <v>281813</v>
      </c>
      <c r="M3674" s="1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s="9">
        <v>35084</v>
      </c>
      <c r="I3675" s="11">
        <v>337344</v>
      </c>
      <c r="J3675" s="9">
        <f>SUMIFS(H:H,D:D,dataset_shampoo[[#This Row],[Brand]],E:E,dataset_shampoo[[#This Row],[Region]],F:F,dataset_shampoo[[#This Row],[Year]],G:G,"&lt;="&amp;dataset_shampoo[[#This Row],[Month]])</f>
        <v>92512</v>
      </c>
      <c r="K3675" s="27">
        <f>SUMIFS(I:I,D:D,dataset_shampoo[[#This Row],[Brand]],E:E,dataset_shampoo[[#This Row],[Region]],F:F,dataset_shampoo[[#This Row],[Year]],G:G,"&lt;="&amp;dataset_shampoo[[#This Row],[Month]])</f>
        <v>887768</v>
      </c>
      <c r="L3675" s="9">
        <f>dataset_shampoo[[#This Row],[Units YTD]]+SUMIFS(H:H,D:D,dataset_shampoo[[#This Row],[Brand]],E:E,dataset_shampoo[[#This Row],[Region]],F:F,dataset_shampoo[[#This Row],[Year]]-1,G:G,"&gt;"&amp;dataset_shampoo[[#This Row],[Month]])</f>
        <v>293188</v>
      </c>
      <c r="M3675" s="1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s="9">
        <v>172</v>
      </c>
      <c r="I3676" s="11">
        <v>1421</v>
      </c>
      <c r="J3676" s="9">
        <f>SUMIFS(H:H,D:D,dataset_shampoo[[#This Row],[Brand]],E:E,dataset_shampoo[[#This Row],[Region]],F:F,dataset_shampoo[[#This Row],[Year]],G:G,"&lt;="&amp;dataset_shampoo[[#This Row],[Month]])</f>
        <v>172</v>
      </c>
      <c r="K3676" s="27">
        <f>SUMIFS(I:I,D:D,dataset_shampoo[[#This Row],[Brand]],E:E,dataset_shampoo[[#This Row],[Region]],F:F,dataset_shampoo[[#This Row],[Year]],G:G,"&lt;="&amp;dataset_shampoo[[#This Row],[Month]])</f>
        <v>1421</v>
      </c>
      <c r="L3676" s="9">
        <f>dataset_shampoo[[#This Row],[Units YTD]]+SUMIFS(H:H,D:D,dataset_shampoo[[#This Row],[Brand]],E:E,dataset_shampoo[[#This Row],[Region]],F:F,dataset_shampoo[[#This Row],[Year]]-1,G:G,"&gt;"&amp;dataset_shampoo[[#This Row],[Month]])</f>
        <v>172</v>
      </c>
      <c r="M3676" s="1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s="9">
        <v>360</v>
      </c>
      <c r="I3677" s="11">
        <v>3017</v>
      </c>
      <c r="J3677" s="9">
        <f>SUMIFS(H:H,D:D,dataset_shampoo[[#This Row],[Brand]],E:E,dataset_shampoo[[#This Row],[Region]],F:F,dataset_shampoo[[#This Row],[Year]],G:G,"&lt;="&amp;dataset_shampoo[[#This Row],[Month]])</f>
        <v>532</v>
      </c>
      <c r="K3677" s="27">
        <f>SUMIFS(I:I,D:D,dataset_shampoo[[#This Row],[Brand]],E:E,dataset_shampoo[[#This Row],[Region]],F:F,dataset_shampoo[[#This Row],[Year]],G:G,"&lt;="&amp;dataset_shampoo[[#This Row],[Month]])</f>
        <v>4438</v>
      </c>
      <c r="L3677" s="9">
        <f>dataset_shampoo[[#This Row],[Units YTD]]+SUMIFS(H:H,D:D,dataset_shampoo[[#This Row],[Brand]],E:E,dataset_shampoo[[#This Row],[Region]],F:F,dataset_shampoo[[#This Row],[Year]]-1,G:G,"&gt;"&amp;dataset_shampoo[[#This Row],[Month]])</f>
        <v>532</v>
      </c>
      <c r="M3677" s="1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s="9">
        <v>312</v>
      </c>
      <c r="I3678" s="11">
        <v>2555</v>
      </c>
      <c r="J3678" s="9">
        <f>SUMIFS(H:H,D:D,dataset_shampoo[[#This Row],[Brand]],E:E,dataset_shampoo[[#This Row],[Region]],F:F,dataset_shampoo[[#This Row],[Year]],G:G,"&lt;="&amp;dataset_shampoo[[#This Row],[Month]])</f>
        <v>844</v>
      </c>
      <c r="K3678" s="27">
        <f>SUMIFS(I:I,D:D,dataset_shampoo[[#This Row],[Brand]],E:E,dataset_shampoo[[#This Row],[Region]],F:F,dataset_shampoo[[#This Row],[Year]],G:G,"&lt;="&amp;dataset_shampoo[[#This Row],[Month]])</f>
        <v>6993</v>
      </c>
      <c r="L3678" s="9">
        <f>dataset_shampoo[[#This Row],[Units YTD]]+SUMIFS(H:H,D:D,dataset_shampoo[[#This Row],[Brand]],E:E,dataset_shampoo[[#This Row],[Region]],F:F,dataset_shampoo[[#This Row],[Year]]-1,G:G,"&gt;"&amp;dataset_shampoo[[#This Row],[Month]])</f>
        <v>844</v>
      </c>
      <c r="M3678" s="1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s="9">
        <v>315</v>
      </c>
      <c r="I3679" s="11">
        <v>2436</v>
      </c>
      <c r="J3679" s="9">
        <f>SUMIFS(H:H,D:D,dataset_shampoo[[#This Row],[Brand]],E:E,dataset_shampoo[[#This Row],[Region]],F:F,dataset_shampoo[[#This Row],[Year]],G:G,"&lt;="&amp;dataset_shampoo[[#This Row],[Month]])</f>
        <v>1159</v>
      </c>
      <c r="K3679" s="27">
        <f>SUMIFS(I:I,D:D,dataset_shampoo[[#This Row],[Brand]],E:E,dataset_shampoo[[#This Row],[Region]],F:F,dataset_shampoo[[#This Row],[Year]],G:G,"&lt;="&amp;dataset_shampoo[[#This Row],[Month]])</f>
        <v>9429</v>
      </c>
      <c r="L3679" s="9">
        <f>dataset_shampoo[[#This Row],[Units YTD]]+SUMIFS(H:H,D:D,dataset_shampoo[[#This Row],[Brand]],E:E,dataset_shampoo[[#This Row],[Region]],F:F,dataset_shampoo[[#This Row],[Year]]-1,G:G,"&gt;"&amp;dataset_shampoo[[#This Row],[Month]])</f>
        <v>1159</v>
      </c>
      <c r="M3679" s="1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s="9">
        <v>147</v>
      </c>
      <c r="I3680" s="11">
        <v>1235.5</v>
      </c>
      <c r="J3680" s="9">
        <f>SUMIFS(H:H,D:D,dataset_shampoo[[#This Row],[Brand]],E:E,dataset_shampoo[[#This Row],[Region]],F:F,dataset_shampoo[[#This Row],[Year]],G:G,"&lt;="&amp;dataset_shampoo[[#This Row],[Month]])</f>
        <v>1306</v>
      </c>
      <c r="K3680" s="27">
        <f>SUMIFS(I:I,D:D,dataset_shampoo[[#This Row],[Brand]],E:E,dataset_shampoo[[#This Row],[Region]],F:F,dataset_shampoo[[#This Row],[Year]],G:G,"&lt;="&amp;dataset_shampoo[[#This Row],[Month]])</f>
        <v>10664.5</v>
      </c>
      <c r="L3680" s="9">
        <f>dataset_shampoo[[#This Row],[Units YTD]]+SUMIFS(H:H,D:D,dataset_shampoo[[#This Row],[Brand]],E:E,dataset_shampoo[[#This Row],[Region]],F:F,dataset_shampoo[[#This Row],[Year]]-1,G:G,"&gt;"&amp;dataset_shampoo[[#This Row],[Month]])</f>
        <v>1306</v>
      </c>
      <c r="M3680" s="1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s="9">
        <v>360</v>
      </c>
      <c r="I3681" s="11">
        <v>3157</v>
      </c>
      <c r="J3681" s="9">
        <f>SUMIFS(H:H,D:D,dataset_shampoo[[#This Row],[Brand]],E:E,dataset_shampoo[[#This Row],[Region]],F:F,dataset_shampoo[[#This Row],[Year]],G:G,"&lt;="&amp;dataset_shampoo[[#This Row],[Month]])</f>
        <v>1666</v>
      </c>
      <c r="K3681" s="27">
        <f>SUMIFS(I:I,D:D,dataset_shampoo[[#This Row],[Brand]],E:E,dataset_shampoo[[#This Row],[Region]],F:F,dataset_shampoo[[#This Row],[Year]],G:G,"&lt;="&amp;dataset_shampoo[[#This Row],[Month]])</f>
        <v>13821.5</v>
      </c>
      <c r="L3681" s="9">
        <f>dataset_shampoo[[#This Row],[Units YTD]]+SUMIFS(H:H,D:D,dataset_shampoo[[#This Row],[Brand]],E:E,dataset_shampoo[[#This Row],[Region]],F:F,dataset_shampoo[[#This Row],[Year]]-1,G:G,"&gt;"&amp;dataset_shampoo[[#This Row],[Month]])</f>
        <v>1666</v>
      </c>
      <c r="M3681" s="1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s="9">
        <v>371</v>
      </c>
      <c r="I3682" s="11">
        <v>3122</v>
      </c>
      <c r="J3682" s="9">
        <f>SUMIFS(H:H,D:D,dataset_shampoo[[#This Row],[Brand]],E:E,dataset_shampoo[[#This Row],[Region]],F:F,dataset_shampoo[[#This Row],[Year]],G:G,"&lt;="&amp;dataset_shampoo[[#This Row],[Month]])</f>
        <v>2037</v>
      </c>
      <c r="K3682" s="27">
        <f>SUMIFS(I:I,D:D,dataset_shampoo[[#This Row],[Brand]],E:E,dataset_shampoo[[#This Row],[Region]],F:F,dataset_shampoo[[#This Row],[Year]],G:G,"&lt;="&amp;dataset_shampoo[[#This Row],[Month]])</f>
        <v>16943.5</v>
      </c>
      <c r="L3682" s="9">
        <f>dataset_shampoo[[#This Row],[Units YTD]]+SUMIFS(H:H,D:D,dataset_shampoo[[#This Row],[Brand]],E:E,dataset_shampoo[[#This Row],[Region]],F:F,dataset_shampoo[[#This Row],[Year]]-1,G:G,"&gt;"&amp;dataset_shampoo[[#This Row],[Month]])</f>
        <v>2037</v>
      </c>
      <c r="M3682" s="1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s="9">
        <v>248</v>
      </c>
      <c r="I3683" s="11">
        <v>2068.5</v>
      </c>
      <c r="J3683" s="9">
        <f>SUMIFS(H:H,D:D,dataset_shampoo[[#This Row],[Brand]],E:E,dataset_shampoo[[#This Row],[Region]],F:F,dataset_shampoo[[#This Row],[Year]],G:G,"&lt;="&amp;dataset_shampoo[[#This Row],[Month]])</f>
        <v>2285</v>
      </c>
      <c r="K3683" s="27">
        <f>SUMIFS(I:I,D:D,dataset_shampoo[[#This Row],[Brand]],E:E,dataset_shampoo[[#This Row],[Region]],F:F,dataset_shampoo[[#This Row],[Year]],G:G,"&lt;="&amp;dataset_shampoo[[#This Row],[Month]])</f>
        <v>19012</v>
      </c>
      <c r="L3683" s="9">
        <f>dataset_shampoo[[#This Row],[Units YTD]]+SUMIFS(H:H,D:D,dataset_shampoo[[#This Row],[Brand]],E:E,dataset_shampoo[[#This Row],[Region]],F:F,dataset_shampoo[[#This Row],[Year]]-1,G:G,"&gt;"&amp;dataset_shampoo[[#This Row],[Month]])</f>
        <v>2285</v>
      </c>
      <c r="M3683" s="1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s="9">
        <v>182</v>
      </c>
      <c r="I3684" s="11">
        <v>1351</v>
      </c>
      <c r="J3684" s="9">
        <f>SUMIFS(H:H,D:D,dataset_shampoo[[#This Row],[Brand]],E:E,dataset_shampoo[[#This Row],[Region]],F:F,dataset_shampoo[[#This Row],[Year]],G:G,"&lt;="&amp;dataset_shampoo[[#This Row],[Month]])</f>
        <v>2467</v>
      </c>
      <c r="K3684" s="27">
        <f>SUMIFS(I:I,D:D,dataset_shampoo[[#This Row],[Brand]],E:E,dataset_shampoo[[#This Row],[Region]],F:F,dataset_shampoo[[#This Row],[Year]],G:G,"&lt;="&amp;dataset_shampoo[[#This Row],[Month]])</f>
        <v>20363</v>
      </c>
      <c r="L3684" s="9">
        <f>dataset_shampoo[[#This Row],[Units YTD]]+SUMIFS(H:H,D:D,dataset_shampoo[[#This Row],[Brand]],E:E,dataset_shampoo[[#This Row],[Region]],F:F,dataset_shampoo[[#This Row],[Year]]-1,G:G,"&gt;"&amp;dataset_shampoo[[#This Row],[Month]])</f>
        <v>2467</v>
      </c>
      <c r="M3684" s="1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s="9">
        <v>378</v>
      </c>
      <c r="I3685" s="11">
        <v>3139.5</v>
      </c>
      <c r="J3685" s="9">
        <f>SUMIFS(H:H,D:D,dataset_shampoo[[#This Row],[Brand]],E:E,dataset_shampoo[[#This Row],[Region]],F:F,dataset_shampoo[[#This Row],[Year]],G:G,"&lt;="&amp;dataset_shampoo[[#This Row],[Month]])</f>
        <v>2845</v>
      </c>
      <c r="K3685" s="27">
        <f>SUMIFS(I:I,D:D,dataset_shampoo[[#This Row],[Brand]],E:E,dataset_shampoo[[#This Row],[Region]],F:F,dataset_shampoo[[#This Row],[Year]],G:G,"&lt;="&amp;dataset_shampoo[[#This Row],[Month]])</f>
        <v>23502.5</v>
      </c>
      <c r="L3685" s="9">
        <f>dataset_shampoo[[#This Row],[Units YTD]]+SUMIFS(H:H,D:D,dataset_shampoo[[#This Row],[Brand]],E:E,dataset_shampoo[[#This Row],[Region]],F:F,dataset_shampoo[[#This Row],[Year]]-1,G:G,"&gt;"&amp;dataset_shampoo[[#This Row],[Month]])</f>
        <v>2845</v>
      </c>
      <c r="M3685" s="1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s="9">
        <v>186</v>
      </c>
      <c r="I3686" s="11">
        <v>1515.5</v>
      </c>
      <c r="J3686" s="9">
        <f>SUMIFS(H:H,D:D,dataset_shampoo[[#This Row],[Brand]],E:E,dataset_shampoo[[#This Row],[Region]],F:F,dataset_shampoo[[#This Row],[Year]],G:G,"&lt;="&amp;dataset_shampoo[[#This Row],[Month]])</f>
        <v>3031</v>
      </c>
      <c r="K3686" s="27">
        <f>SUMIFS(I:I,D:D,dataset_shampoo[[#This Row],[Brand]],E:E,dataset_shampoo[[#This Row],[Region]],F:F,dataset_shampoo[[#This Row],[Year]],G:G,"&lt;="&amp;dataset_shampoo[[#This Row],[Month]])</f>
        <v>25018</v>
      </c>
      <c r="L3686" s="9">
        <f>dataset_shampoo[[#This Row],[Units YTD]]+SUMIFS(H:H,D:D,dataset_shampoo[[#This Row],[Brand]],E:E,dataset_shampoo[[#This Row],[Region]],F:F,dataset_shampoo[[#This Row],[Year]]-1,G:G,"&gt;"&amp;dataset_shampoo[[#This Row],[Month]])</f>
        <v>3031</v>
      </c>
      <c r="M3686" s="1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s="9">
        <v>315</v>
      </c>
      <c r="I3687" s="11">
        <v>2562</v>
      </c>
      <c r="J3687" s="9">
        <f>SUMIFS(H:H,D:D,dataset_shampoo[[#This Row],[Brand]],E:E,dataset_shampoo[[#This Row],[Region]],F:F,dataset_shampoo[[#This Row],[Year]],G:G,"&lt;="&amp;dataset_shampoo[[#This Row],[Month]])</f>
        <v>3346</v>
      </c>
      <c r="K3687" s="27">
        <f>SUMIFS(I:I,D:D,dataset_shampoo[[#This Row],[Brand]],E:E,dataset_shampoo[[#This Row],[Region]],F:F,dataset_shampoo[[#This Row],[Year]],G:G,"&lt;="&amp;dataset_shampoo[[#This Row],[Month]])</f>
        <v>27580</v>
      </c>
      <c r="L3687" s="9">
        <f>dataset_shampoo[[#This Row],[Units YTD]]+SUMIFS(H:H,D:D,dataset_shampoo[[#This Row],[Brand]],E:E,dataset_shampoo[[#This Row],[Region]],F:F,dataset_shampoo[[#This Row],[Year]]-1,G:G,"&gt;"&amp;dataset_shampoo[[#This Row],[Month]])</f>
        <v>3346</v>
      </c>
      <c r="M3687" s="1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s="9">
        <v>567</v>
      </c>
      <c r="I3688" s="11">
        <v>4711</v>
      </c>
      <c r="J3688" s="9">
        <f>SUMIFS(H:H,D:D,dataset_shampoo[[#This Row],[Brand]],E:E,dataset_shampoo[[#This Row],[Region]],F:F,dataset_shampoo[[#This Row],[Year]],G:G,"&lt;="&amp;dataset_shampoo[[#This Row],[Month]])</f>
        <v>567</v>
      </c>
      <c r="K3688" s="27">
        <f>SUMIFS(I:I,D:D,dataset_shampoo[[#This Row],[Brand]],E:E,dataset_shampoo[[#This Row],[Region]],F:F,dataset_shampoo[[#This Row],[Year]],G:G,"&lt;="&amp;dataset_shampoo[[#This Row],[Month]])</f>
        <v>4711</v>
      </c>
      <c r="L3688" s="9">
        <f>dataset_shampoo[[#This Row],[Units YTD]]+SUMIFS(H:H,D:D,dataset_shampoo[[#This Row],[Brand]],E:E,dataset_shampoo[[#This Row],[Region]],F:F,dataset_shampoo[[#This Row],[Year]]-1,G:G,"&gt;"&amp;dataset_shampoo[[#This Row],[Month]])</f>
        <v>3741</v>
      </c>
      <c r="M3688" s="1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s="9">
        <v>784</v>
      </c>
      <c r="I3689" s="11">
        <v>6377</v>
      </c>
      <c r="J3689" s="9">
        <f>SUMIFS(H:H,D:D,dataset_shampoo[[#This Row],[Brand]],E:E,dataset_shampoo[[#This Row],[Region]],F:F,dataset_shampoo[[#This Row],[Year]],G:G,"&lt;="&amp;dataset_shampoo[[#This Row],[Month]])</f>
        <v>1351</v>
      </c>
      <c r="K3689" s="27">
        <f>SUMIFS(I:I,D:D,dataset_shampoo[[#This Row],[Brand]],E:E,dataset_shampoo[[#This Row],[Region]],F:F,dataset_shampoo[[#This Row],[Year]],G:G,"&lt;="&amp;dataset_shampoo[[#This Row],[Month]])</f>
        <v>11088</v>
      </c>
      <c r="L3689" s="9">
        <f>dataset_shampoo[[#This Row],[Units YTD]]+SUMIFS(H:H,D:D,dataset_shampoo[[#This Row],[Brand]],E:E,dataset_shampoo[[#This Row],[Region]],F:F,dataset_shampoo[[#This Row],[Year]]-1,G:G,"&gt;"&amp;dataset_shampoo[[#This Row],[Month]])</f>
        <v>4165</v>
      </c>
      <c r="M3689" s="1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s="9">
        <v>679</v>
      </c>
      <c r="I3690" s="11">
        <v>5509</v>
      </c>
      <c r="J3690" s="9">
        <f>SUMIFS(H:H,D:D,dataset_shampoo[[#This Row],[Brand]],E:E,dataset_shampoo[[#This Row],[Region]],F:F,dataset_shampoo[[#This Row],[Year]],G:G,"&lt;="&amp;dataset_shampoo[[#This Row],[Month]])</f>
        <v>2030</v>
      </c>
      <c r="K3690" s="27">
        <f>SUMIFS(I:I,D:D,dataset_shampoo[[#This Row],[Brand]],E:E,dataset_shampoo[[#This Row],[Region]],F:F,dataset_shampoo[[#This Row],[Year]],G:G,"&lt;="&amp;dataset_shampoo[[#This Row],[Month]])</f>
        <v>16597</v>
      </c>
      <c r="L3690" s="9">
        <f>dataset_shampoo[[#This Row],[Units YTD]]+SUMIFS(H:H,D:D,dataset_shampoo[[#This Row],[Brand]],E:E,dataset_shampoo[[#This Row],[Region]],F:F,dataset_shampoo[[#This Row],[Year]]-1,G:G,"&gt;"&amp;dataset_shampoo[[#This Row],[Month]])</f>
        <v>4532</v>
      </c>
      <c r="M3690" s="1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s="9">
        <v>1008</v>
      </c>
      <c r="I3691" s="11">
        <v>8295</v>
      </c>
      <c r="J3691" s="9">
        <f>SUMIFS(H:H,D:D,dataset_shampoo[[#This Row],[Brand]],E:E,dataset_shampoo[[#This Row],[Region]],F:F,dataset_shampoo[[#This Row],[Year]],G:G,"&lt;="&amp;dataset_shampoo[[#This Row],[Month]])</f>
        <v>3038</v>
      </c>
      <c r="K3691" s="27">
        <f>SUMIFS(I:I,D:D,dataset_shampoo[[#This Row],[Brand]],E:E,dataset_shampoo[[#This Row],[Region]],F:F,dataset_shampoo[[#This Row],[Year]],G:G,"&lt;="&amp;dataset_shampoo[[#This Row],[Month]])</f>
        <v>24892</v>
      </c>
      <c r="L3691" s="9">
        <f>dataset_shampoo[[#This Row],[Units YTD]]+SUMIFS(H:H,D:D,dataset_shampoo[[#This Row],[Brand]],E:E,dataset_shampoo[[#This Row],[Region]],F:F,dataset_shampoo[[#This Row],[Year]]-1,G:G,"&gt;"&amp;dataset_shampoo[[#This Row],[Month]])</f>
        <v>5225</v>
      </c>
      <c r="M3691" s="1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s="9">
        <v>427</v>
      </c>
      <c r="I3692" s="11">
        <v>3521</v>
      </c>
      <c r="J3692" s="9">
        <f>SUMIFS(H:H,D:D,dataset_shampoo[[#This Row],[Brand]],E:E,dataset_shampoo[[#This Row],[Region]],F:F,dataset_shampoo[[#This Row],[Year]],G:G,"&lt;="&amp;dataset_shampoo[[#This Row],[Month]])</f>
        <v>3465</v>
      </c>
      <c r="K3692" s="27">
        <f>SUMIFS(I:I,D:D,dataset_shampoo[[#This Row],[Brand]],E:E,dataset_shampoo[[#This Row],[Region]],F:F,dataset_shampoo[[#This Row],[Year]],G:G,"&lt;="&amp;dataset_shampoo[[#This Row],[Month]])</f>
        <v>28413</v>
      </c>
      <c r="L3692" s="9">
        <f>dataset_shampoo[[#This Row],[Units YTD]]+SUMIFS(H:H,D:D,dataset_shampoo[[#This Row],[Brand]],E:E,dataset_shampoo[[#This Row],[Region]],F:F,dataset_shampoo[[#This Row],[Year]]-1,G:G,"&gt;"&amp;dataset_shampoo[[#This Row],[Month]])</f>
        <v>5505</v>
      </c>
      <c r="M3692" s="1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s="9">
        <v>987</v>
      </c>
      <c r="I3693" s="11">
        <v>8099</v>
      </c>
      <c r="J3693" s="9">
        <f>SUMIFS(H:H,D:D,dataset_shampoo[[#This Row],[Brand]],E:E,dataset_shampoo[[#This Row],[Region]],F:F,dataset_shampoo[[#This Row],[Year]],G:G,"&lt;="&amp;dataset_shampoo[[#This Row],[Month]])</f>
        <v>4452</v>
      </c>
      <c r="K3693" s="27">
        <f>SUMIFS(I:I,D:D,dataset_shampoo[[#This Row],[Brand]],E:E,dataset_shampoo[[#This Row],[Region]],F:F,dataset_shampoo[[#This Row],[Year]],G:G,"&lt;="&amp;dataset_shampoo[[#This Row],[Month]])</f>
        <v>36512</v>
      </c>
      <c r="L3693" s="9">
        <f>dataset_shampoo[[#This Row],[Units YTD]]+SUMIFS(H:H,D:D,dataset_shampoo[[#This Row],[Brand]],E:E,dataset_shampoo[[#This Row],[Region]],F:F,dataset_shampoo[[#This Row],[Year]]-1,G:G,"&gt;"&amp;dataset_shampoo[[#This Row],[Month]])</f>
        <v>6132</v>
      </c>
      <c r="M3693" s="1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s="9">
        <v>1449</v>
      </c>
      <c r="I3694" s="11">
        <v>12509</v>
      </c>
      <c r="J3694" s="9">
        <f>SUMIFS(H:H,D:D,dataset_shampoo[[#This Row],[Brand]],E:E,dataset_shampoo[[#This Row],[Region]],F:F,dataset_shampoo[[#This Row],[Year]],G:G,"&lt;="&amp;dataset_shampoo[[#This Row],[Month]])</f>
        <v>5901</v>
      </c>
      <c r="K3694" s="27">
        <f>SUMIFS(I:I,D:D,dataset_shampoo[[#This Row],[Brand]],E:E,dataset_shampoo[[#This Row],[Region]],F:F,dataset_shampoo[[#This Row],[Year]],G:G,"&lt;="&amp;dataset_shampoo[[#This Row],[Month]])</f>
        <v>49021</v>
      </c>
      <c r="L3694" s="9">
        <f>dataset_shampoo[[#This Row],[Units YTD]]+SUMIFS(H:H,D:D,dataset_shampoo[[#This Row],[Brand]],E:E,dataset_shampoo[[#This Row],[Region]],F:F,dataset_shampoo[[#This Row],[Year]]-1,G:G,"&gt;"&amp;dataset_shampoo[[#This Row],[Month]])</f>
        <v>7210</v>
      </c>
      <c r="M3694" s="1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s="9">
        <v>1358</v>
      </c>
      <c r="I3695" s="11">
        <v>11557</v>
      </c>
      <c r="J3695" s="9">
        <f>SUMIFS(H:H,D:D,dataset_shampoo[[#This Row],[Brand]],E:E,dataset_shampoo[[#This Row],[Region]],F:F,dataset_shampoo[[#This Row],[Year]],G:G,"&lt;="&amp;dataset_shampoo[[#This Row],[Month]])</f>
        <v>7259</v>
      </c>
      <c r="K3695" s="27">
        <f>SUMIFS(I:I,D:D,dataset_shampoo[[#This Row],[Brand]],E:E,dataset_shampoo[[#This Row],[Region]],F:F,dataset_shampoo[[#This Row],[Year]],G:G,"&lt;="&amp;dataset_shampoo[[#This Row],[Month]])</f>
        <v>60578</v>
      </c>
      <c r="L3695" s="9">
        <f>dataset_shampoo[[#This Row],[Units YTD]]+SUMIFS(H:H,D:D,dataset_shampoo[[#This Row],[Brand]],E:E,dataset_shampoo[[#This Row],[Region]],F:F,dataset_shampoo[[#This Row],[Year]]-1,G:G,"&gt;"&amp;dataset_shampoo[[#This Row],[Month]])</f>
        <v>8320</v>
      </c>
      <c r="M3695" s="1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s="9">
        <v>1386</v>
      </c>
      <c r="I3696" s="11">
        <v>11900</v>
      </c>
      <c r="J3696" s="9">
        <f>SUMIFS(H:H,D:D,dataset_shampoo[[#This Row],[Brand]],E:E,dataset_shampoo[[#This Row],[Region]],F:F,dataset_shampoo[[#This Row],[Year]],G:G,"&lt;="&amp;dataset_shampoo[[#This Row],[Month]])</f>
        <v>8645</v>
      </c>
      <c r="K3696" s="27">
        <f>SUMIFS(I:I,D:D,dataset_shampoo[[#This Row],[Brand]],E:E,dataset_shampoo[[#This Row],[Region]],F:F,dataset_shampoo[[#This Row],[Year]],G:G,"&lt;="&amp;dataset_shampoo[[#This Row],[Month]])</f>
        <v>72478</v>
      </c>
      <c r="L3696" s="9">
        <f>dataset_shampoo[[#This Row],[Units YTD]]+SUMIFS(H:H,D:D,dataset_shampoo[[#This Row],[Brand]],E:E,dataset_shampoo[[#This Row],[Region]],F:F,dataset_shampoo[[#This Row],[Year]]-1,G:G,"&gt;"&amp;dataset_shampoo[[#This Row],[Month]])</f>
        <v>9524</v>
      </c>
      <c r="M3696" s="1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s="9">
        <v>1218</v>
      </c>
      <c r="I3697" s="11">
        <v>10360</v>
      </c>
      <c r="J3697" s="9">
        <f>SUMIFS(H:H,D:D,dataset_shampoo[[#This Row],[Brand]],E:E,dataset_shampoo[[#This Row],[Region]],F:F,dataset_shampoo[[#This Row],[Year]],G:G,"&lt;="&amp;dataset_shampoo[[#This Row],[Month]])</f>
        <v>9863</v>
      </c>
      <c r="K3697" s="27">
        <f>SUMIFS(I:I,D:D,dataset_shampoo[[#This Row],[Brand]],E:E,dataset_shampoo[[#This Row],[Region]],F:F,dataset_shampoo[[#This Row],[Year]],G:G,"&lt;="&amp;dataset_shampoo[[#This Row],[Month]])</f>
        <v>82838</v>
      </c>
      <c r="L3697" s="9">
        <f>dataset_shampoo[[#This Row],[Units YTD]]+SUMIFS(H:H,D:D,dataset_shampoo[[#This Row],[Brand]],E:E,dataset_shampoo[[#This Row],[Region]],F:F,dataset_shampoo[[#This Row],[Year]]-1,G:G,"&gt;"&amp;dataset_shampoo[[#This Row],[Month]])</f>
        <v>10364</v>
      </c>
      <c r="M3697" s="1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s="9">
        <v>931</v>
      </c>
      <c r="I3698" s="11">
        <v>7742</v>
      </c>
      <c r="J3698" s="9">
        <f>SUMIFS(H:H,D:D,dataset_shampoo[[#This Row],[Brand]],E:E,dataset_shampoo[[#This Row],[Region]],F:F,dataset_shampoo[[#This Row],[Year]],G:G,"&lt;="&amp;dataset_shampoo[[#This Row],[Month]])</f>
        <v>10794</v>
      </c>
      <c r="K3698" s="27">
        <f>SUMIFS(I:I,D:D,dataset_shampoo[[#This Row],[Brand]],E:E,dataset_shampoo[[#This Row],[Region]],F:F,dataset_shampoo[[#This Row],[Year]],G:G,"&lt;="&amp;dataset_shampoo[[#This Row],[Month]])</f>
        <v>90580</v>
      </c>
      <c r="L3698" s="9">
        <f>dataset_shampoo[[#This Row],[Units YTD]]+SUMIFS(H:H,D:D,dataset_shampoo[[#This Row],[Brand]],E:E,dataset_shampoo[[#This Row],[Region]],F:F,dataset_shampoo[[#This Row],[Year]]-1,G:G,"&gt;"&amp;dataset_shampoo[[#This Row],[Month]])</f>
        <v>11109</v>
      </c>
      <c r="M3698" s="1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s="9">
        <v>1407</v>
      </c>
      <c r="I3699" s="11">
        <v>12019</v>
      </c>
      <c r="J3699" s="9">
        <f>SUMIFS(H:H,D:D,dataset_shampoo[[#This Row],[Brand]],E:E,dataset_shampoo[[#This Row],[Region]],F:F,dataset_shampoo[[#This Row],[Year]],G:G,"&lt;="&amp;dataset_shampoo[[#This Row],[Month]])</f>
        <v>12201</v>
      </c>
      <c r="K3699" s="27">
        <f>SUMIFS(I:I,D:D,dataset_shampoo[[#This Row],[Brand]],E:E,dataset_shampoo[[#This Row],[Region]],F:F,dataset_shampoo[[#This Row],[Year]],G:G,"&lt;="&amp;dataset_shampoo[[#This Row],[Month]])</f>
        <v>102599</v>
      </c>
      <c r="L3699" s="9">
        <f>dataset_shampoo[[#This Row],[Units YTD]]+SUMIFS(H:H,D:D,dataset_shampoo[[#This Row],[Brand]],E:E,dataset_shampoo[[#This Row],[Region]],F:F,dataset_shampoo[[#This Row],[Year]]-1,G:G,"&gt;"&amp;dataset_shampoo[[#This Row],[Month]])</f>
        <v>12201</v>
      </c>
      <c r="M3699" s="1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s="9">
        <v>1218</v>
      </c>
      <c r="I3700" s="11">
        <v>10321.5</v>
      </c>
      <c r="J3700" s="9">
        <f>SUMIFS(H:H,D:D,dataset_shampoo[[#This Row],[Brand]],E:E,dataset_shampoo[[#This Row],[Region]],F:F,dataset_shampoo[[#This Row],[Year]],G:G,"&lt;="&amp;dataset_shampoo[[#This Row],[Month]])</f>
        <v>1218</v>
      </c>
      <c r="K3700" s="27">
        <f>SUMIFS(I:I,D:D,dataset_shampoo[[#This Row],[Brand]],E:E,dataset_shampoo[[#This Row],[Region]],F:F,dataset_shampoo[[#This Row],[Year]],G:G,"&lt;="&amp;dataset_shampoo[[#This Row],[Month]])</f>
        <v>10321.5</v>
      </c>
      <c r="L3700" s="9">
        <f>dataset_shampoo[[#This Row],[Units YTD]]+SUMIFS(H:H,D:D,dataset_shampoo[[#This Row],[Brand]],E:E,dataset_shampoo[[#This Row],[Region]],F:F,dataset_shampoo[[#This Row],[Year]]-1,G:G,"&gt;"&amp;dataset_shampoo[[#This Row],[Month]])</f>
        <v>12852</v>
      </c>
      <c r="M3700" s="1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s="9">
        <v>1648</v>
      </c>
      <c r="I3701" s="11">
        <v>14238</v>
      </c>
      <c r="J3701" s="9">
        <f>SUMIFS(H:H,D:D,dataset_shampoo[[#This Row],[Brand]],E:E,dataset_shampoo[[#This Row],[Region]],F:F,dataset_shampoo[[#This Row],[Year]],G:G,"&lt;="&amp;dataset_shampoo[[#This Row],[Month]])</f>
        <v>2866</v>
      </c>
      <c r="K3701" s="27">
        <f>SUMIFS(I:I,D:D,dataset_shampoo[[#This Row],[Brand]],E:E,dataset_shampoo[[#This Row],[Region]],F:F,dataset_shampoo[[#This Row],[Year]],G:G,"&lt;="&amp;dataset_shampoo[[#This Row],[Month]])</f>
        <v>24559.5</v>
      </c>
      <c r="L3701" s="9">
        <f>dataset_shampoo[[#This Row],[Units YTD]]+SUMIFS(H:H,D:D,dataset_shampoo[[#This Row],[Brand]],E:E,dataset_shampoo[[#This Row],[Region]],F:F,dataset_shampoo[[#This Row],[Year]]-1,G:G,"&gt;"&amp;dataset_shampoo[[#This Row],[Month]])</f>
        <v>13716</v>
      </c>
      <c r="M3701" s="1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s="9">
        <v>1911</v>
      </c>
      <c r="I3702" s="11">
        <v>15886.5</v>
      </c>
      <c r="J3702" s="9">
        <f>SUMIFS(H:H,D:D,dataset_shampoo[[#This Row],[Brand]],E:E,dataset_shampoo[[#This Row],[Region]],F:F,dataset_shampoo[[#This Row],[Year]],G:G,"&lt;="&amp;dataset_shampoo[[#This Row],[Month]])</f>
        <v>4777</v>
      </c>
      <c r="K3702" s="27">
        <f>SUMIFS(I:I,D:D,dataset_shampoo[[#This Row],[Brand]],E:E,dataset_shampoo[[#This Row],[Region]],F:F,dataset_shampoo[[#This Row],[Year]],G:G,"&lt;="&amp;dataset_shampoo[[#This Row],[Month]])</f>
        <v>40446</v>
      </c>
      <c r="L3702" s="9">
        <f>dataset_shampoo[[#This Row],[Units YTD]]+SUMIFS(H:H,D:D,dataset_shampoo[[#This Row],[Brand]],E:E,dataset_shampoo[[#This Row],[Region]],F:F,dataset_shampoo[[#This Row],[Year]]-1,G:G,"&gt;"&amp;dataset_shampoo[[#This Row],[Month]])</f>
        <v>14948</v>
      </c>
      <c r="M3702" s="1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s="9">
        <v>1858</v>
      </c>
      <c r="I3703" s="11">
        <v>16306.5</v>
      </c>
      <c r="J3703" s="9">
        <f>SUMIFS(H:H,D:D,dataset_shampoo[[#This Row],[Brand]],E:E,dataset_shampoo[[#This Row],[Region]],F:F,dataset_shampoo[[#This Row],[Year]],G:G,"&lt;="&amp;dataset_shampoo[[#This Row],[Month]])</f>
        <v>6635</v>
      </c>
      <c r="K3703" s="27">
        <f>SUMIFS(I:I,D:D,dataset_shampoo[[#This Row],[Brand]],E:E,dataset_shampoo[[#This Row],[Region]],F:F,dataset_shampoo[[#This Row],[Year]],G:G,"&lt;="&amp;dataset_shampoo[[#This Row],[Month]])</f>
        <v>56752.5</v>
      </c>
      <c r="L3703" s="9">
        <f>dataset_shampoo[[#This Row],[Units YTD]]+SUMIFS(H:H,D:D,dataset_shampoo[[#This Row],[Brand]],E:E,dataset_shampoo[[#This Row],[Region]],F:F,dataset_shampoo[[#This Row],[Year]]-1,G:G,"&gt;"&amp;dataset_shampoo[[#This Row],[Month]])</f>
        <v>15798</v>
      </c>
      <c r="M3703" s="1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s="9">
        <v>1082</v>
      </c>
      <c r="I3704" s="11">
        <v>8967</v>
      </c>
      <c r="J3704" s="9">
        <f>SUMIFS(H:H,D:D,dataset_shampoo[[#This Row],[Brand]],E:E,dataset_shampoo[[#This Row],[Region]],F:F,dataset_shampoo[[#This Row],[Year]],G:G,"&lt;="&amp;dataset_shampoo[[#This Row],[Month]])</f>
        <v>7717</v>
      </c>
      <c r="K3704" s="27">
        <f>SUMIFS(I:I,D:D,dataset_shampoo[[#This Row],[Brand]],E:E,dataset_shampoo[[#This Row],[Region]],F:F,dataset_shampoo[[#This Row],[Year]],G:G,"&lt;="&amp;dataset_shampoo[[#This Row],[Month]])</f>
        <v>65719.5</v>
      </c>
      <c r="L3704" s="9">
        <f>dataset_shampoo[[#This Row],[Units YTD]]+SUMIFS(H:H,D:D,dataset_shampoo[[#This Row],[Brand]],E:E,dataset_shampoo[[#This Row],[Region]],F:F,dataset_shampoo[[#This Row],[Year]]-1,G:G,"&gt;"&amp;dataset_shampoo[[#This Row],[Month]])</f>
        <v>16453</v>
      </c>
      <c r="M3704" s="1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s="9">
        <v>1407</v>
      </c>
      <c r="I3705" s="11">
        <v>11802</v>
      </c>
      <c r="J3705" s="9">
        <f>SUMIFS(H:H,D:D,dataset_shampoo[[#This Row],[Brand]],E:E,dataset_shampoo[[#This Row],[Region]],F:F,dataset_shampoo[[#This Row],[Year]],G:G,"&lt;="&amp;dataset_shampoo[[#This Row],[Month]])</f>
        <v>9124</v>
      </c>
      <c r="K3705" s="27">
        <f>SUMIFS(I:I,D:D,dataset_shampoo[[#This Row],[Brand]],E:E,dataset_shampoo[[#This Row],[Region]],F:F,dataset_shampoo[[#This Row],[Year]],G:G,"&lt;="&amp;dataset_shampoo[[#This Row],[Month]])</f>
        <v>77521.5</v>
      </c>
      <c r="L3705" s="9">
        <f>dataset_shampoo[[#This Row],[Units YTD]]+SUMIFS(H:H,D:D,dataset_shampoo[[#This Row],[Brand]],E:E,dataset_shampoo[[#This Row],[Region]],F:F,dataset_shampoo[[#This Row],[Year]]-1,G:G,"&gt;"&amp;dataset_shampoo[[#This Row],[Month]])</f>
        <v>16873</v>
      </c>
      <c r="M3705" s="1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s="9">
        <v>1365</v>
      </c>
      <c r="I3706" s="11">
        <v>11791.5</v>
      </c>
      <c r="J3706" s="9">
        <f>SUMIFS(H:H,D:D,dataset_shampoo[[#This Row],[Brand]],E:E,dataset_shampoo[[#This Row],[Region]],F:F,dataset_shampoo[[#This Row],[Year]],G:G,"&lt;="&amp;dataset_shampoo[[#This Row],[Month]])</f>
        <v>10489</v>
      </c>
      <c r="K3706" s="27">
        <f>SUMIFS(I:I,D:D,dataset_shampoo[[#This Row],[Brand]],E:E,dataset_shampoo[[#This Row],[Region]],F:F,dataset_shampoo[[#This Row],[Year]],G:G,"&lt;="&amp;dataset_shampoo[[#This Row],[Month]])</f>
        <v>89313</v>
      </c>
      <c r="L3706" s="9">
        <f>dataset_shampoo[[#This Row],[Units YTD]]+SUMIFS(H:H,D:D,dataset_shampoo[[#This Row],[Brand]],E:E,dataset_shampoo[[#This Row],[Region]],F:F,dataset_shampoo[[#This Row],[Year]]-1,G:G,"&gt;"&amp;dataset_shampoo[[#This Row],[Month]])</f>
        <v>16789</v>
      </c>
      <c r="M3706" s="1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s="9">
        <v>1197</v>
      </c>
      <c r="I3707" s="11">
        <v>10174.5</v>
      </c>
      <c r="J3707" s="9">
        <f>SUMIFS(H:H,D:D,dataset_shampoo[[#This Row],[Brand]],E:E,dataset_shampoo[[#This Row],[Region]],F:F,dataset_shampoo[[#This Row],[Year]],G:G,"&lt;="&amp;dataset_shampoo[[#This Row],[Month]])</f>
        <v>11686</v>
      </c>
      <c r="K3707" s="27">
        <f>SUMIFS(I:I,D:D,dataset_shampoo[[#This Row],[Brand]],E:E,dataset_shampoo[[#This Row],[Region]],F:F,dataset_shampoo[[#This Row],[Year]],G:G,"&lt;="&amp;dataset_shampoo[[#This Row],[Month]])</f>
        <v>99487.5</v>
      </c>
      <c r="L3707" s="9">
        <f>dataset_shampoo[[#This Row],[Units YTD]]+SUMIFS(H:H,D:D,dataset_shampoo[[#This Row],[Brand]],E:E,dataset_shampoo[[#This Row],[Region]],F:F,dataset_shampoo[[#This Row],[Year]]-1,G:G,"&gt;"&amp;dataset_shampoo[[#This Row],[Month]])</f>
        <v>16628</v>
      </c>
      <c r="M3707" s="1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s="9">
        <v>1764</v>
      </c>
      <c r="I3708" s="11">
        <v>14826</v>
      </c>
      <c r="J3708" s="9">
        <f>SUMIFS(H:H,D:D,dataset_shampoo[[#This Row],[Brand]],E:E,dataset_shampoo[[#This Row],[Region]],F:F,dataset_shampoo[[#This Row],[Year]],G:G,"&lt;="&amp;dataset_shampoo[[#This Row],[Month]])</f>
        <v>13450</v>
      </c>
      <c r="K3708" s="27">
        <f>SUMIFS(I:I,D:D,dataset_shampoo[[#This Row],[Brand]],E:E,dataset_shampoo[[#This Row],[Region]],F:F,dataset_shampoo[[#This Row],[Year]],G:G,"&lt;="&amp;dataset_shampoo[[#This Row],[Month]])</f>
        <v>114313.5</v>
      </c>
      <c r="L3708" s="9">
        <f>dataset_shampoo[[#This Row],[Units YTD]]+SUMIFS(H:H,D:D,dataset_shampoo[[#This Row],[Brand]],E:E,dataset_shampoo[[#This Row],[Region]],F:F,dataset_shampoo[[#This Row],[Year]]-1,G:G,"&gt;"&amp;dataset_shampoo[[#This Row],[Month]])</f>
        <v>17006</v>
      </c>
      <c r="M3708" s="1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s="9">
        <v>2226</v>
      </c>
      <c r="I3709" s="11">
        <v>19225.5</v>
      </c>
      <c r="J3709" s="9">
        <f>SUMIFS(H:H,D:D,dataset_shampoo[[#This Row],[Brand]],E:E,dataset_shampoo[[#This Row],[Region]],F:F,dataset_shampoo[[#This Row],[Year]],G:G,"&lt;="&amp;dataset_shampoo[[#This Row],[Month]])</f>
        <v>15676</v>
      </c>
      <c r="K3709" s="27">
        <f>SUMIFS(I:I,D:D,dataset_shampoo[[#This Row],[Brand]],E:E,dataset_shampoo[[#This Row],[Region]],F:F,dataset_shampoo[[#This Row],[Year]],G:G,"&lt;="&amp;dataset_shampoo[[#This Row],[Month]])</f>
        <v>133539</v>
      </c>
      <c r="L3709" s="9">
        <f>dataset_shampoo[[#This Row],[Units YTD]]+SUMIFS(H:H,D:D,dataset_shampoo[[#This Row],[Brand]],E:E,dataset_shampoo[[#This Row],[Region]],F:F,dataset_shampoo[[#This Row],[Year]]-1,G:G,"&gt;"&amp;dataset_shampoo[[#This Row],[Month]])</f>
        <v>18014</v>
      </c>
      <c r="M3709" s="1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s="9">
        <v>1606</v>
      </c>
      <c r="I3710" s="11">
        <v>14185.5</v>
      </c>
      <c r="J3710" s="9">
        <f>SUMIFS(H:H,D:D,dataset_shampoo[[#This Row],[Brand]],E:E,dataset_shampoo[[#This Row],[Region]],F:F,dataset_shampoo[[#This Row],[Year]],G:G,"&lt;="&amp;dataset_shampoo[[#This Row],[Month]])</f>
        <v>17282</v>
      </c>
      <c r="K3710" s="27">
        <f>SUMIFS(I:I,D:D,dataset_shampoo[[#This Row],[Brand]],E:E,dataset_shampoo[[#This Row],[Region]],F:F,dataset_shampoo[[#This Row],[Year]],G:G,"&lt;="&amp;dataset_shampoo[[#This Row],[Month]])</f>
        <v>147724.5</v>
      </c>
      <c r="L3710" s="9">
        <f>dataset_shampoo[[#This Row],[Units YTD]]+SUMIFS(H:H,D:D,dataset_shampoo[[#This Row],[Brand]],E:E,dataset_shampoo[[#This Row],[Region]],F:F,dataset_shampoo[[#This Row],[Year]]-1,G:G,"&gt;"&amp;dataset_shampoo[[#This Row],[Month]])</f>
        <v>18689</v>
      </c>
      <c r="M3710" s="1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s="9">
        <v>2342</v>
      </c>
      <c r="I3711" s="11">
        <v>20191.5</v>
      </c>
      <c r="J3711" s="9">
        <f>SUMIFS(H:H,D:D,dataset_shampoo[[#This Row],[Brand]],E:E,dataset_shampoo[[#This Row],[Region]],F:F,dataset_shampoo[[#This Row],[Year]],G:G,"&lt;="&amp;dataset_shampoo[[#This Row],[Month]])</f>
        <v>19624</v>
      </c>
      <c r="K3711" s="27">
        <f>SUMIFS(I:I,D:D,dataset_shampoo[[#This Row],[Brand]],E:E,dataset_shampoo[[#This Row],[Region]],F:F,dataset_shampoo[[#This Row],[Year]],G:G,"&lt;="&amp;dataset_shampoo[[#This Row],[Month]])</f>
        <v>167916</v>
      </c>
      <c r="L3711" s="9">
        <f>dataset_shampoo[[#This Row],[Units YTD]]+SUMIFS(H:H,D:D,dataset_shampoo[[#This Row],[Brand]],E:E,dataset_shampoo[[#This Row],[Region]],F:F,dataset_shampoo[[#This Row],[Year]]-1,G:G,"&gt;"&amp;dataset_shampoo[[#This Row],[Month]])</f>
        <v>19624</v>
      </c>
      <c r="M3711" s="1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s="9">
        <v>3671</v>
      </c>
      <c r="I3712" s="11">
        <v>31845.8</v>
      </c>
      <c r="J3712" s="9">
        <f>SUMIFS(H:H,D:D,dataset_shampoo[[#This Row],[Brand]],E:E,dataset_shampoo[[#This Row],[Region]],F:F,dataset_shampoo[[#This Row],[Year]],G:G,"&lt;="&amp;dataset_shampoo[[#This Row],[Month]])</f>
        <v>3671</v>
      </c>
      <c r="K3712" s="27">
        <f>SUMIFS(I:I,D:D,dataset_shampoo[[#This Row],[Brand]],E:E,dataset_shampoo[[#This Row],[Region]],F:F,dataset_shampoo[[#This Row],[Year]],G:G,"&lt;="&amp;dataset_shampoo[[#This Row],[Month]])</f>
        <v>31845.8</v>
      </c>
      <c r="L3712" s="9">
        <f>dataset_shampoo[[#This Row],[Units YTD]]+SUMIFS(H:H,D:D,dataset_shampoo[[#This Row],[Brand]],E:E,dataset_shampoo[[#This Row],[Region]],F:F,dataset_shampoo[[#This Row],[Year]]-1,G:G,"&gt;"&amp;dataset_shampoo[[#This Row],[Month]])</f>
        <v>22077</v>
      </c>
      <c r="M3712" s="1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s="9">
        <v>2978</v>
      </c>
      <c r="I3713" s="11">
        <v>26001.5</v>
      </c>
      <c r="J3713" s="9">
        <f>SUMIFS(H:H,D:D,dataset_shampoo[[#This Row],[Brand]],E:E,dataset_shampoo[[#This Row],[Region]],F:F,dataset_shampoo[[#This Row],[Year]],G:G,"&lt;="&amp;dataset_shampoo[[#This Row],[Month]])</f>
        <v>6649</v>
      </c>
      <c r="K3713" s="27">
        <f>SUMIFS(I:I,D:D,dataset_shampoo[[#This Row],[Brand]],E:E,dataset_shampoo[[#This Row],[Region]],F:F,dataset_shampoo[[#This Row],[Year]],G:G,"&lt;="&amp;dataset_shampoo[[#This Row],[Month]])</f>
        <v>57847.3</v>
      </c>
      <c r="L3713" s="9">
        <f>dataset_shampoo[[#This Row],[Units YTD]]+SUMIFS(H:H,D:D,dataset_shampoo[[#This Row],[Brand]],E:E,dataset_shampoo[[#This Row],[Region]],F:F,dataset_shampoo[[#This Row],[Year]]-1,G:G,"&gt;"&amp;dataset_shampoo[[#This Row],[Month]])</f>
        <v>23407</v>
      </c>
      <c r="M3713" s="1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s="9">
        <v>3961</v>
      </c>
      <c r="I3714" s="11">
        <v>33665.1</v>
      </c>
      <c r="J3714" s="9">
        <f>SUMIFS(H:H,D:D,dataset_shampoo[[#This Row],[Brand]],E:E,dataset_shampoo[[#This Row],[Region]],F:F,dataset_shampoo[[#This Row],[Year]],G:G,"&lt;="&amp;dataset_shampoo[[#This Row],[Month]])</f>
        <v>10610</v>
      </c>
      <c r="K3714" s="27">
        <f>SUMIFS(I:I,D:D,dataset_shampoo[[#This Row],[Brand]],E:E,dataset_shampoo[[#This Row],[Region]],F:F,dataset_shampoo[[#This Row],[Year]],G:G,"&lt;="&amp;dataset_shampoo[[#This Row],[Month]])</f>
        <v>91512.4</v>
      </c>
      <c r="L3714" s="9">
        <f>dataset_shampoo[[#This Row],[Units YTD]]+SUMIFS(H:H,D:D,dataset_shampoo[[#This Row],[Brand]],E:E,dataset_shampoo[[#This Row],[Region]],F:F,dataset_shampoo[[#This Row],[Year]]-1,G:G,"&gt;"&amp;dataset_shampoo[[#This Row],[Month]])</f>
        <v>25457</v>
      </c>
      <c r="M3714" s="1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s="9">
        <v>3478</v>
      </c>
      <c r="I3715" s="11">
        <v>30557.8</v>
      </c>
      <c r="J3715" s="9">
        <f>SUMIFS(H:H,D:D,dataset_shampoo[[#This Row],[Brand]],E:E,dataset_shampoo[[#This Row],[Region]],F:F,dataset_shampoo[[#This Row],[Year]],G:G,"&lt;="&amp;dataset_shampoo[[#This Row],[Month]])</f>
        <v>14088</v>
      </c>
      <c r="K3715" s="27">
        <f>SUMIFS(I:I,D:D,dataset_shampoo[[#This Row],[Brand]],E:E,dataset_shampoo[[#This Row],[Region]],F:F,dataset_shampoo[[#This Row],[Year]],G:G,"&lt;="&amp;dataset_shampoo[[#This Row],[Month]])</f>
        <v>122070.2</v>
      </c>
      <c r="L3715" s="9">
        <f>dataset_shampoo[[#This Row],[Units YTD]]+SUMIFS(H:H,D:D,dataset_shampoo[[#This Row],[Brand]],E:E,dataset_shampoo[[#This Row],[Region]],F:F,dataset_shampoo[[#This Row],[Year]]-1,G:G,"&gt;"&amp;dataset_shampoo[[#This Row],[Month]])</f>
        <v>27077</v>
      </c>
      <c r="M3715" s="1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s="9">
        <v>3317</v>
      </c>
      <c r="I3716" s="11">
        <v>28802.9</v>
      </c>
      <c r="J3716" s="9">
        <f>SUMIFS(H:H,D:D,dataset_shampoo[[#This Row],[Brand]],E:E,dataset_shampoo[[#This Row],[Region]],F:F,dataset_shampoo[[#This Row],[Year]],G:G,"&lt;="&amp;dataset_shampoo[[#This Row],[Month]])</f>
        <v>17405</v>
      </c>
      <c r="K3716" s="27">
        <f>SUMIFS(I:I,D:D,dataset_shampoo[[#This Row],[Brand]],E:E,dataset_shampoo[[#This Row],[Region]],F:F,dataset_shampoo[[#This Row],[Year]],G:G,"&lt;="&amp;dataset_shampoo[[#This Row],[Month]])</f>
        <v>150873.1</v>
      </c>
      <c r="L3716" s="9">
        <f>dataset_shampoo[[#This Row],[Units YTD]]+SUMIFS(H:H,D:D,dataset_shampoo[[#This Row],[Brand]],E:E,dataset_shampoo[[#This Row],[Region]],F:F,dataset_shampoo[[#This Row],[Year]]-1,G:G,"&gt;"&amp;dataset_shampoo[[#This Row],[Month]])</f>
        <v>29312</v>
      </c>
      <c r="M3716" s="1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s="9">
        <v>2141</v>
      </c>
      <c r="I3717" s="11">
        <v>18305.7</v>
      </c>
      <c r="J3717" s="9">
        <f>SUMIFS(H:H,D:D,dataset_shampoo[[#This Row],[Brand]],E:E,dataset_shampoo[[#This Row],[Region]],F:F,dataset_shampoo[[#This Row],[Year]],G:G,"&lt;="&amp;dataset_shampoo[[#This Row],[Month]])</f>
        <v>19546</v>
      </c>
      <c r="K3717" s="27">
        <f>SUMIFS(I:I,D:D,dataset_shampoo[[#This Row],[Brand]],E:E,dataset_shampoo[[#This Row],[Region]],F:F,dataset_shampoo[[#This Row],[Year]],G:G,"&lt;="&amp;dataset_shampoo[[#This Row],[Month]])</f>
        <v>169178.80000000002</v>
      </c>
      <c r="L3717" s="9">
        <f>dataset_shampoo[[#This Row],[Units YTD]]+SUMIFS(H:H,D:D,dataset_shampoo[[#This Row],[Brand]],E:E,dataset_shampoo[[#This Row],[Region]],F:F,dataset_shampoo[[#This Row],[Year]]-1,G:G,"&gt;"&amp;dataset_shampoo[[#This Row],[Month]])</f>
        <v>30046</v>
      </c>
      <c r="M3717" s="1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s="9">
        <v>3478</v>
      </c>
      <c r="I3718" s="11">
        <v>31169.599999999999</v>
      </c>
      <c r="J3718" s="9">
        <f>SUMIFS(H:H,D:D,dataset_shampoo[[#This Row],[Brand]],E:E,dataset_shampoo[[#This Row],[Region]],F:F,dataset_shampoo[[#This Row],[Year]],G:G,"&lt;="&amp;dataset_shampoo[[#This Row],[Month]])</f>
        <v>23024</v>
      </c>
      <c r="K3718" s="27">
        <f>SUMIFS(I:I,D:D,dataset_shampoo[[#This Row],[Brand]],E:E,dataset_shampoo[[#This Row],[Region]],F:F,dataset_shampoo[[#This Row],[Year]],G:G,"&lt;="&amp;dataset_shampoo[[#This Row],[Month]])</f>
        <v>200348.40000000002</v>
      </c>
      <c r="L3718" s="9">
        <f>dataset_shampoo[[#This Row],[Units YTD]]+SUMIFS(H:H,D:D,dataset_shampoo[[#This Row],[Brand]],E:E,dataset_shampoo[[#This Row],[Region]],F:F,dataset_shampoo[[#This Row],[Year]]-1,G:G,"&gt;"&amp;dataset_shampoo[[#This Row],[Month]])</f>
        <v>32159</v>
      </c>
      <c r="M3718" s="1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s="9">
        <v>3188</v>
      </c>
      <c r="I3719" s="11">
        <v>28690.2</v>
      </c>
      <c r="J3719" s="9">
        <f>SUMIFS(H:H,D:D,dataset_shampoo[[#This Row],[Brand]],E:E,dataset_shampoo[[#This Row],[Region]],F:F,dataset_shampoo[[#This Row],[Year]],G:G,"&lt;="&amp;dataset_shampoo[[#This Row],[Month]])</f>
        <v>26212</v>
      </c>
      <c r="K3719" s="27">
        <f>SUMIFS(I:I,D:D,dataset_shampoo[[#This Row],[Brand]],E:E,dataset_shampoo[[#This Row],[Region]],F:F,dataset_shampoo[[#This Row],[Year]],G:G,"&lt;="&amp;dataset_shampoo[[#This Row],[Month]])</f>
        <v>229038.60000000003</v>
      </c>
      <c r="L3719" s="9">
        <f>dataset_shampoo[[#This Row],[Units YTD]]+SUMIFS(H:H,D:D,dataset_shampoo[[#This Row],[Brand]],E:E,dataset_shampoo[[#This Row],[Region]],F:F,dataset_shampoo[[#This Row],[Year]]-1,G:G,"&gt;"&amp;dataset_shampoo[[#This Row],[Month]])</f>
        <v>34150</v>
      </c>
      <c r="M3719" s="1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s="9">
        <v>3091</v>
      </c>
      <c r="I3720" s="11">
        <v>27901.3</v>
      </c>
      <c r="J3720" s="9">
        <f>SUMIFS(H:H,D:D,dataset_shampoo[[#This Row],[Brand]],E:E,dataset_shampoo[[#This Row],[Region]],F:F,dataset_shampoo[[#This Row],[Year]],G:G,"&lt;="&amp;dataset_shampoo[[#This Row],[Month]])</f>
        <v>29303</v>
      </c>
      <c r="K3720" s="27">
        <f>SUMIFS(I:I,D:D,dataset_shampoo[[#This Row],[Brand]],E:E,dataset_shampoo[[#This Row],[Region]],F:F,dataset_shampoo[[#This Row],[Year]],G:G,"&lt;="&amp;dataset_shampoo[[#This Row],[Month]])</f>
        <v>256939.90000000002</v>
      </c>
      <c r="L3720" s="9">
        <f>dataset_shampoo[[#This Row],[Units YTD]]+SUMIFS(H:H,D:D,dataset_shampoo[[#This Row],[Brand]],E:E,dataset_shampoo[[#This Row],[Region]],F:F,dataset_shampoo[[#This Row],[Year]]-1,G:G,"&gt;"&amp;dataset_shampoo[[#This Row],[Month]])</f>
        <v>35477</v>
      </c>
      <c r="M3720" s="1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s="9">
        <v>3816</v>
      </c>
      <c r="I3721" s="11">
        <v>34405.699999999997</v>
      </c>
      <c r="J3721" s="9">
        <f>SUMIFS(H:H,D:D,dataset_shampoo[[#This Row],[Brand]],E:E,dataset_shampoo[[#This Row],[Region]],F:F,dataset_shampoo[[#This Row],[Year]],G:G,"&lt;="&amp;dataset_shampoo[[#This Row],[Month]])</f>
        <v>33119</v>
      </c>
      <c r="K3721" s="27">
        <f>SUMIFS(I:I,D:D,dataset_shampoo[[#This Row],[Brand]],E:E,dataset_shampoo[[#This Row],[Region]],F:F,dataset_shampoo[[#This Row],[Year]],G:G,"&lt;="&amp;dataset_shampoo[[#This Row],[Month]])</f>
        <v>291345.60000000003</v>
      </c>
      <c r="L3721" s="9">
        <f>dataset_shampoo[[#This Row],[Units YTD]]+SUMIFS(H:H,D:D,dataset_shampoo[[#This Row],[Brand]],E:E,dataset_shampoo[[#This Row],[Region]],F:F,dataset_shampoo[[#This Row],[Year]]-1,G:G,"&gt;"&amp;dataset_shampoo[[#This Row],[Month]])</f>
        <v>37067</v>
      </c>
      <c r="M3721" s="1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s="9">
        <v>3349</v>
      </c>
      <c r="I3722" s="11">
        <v>30251.9</v>
      </c>
      <c r="J3722" s="9">
        <f>SUMIFS(H:H,D:D,dataset_shampoo[[#This Row],[Brand]],E:E,dataset_shampoo[[#This Row],[Region]],F:F,dataset_shampoo[[#This Row],[Year]],G:G,"&lt;="&amp;dataset_shampoo[[#This Row],[Month]])</f>
        <v>36468</v>
      </c>
      <c r="K3722" s="27">
        <f>SUMIFS(I:I,D:D,dataset_shampoo[[#This Row],[Brand]],E:E,dataset_shampoo[[#This Row],[Region]],F:F,dataset_shampoo[[#This Row],[Year]],G:G,"&lt;="&amp;dataset_shampoo[[#This Row],[Month]])</f>
        <v>321597.50000000006</v>
      </c>
      <c r="L3722" s="9">
        <f>dataset_shampoo[[#This Row],[Units YTD]]+SUMIFS(H:H,D:D,dataset_shampoo[[#This Row],[Brand]],E:E,dataset_shampoo[[#This Row],[Region]],F:F,dataset_shampoo[[#This Row],[Year]]-1,G:G,"&gt;"&amp;dataset_shampoo[[#This Row],[Month]])</f>
        <v>38810</v>
      </c>
      <c r="M3722" s="1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s="9">
        <v>3220</v>
      </c>
      <c r="I3723" s="11">
        <v>29253.7</v>
      </c>
      <c r="J3723" s="9">
        <f>SUMIFS(H:H,D:D,dataset_shampoo[[#This Row],[Brand]],E:E,dataset_shampoo[[#This Row],[Region]],F:F,dataset_shampoo[[#This Row],[Year]],G:G,"&lt;="&amp;dataset_shampoo[[#This Row],[Month]])</f>
        <v>39688</v>
      </c>
      <c r="K3723" s="27">
        <f>SUMIFS(I:I,D:D,dataset_shampoo[[#This Row],[Brand]],E:E,dataset_shampoo[[#This Row],[Region]],F:F,dataset_shampoo[[#This Row],[Year]],G:G,"&lt;="&amp;dataset_shampoo[[#This Row],[Month]])</f>
        <v>350851.20000000007</v>
      </c>
      <c r="L3723" s="9">
        <f>dataset_shampoo[[#This Row],[Units YTD]]+SUMIFS(H:H,D:D,dataset_shampoo[[#This Row],[Brand]],E:E,dataset_shampoo[[#This Row],[Region]],F:F,dataset_shampoo[[#This Row],[Year]]-1,G:G,"&gt;"&amp;dataset_shampoo[[#This Row],[Month]])</f>
        <v>39688</v>
      </c>
      <c r="M3723" s="1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s="9">
        <v>3801</v>
      </c>
      <c r="I3724" s="11">
        <v>34062</v>
      </c>
      <c r="J3724" s="9">
        <f>SUMIFS(H:H,D:D,dataset_shampoo[[#This Row],[Brand]],E:E,dataset_shampoo[[#This Row],[Region]],F:F,dataset_shampoo[[#This Row],[Year]],G:G,"&lt;="&amp;dataset_shampoo[[#This Row],[Month]])</f>
        <v>3801</v>
      </c>
      <c r="K3724" s="27">
        <f>SUMIFS(I:I,D:D,dataset_shampoo[[#This Row],[Brand]],E:E,dataset_shampoo[[#This Row],[Region]],F:F,dataset_shampoo[[#This Row],[Year]],G:G,"&lt;="&amp;dataset_shampoo[[#This Row],[Month]])</f>
        <v>34062</v>
      </c>
      <c r="L3724" s="9">
        <f>dataset_shampoo[[#This Row],[Units YTD]]+SUMIFS(H:H,D:D,dataset_shampoo[[#This Row],[Brand]],E:E,dataset_shampoo[[#This Row],[Region]],F:F,dataset_shampoo[[#This Row],[Year]]-1,G:G,"&gt;"&amp;dataset_shampoo[[#This Row],[Month]])</f>
        <v>39818</v>
      </c>
      <c r="M3724" s="1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s="9">
        <v>4620</v>
      </c>
      <c r="I3725" s="11">
        <v>42063</v>
      </c>
      <c r="J3725" s="9">
        <f>SUMIFS(H:H,D:D,dataset_shampoo[[#This Row],[Brand]],E:E,dataset_shampoo[[#This Row],[Region]],F:F,dataset_shampoo[[#This Row],[Year]],G:G,"&lt;="&amp;dataset_shampoo[[#This Row],[Month]])</f>
        <v>8421</v>
      </c>
      <c r="K3725" s="27">
        <f>SUMIFS(I:I,D:D,dataset_shampoo[[#This Row],[Brand]],E:E,dataset_shampoo[[#This Row],[Region]],F:F,dataset_shampoo[[#This Row],[Year]],G:G,"&lt;="&amp;dataset_shampoo[[#This Row],[Month]])</f>
        <v>76125</v>
      </c>
      <c r="L3725" s="9">
        <f>dataset_shampoo[[#This Row],[Units YTD]]+SUMIFS(H:H,D:D,dataset_shampoo[[#This Row],[Brand]],E:E,dataset_shampoo[[#This Row],[Region]],F:F,dataset_shampoo[[#This Row],[Year]]-1,G:G,"&gt;"&amp;dataset_shampoo[[#This Row],[Month]])</f>
        <v>41460</v>
      </c>
      <c r="M3725" s="1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s="9">
        <v>4494</v>
      </c>
      <c r="I3726" s="11">
        <v>40656</v>
      </c>
      <c r="J3726" s="9">
        <f>SUMIFS(H:H,D:D,dataset_shampoo[[#This Row],[Brand]],E:E,dataset_shampoo[[#This Row],[Region]],F:F,dataset_shampoo[[#This Row],[Year]],G:G,"&lt;="&amp;dataset_shampoo[[#This Row],[Month]])</f>
        <v>12915</v>
      </c>
      <c r="K3726" s="27">
        <f>SUMIFS(I:I,D:D,dataset_shampoo[[#This Row],[Brand]],E:E,dataset_shampoo[[#This Row],[Region]],F:F,dataset_shampoo[[#This Row],[Year]],G:G,"&lt;="&amp;dataset_shampoo[[#This Row],[Month]])</f>
        <v>116781</v>
      </c>
      <c r="L3726" s="9">
        <f>dataset_shampoo[[#This Row],[Units YTD]]+SUMIFS(H:H,D:D,dataset_shampoo[[#This Row],[Brand]],E:E,dataset_shampoo[[#This Row],[Region]],F:F,dataset_shampoo[[#This Row],[Year]]-1,G:G,"&gt;"&amp;dataset_shampoo[[#This Row],[Month]])</f>
        <v>41993</v>
      </c>
      <c r="M3726" s="1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s="9">
        <v>5292</v>
      </c>
      <c r="I3727" s="11">
        <v>46263</v>
      </c>
      <c r="J3727" s="9">
        <f>SUMIFS(H:H,D:D,dataset_shampoo[[#This Row],[Brand]],E:E,dataset_shampoo[[#This Row],[Region]],F:F,dataset_shampoo[[#This Row],[Year]],G:G,"&lt;="&amp;dataset_shampoo[[#This Row],[Month]])</f>
        <v>18207</v>
      </c>
      <c r="K3727" s="27">
        <f>SUMIFS(I:I,D:D,dataset_shampoo[[#This Row],[Brand]],E:E,dataset_shampoo[[#This Row],[Region]],F:F,dataset_shampoo[[#This Row],[Year]],G:G,"&lt;="&amp;dataset_shampoo[[#This Row],[Month]])</f>
        <v>163044</v>
      </c>
      <c r="L3727" s="9">
        <f>dataset_shampoo[[#This Row],[Units YTD]]+SUMIFS(H:H,D:D,dataset_shampoo[[#This Row],[Brand]],E:E,dataset_shampoo[[#This Row],[Region]],F:F,dataset_shampoo[[#This Row],[Year]]-1,G:G,"&gt;"&amp;dataset_shampoo[[#This Row],[Month]])</f>
        <v>43807</v>
      </c>
      <c r="M3727" s="1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s="9">
        <v>5292</v>
      </c>
      <c r="I3728" s="11">
        <v>47271</v>
      </c>
      <c r="J3728" s="9">
        <f>SUMIFS(H:H,D:D,dataset_shampoo[[#This Row],[Brand]],E:E,dataset_shampoo[[#This Row],[Region]],F:F,dataset_shampoo[[#This Row],[Year]],G:G,"&lt;="&amp;dataset_shampoo[[#This Row],[Month]])</f>
        <v>23499</v>
      </c>
      <c r="K3728" s="27">
        <f>SUMIFS(I:I,D:D,dataset_shampoo[[#This Row],[Brand]],E:E,dataset_shampoo[[#This Row],[Region]],F:F,dataset_shampoo[[#This Row],[Year]],G:G,"&lt;="&amp;dataset_shampoo[[#This Row],[Month]])</f>
        <v>210315</v>
      </c>
      <c r="L3728" s="9">
        <f>dataset_shampoo[[#This Row],[Units YTD]]+SUMIFS(H:H,D:D,dataset_shampoo[[#This Row],[Brand]],E:E,dataset_shampoo[[#This Row],[Region]],F:F,dataset_shampoo[[#This Row],[Year]]-1,G:G,"&gt;"&amp;dataset_shampoo[[#This Row],[Month]])</f>
        <v>45782</v>
      </c>
      <c r="M3728" s="1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s="9">
        <v>5208</v>
      </c>
      <c r="I3729" s="11">
        <v>47208</v>
      </c>
      <c r="J3729" s="9">
        <f>SUMIFS(H:H,D:D,dataset_shampoo[[#This Row],[Brand]],E:E,dataset_shampoo[[#This Row],[Region]],F:F,dataset_shampoo[[#This Row],[Year]],G:G,"&lt;="&amp;dataset_shampoo[[#This Row],[Month]])</f>
        <v>28707</v>
      </c>
      <c r="K3729" s="27">
        <f>SUMIFS(I:I,D:D,dataset_shampoo[[#This Row],[Brand]],E:E,dataset_shampoo[[#This Row],[Region]],F:F,dataset_shampoo[[#This Row],[Year]],G:G,"&lt;="&amp;dataset_shampoo[[#This Row],[Month]])</f>
        <v>257523</v>
      </c>
      <c r="L3729" s="9">
        <f>dataset_shampoo[[#This Row],[Units YTD]]+SUMIFS(H:H,D:D,dataset_shampoo[[#This Row],[Brand]],E:E,dataset_shampoo[[#This Row],[Region]],F:F,dataset_shampoo[[#This Row],[Year]]-1,G:G,"&gt;"&amp;dataset_shampoo[[#This Row],[Month]])</f>
        <v>48849</v>
      </c>
      <c r="M3729" s="1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s="9">
        <v>4515</v>
      </c>
      <c r="I3730" s="11">
        <v>40950</v>
      </c>
      <c r="J3730" s="9">
        <f>SUMIFS(H:H,D:D,dataset_shampoo[[#This Row],[Brand]],E:E,dataset_shampoo[[#This Row],[Region]],F:F,dataset_shampoo[[#This Row],[Year]],G:G,"&lt;="&amp;dataset_shampoo[[#This Row],[Month]])</f>
        <v>33222</v>
      </c>
      <c r="K3730" s="27">
        <f>SUMIFS(I:I,D:D,dataset_shampoo[[#This Row],[Brand]],E:E,dataset_shampoo[[#This Row],[Region]],F:F,dataset_shampoo[[#This Row],[Year]],G:G,"&lt;="&amp;dataset_shampoo[[#This Row],[Month]])</f>
        <v>298473</v>
      </c>
      <c r="L3730" s="9">
        <f>dataset_shampoo[[#This Row],[Units YTD]]+SUMIFS(H:H,D:D,dataset_shampoo[[#This Row],[Brand]],E:E,dataset_shampoo[[#This Row],[Region]],F:F,dataset_shampoo[[#This Row],[Year]]-1,G:G,"&gt;"&amp;dataset_shampoo[[#This Row],[Month]])</f>
        <v>49886</v>
      </c>
      <c r="M3730" s="1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s="9">
        <v>7161</v>
      </c>
      <c r="I3731" s="11">
        <v>64953</v>
      </c>
      <c r="J3731" s="9">
        <f>SUMIFS(H:H,D:D,dataset_shampoo[[#This Row],[Brand]],E:E,dataset_shampoo[[#This Row],[Region]],F:F,dataset_shampoo[[#This Row],[Year]],G:G,"&lt;="&amp;dataset_shampoo[[#This Row],[Month]])</f>
        <v>40383</v>
      </c>
      <c r="K3731" s="27">
        <f>SUMIFS(I:I,D:D,dataset_shampoo[[#This Row],[Brand]],E:E,dataset_shampoo[[#This Row],[Region]],F:F,dataset_shampoo[[#This Row],[Year]],G:G,"&lt;="&amp;dataset_shampoo[[#This Row],[Month]])</f>
        <v>363426</v>
      </c>
      <c r="L3731" s="9">
        <f>dataset_shampoo[[#This Row],[Units YTD]]+SUMIFS(H:H,D:D,dataset_shampoo[[#This Row],[Brand]],E:E,dataset_shampoo[[#This Row],[Region]],F:F,dataset_shampoo[[#This Row],[Year]]-1,G:G,"&gt;"&amp;dataset_shampoo[[#This Row],[Month]])</f>
        <v>53859</v>
      </c>
      <c r="M3731" s="1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s="9">
        <v>5691</v>
      </c>
      <c r="I3732" s="11">
        <v>51240</v>
      </c>
      <c r="J3732" s="9">
        <f>SUMIFS(H:H,D:D,dataset_shampoo[[#This Row],[Brand]],E:E,dataset_shampoo[[#This Row],[Region]],F:F,dataset_shampoo[[#This Row],[Year]],G:G,"&lt;="&amp;dataset_shampoo[[#This Row],[Month]])</f>
        <v>46074</v>
      </c>
      <c r="K3732" s="27">
        <f>SUMIFS(I:I,D:D,dataset_shampoo[[#This Row],[Brand]],E:E,dataset_shampoo[[#This Row],[Region]],F:F,dataset_shampoo[[#This Row],[Year]],G:G,"&lt;="&amp;dataset_shampoo[[#This Row],[Month]])</f>
        <v>414666</v>
      </c>
      <c r="L3732" s="9">
        <f>dataset_shampoo[[#This Row],[Units YTD]]+SUMIFS(H:H,D:D,dataset_shampoo[[#This Row],[Brand]],E:E,dataset_shampoo[[#This Row],[Region]],F:F,dataset_shampoo[[#This Row],[Year]]-1,G:G,"&gt;"&amp;dataset_shampoo[[#This Row],[Month]])</f>
        <v>56459</v>
      </c>
      <c r="M3732" s="1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s="9">
        <v>5733</v>
      </c>
      <c r="I3733" s="11">
        <v>51282</v>
      </c>
      <c r="J3733" s="9">
        <f>SUMIFS(H:H,D:D,dataset_shampoo[[#This Row],[Brand]],E:E,dataset_shampoo[[#This Row],[Region]],F:F,dataset_shampoo[[#This Row],[Year]],G:G,"&lt;="&amp;dataset_shampoo[[#This Row],[Month]])</f>
        <v>51807</v>
      </c>
      <c r="K3733" s="27">
        <f>SUMIFS(I:I,D:D,dataset_shampoo[[#This Row],[Brand]],E:E,dataset_shampoo[[#This Row],[Region]],F:F,dataset_shampoo[[#This Row],[Year]],G:G,"&lt;="&amp;dataset_shampoo[[#This Row],[Month]])</f>
        <v>465948</v>
      </c>
      <c r="L3733" s="9">
        <f>dataset_shampoo[[#This Row],[Units YTD]]+SUMIFS(H:H,D:D,dataset_shampoo[[#This Row],[Brand]],E:E,dataset_shampoo[[#This Row],[Region]],F:F,dataset_shampoo[[#This Row],[Year]]-1,G:G,"&gt;"&amp;dataset_shampoo[[#This Row],[Month]])</f>
        <v>58376</v>
      </c>
      <c r="M3733" s="1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s="9">
        <v>6993</v>
      </c>
      <c r="I3734" s="11">
        <v>63378</v>
      </c>
      <c r="J3734" s="9">
        <f>SUMIFS(H:H,D:D,dataset_shampoo[[#This Row],[Brand]],E:E,dataset_shampoo[[#This Row],[Region]],F:F,dataset_shampoo[[#This Row],[Year]],G:G,"&lt;="&amp;dataset_shampoo[[#This Row],[Month]])</f>
        <v>58800</v>
      </c>
      <c r="K3734" s="27">
        <f>SUMIFS(I:I,D:D,dataset_shampoo[[#This Row],[Brand]],E:E,dataset_shampoo[[#This Row],[Region]],F:F,dataset_shampoo[[#This Row],[Year]],G:G,"&lt;="&amp;dataset_shampoo[[#This Row],[Month]])</f>
        <v>529326</v>
      </c>
      <c r="L3734" s="9">
        <f>dataset_shampoo[[#This Row],[Units YTD]]+SUMIFS(H:H,D:D,dataset_shampoo[[#This Row],[Brand]],E:E,dataset_shampoo[[#This Row],[Region]],F:F,dataset_shampoo[[#This Row],[Year]]-1,G:G,"&gt;"&amp;dataset_shampoo[[#This Row],[Month]])</f>
        <v>62020</v>
      </c>
      <c r="M3734" s="1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s="9">
        <v>6678</v>
      </c>
      <c r="I3735" s="11">
        <v>62328</v>
      </c>
      <c r="J3735" s="9">
        <f>SUMIFS(H:H,D:D,dataset_shampoo[[#This Row],[Brand]],E:E,dataset_shampoo[[#This Row],[Region]],F:F,dataset_shampoo[[#This Row],[Year]],G:G,"&lt;="&amp;dataset_shampoo[[#This Row],[Month]])</f>
        <v>65478</v>
      </c>
      <c r="K3735" s="27">
        <f>SUMIFS(I:I,D:D,dataset_shampoo[[#This Row],[Brand]],E:E,dataset_shampoo[[#This Row],[Region]],F:F,dataset_shampoo[[#This Row],[Year]],G:G,"&lt;="&amp;dataset_shampoo[[#This Row],[Month]])</f>
        <v>591654</v>
      </c>
      <c r="L3735" s="9">
        <f>dataset_shampoo[[#This Row],[Units YTD]]+SUMIFS(H:H,D:D,dataset_shampoo[[#This Row],[Brand]],E:E,dataset_shampoo[[#This Row],[Region]],F:F,dataset_shampoo[[#This Row],[Year]]-1,G:G,"&gt;"&amp;dataset_shampoo[[#This Row],[Month]])</f>
        <v>65478</v>
      </c>
      <c r="M3735" s="1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s="9">
        <v>9352</v>
      </c>
      <c r="I3736" s="11">
        <v>88704</v>
      </c>
      <c r="J3736" s="9">
        <f>SUMIFS(H:H,D:D,dataset_shampoo[[#This Row],[Brand]],E:E,dataset_shampoo[[#This Row],[Region]],F:F,dataset_shampoo[[#This Row],[Year]],G:G,"&lt;="&amp;dataset_shampoo[[#This Row],[Month]])</f>
        <v>9352</v>
      </c>
      <c r="K3736" s="27">
        <f>SUMIFS(I:I,D:D,dataset_shampoo[[#This Row],[Brand]],E:E,dataset_shampoo[[#This Row],[Region]],F:F,dataset_shampoo[[#This Row],[Year]],G:G,"&lt;="&amp;dataset_shampoo[[#This Row],[Month]])</f>
        <v>88704</v>
      </c>
      <c r="L3736" s="9">
        <f>dataset_shampoo[[#This Row],[Units YTD]]+SUMIFS(H:H,D:D,dataset_shampoo[[#This Row],[Brand]],E:E,dataset_shampoo[[#This Row],[Region]],F:F,dataset_shampoo[[#This Row],[Year]]-1,G:G,"&gt;"&amp;dataset_shampoo[[#This Row],[Month]])</f>
        <v>71029</v>
      </c>
      <c r="M3736" s="1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s="9">
        <v>9464</v>
      </c>
      <c r="I3737" s="11">
        <v>90552</v>
      </c>
      <c r="J3737" s="9">
        <f>SUMIFS(H:H,D:D,dataset_shampoo[[#This Row],[Brand]],E:E,dataset_shampoo[[#This Row],[Region]],F:F,dataset_shampoo[[#This Row],[Year]],G:G,"&lt;="&amp;dataset_shampoo[[#This Row],[Month]])</f>
        <v>18816</v>
      </c>
      <c r="K3737" s="27">
        <f>SUMIFS(I:I,D:D,dataset_shampoo[[#This Row],[Brand]],E:E,dataset_shampoo[[#This Row],[Region]],F:F,dataset_shampoo[[#This Row],[Year]],G:G,"&lt;="&amp;dataset_shampoo[[#This Row],[Month]])</f>
        <v>179256</v>
      </c>
      <c r="L3737" s="9">
        <f>dataset_shampoo[[#This Row],[Units YTD]]+SUMIFS(H:H,D:D,dataset_shampoo[[#This Row],[Brand]],E:E,dataset_shampoo[[#This Row],[Region]],F:F,dataset_shampoo[[#This Row],[Year]]-1,G:G,"&gt;"&amp;dataset_shampoo[[#This Row],[Month]])</f>
        <v>75873</v>
      </c>
      <c r="M3737" s="1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s="9">
        <v>11172</v>
      </c>
      <c r="I3738" s="11">
        <v>106736</v>
      </c>
      <c r="J3738" s="9">
        <f>SUMIFS(H:H,D:D,dataset_shampoo[[#This Row],[Brand]],E:E,dataset_shampoo[[#This Row],[Region]],F:F,dataset_shampoo[[#This Row],[Year]],G:G,"&lt;="&amp;dataset_shampoo[[#This Row],[Month]])</f>
        <v>29988</v>
      </c>
      <c r="K3738" s="27">
        <f>SUMIFS(I:I,D:D,dataset_shampoo[[#This Row],[Brand]],E:E,dataset_shampoo[[#This Row],[Region]],F:F,dataset_shampoo[[#This Row],[Year]],G:G,"&lt;="&amp;dataset_shampoo[[#This Row],[Month]])</f>
        <v>285992</v>
      </c>
      <c r="L3738" s="9">
        <f>dataset_shampoo[[#This Row],[Units YTD]]+SUMIFS(H:H,D:D,dataset_shampoo[[#This Row],[Brand]],E:E,dataset_shampoo[[#This Row],[Region]],F:F,dataset_shampoo[[#This Row],[Year]]-1,G:G,"&gt;"&amp;dataset_shampoo[[#This Row],[Month]])</f>
        <v>82551</v>
      </c>
      <c r="M3738" s="1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s="9">
        <v>154</v>
      </c>
      <c r="I3739" s="11">
        <v>1256.5</v>
      </c>
      <c r="J3739" s="9">
        <f>SUMIFS(H:H,D:D,dataset_shampoo[[#This Row],[Brand]],E:E,dataset_shampoo[[#This Row],[Region]],F:F,dataset_shampoo[[#This Row],[Year]],G:G,"&lt;="&amp;dataset_shampoo[[#This Row],[Month]])</f>
        <v>154</v>
      </c>
      <c r="K3739" s="27">
        <f>SUMIFS(I:I,D:D,dataset_shampoo[[#This Row],[Brand]],E:E,dataset_shampoo[[#This Row],[Region]],F:F,dataset_shampoo[[#This Row],[Year]],G:G,"&lt;="&amp;dataset_shampoo[[#This Row],[Month]])</f>
        <v>1256.5</v>
      </c>
      <c r="L3739" s="9">
        <f>dataset_shampoo[[#This Row],[Units YTD]]+SUMIFS(H:H,D:D,dataset_shampoo[[#This Row],[Brand]],E:E,dataset_shampoo[[#This Row],[Region]],F:F,dataset_shampoo[[#This Row],[Year]]-1,G:G,"&gt;"&amp;dataset_shampoo[[#This Row],[Month]])</f>
        <v>154</v>
      </c>
      <c r="M3739" s="1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s="9">
        <v>116</v>
      </c>
      <c r="I3740" s="11">
        <v>934.5</v>
      </c>
      <c r="J3740" s="9">
        <f>SUMIFS(H:H,D:D,dataset_shampoo[[#This Row],[Brand]],E:E,dataset_shampoo[[#This Row],[Region]],F:F,dataset_shampoo[[#This Row],[Year]],G:G,"&lt;="&amp;dataset_shampoo[[#This Row],[Month]])</f>
        <v>270</v>
      </c>
      <c r="K3740" s="27">
        <f>SUMIFS(I:I,D:D,dataset_shampoo[[#This Row],[Brand]],E:E,dataset_shampoo[[#This Row],[Region]],F:F,dataset_shampoo[[#This Row],[Year]],G:G,"&lt;="&amp;dataset_shampoo[[#This Row],[Month]])</f>
        <v>2191</v>
      </c>
      <c r="L3740" s="9">
        <f>dataset_shampoo[[#This Row],[Units YTD]]+SUMIFS(H:H,D:D,dataset_shampoo[[#This Row],[Brand]],E:E,dataset_shampoo[[#This Row],[Region]],F:F,dataset_shampoo[[#This Row],[Year]]-1,G:G,"&gt;"&amp;dataset_shampoo[[#This Row],[Month]])</f>
        <v>270</v>
      </c>
      <c r="M3740" s="1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s="9">
        <v>245</v>
      </c>
      <c r="I3741" s="11">
        <v>1918</v>
      </c>
      <c r="J3741" s="9">
        <f>SUMIFS(H:H,D:D,dataset_shampoo[[#This Row],[Brand]],E:E,dataset_shampoo[[#This Row],[Region]],F:F,dataset_shampoo[[#This Row],[Year]],G:G,"&lt;="&amp;dataset_shampoo[[#This Row],[Month]])</f>
        <v>515</v>
      </c>
      <c r="K3741" s="27">
        <f>SUMIFS(I:I,D:D,dataset_shampoo[[#This Row],[Brand]],E:E,dataset_shampoo[[#This Row],[Region]],F:F,dataset_shampoo[[#This Row],[Year]],G:G,"&lt;="&amp;dataset_shampoo[[#This Row],[Month]])</f>
        <v>4109</v>
      </c>
      <c r="L3741" s="9">
        <f>dataset_shampoo[[#This Row],[Units YTD]]+SUMIFS(H:H,D:D,dataset_shampoo[[#This Row],[Brand]],E:E,dataset_shampoo[[#This Row],[Region]],F:F,dataset_shampoo[[#This Row],[Year]]-1,G:G,"&gt;"&amp;dataset_shampoo[[#This Row],[Month]])</f>
        <v>515</v>
      </c>
      <c r="M3741" s="1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s="9">
        <v>203</v>
      </c>
      <c r="I3742" s="11">
        <v>1624</v>
      </c>
      <c r="J3742" s="9">
        <f>SUMIFS(H:H,D:D,dataset_shampoo[[#This Row],[Brand]],E:E,dataset_shampoo[[#This Row],[Region]],F:F,dataset_shampoo[[#This Row],[Year]],G:G,"&lt;="&amp;dataset_shampoo[[#This Row],[Month]])</f>
        <v>718</v>
      </c>
      <c r="K3742" s="27">
        <f>SUMIFS(I:I,D:D,dataset_shampoo[[#This Row],[Brand]],E:E,dataset_shampoo[[#This Row],[Region]],F:F,dataset_shampoo[[#This Row],[Year]],G:G,"&lt;="&amp;dataset_shampoo[[#This Row],[Month]])</f>
        <v>5733</v>
      </c>
      <c r="L3742" s="9">
        <f>dataset_shampoo[[#This Row],[Units YTD]]+SUMIFS(H:H,D:D,dataset_shampoo[[#This Row],[Brand]],E:E,dataset_shampoo[[#This Row],[Region]],F:F,dataset_shampoo[[#This Row],[Year]]-1,G:G,"&gt;"&amp;dataset_shampoo[[#This Row],[Month]])</f>
        <v>718</v>
      </c>
      <c r="M3742" s="1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s="9">
        <v>256</v>
      </c>
      <c r="I3743" s="11">
        <v>2065</v>
      </c>
      <c r="J3743" s="9">
        <f>SUMIFS(H:H,D:D,dataset_shampoo[[#This Row],[Brand]],E:E,dataset_shampoo[[#This Row],[Region]],F:F,dataset_shampoo[[#This Row],[Year]],G:G,"&lt;="&amp;dataset_shampoo[[#This Row],[Month]])</f>
        <v>974</v>
      </c>
      <c r="K3743" s="27">
        <f>SUMIFS(I:I,D:D,dataset_shampoo[[#This Row],[Brand]],E:E,dataset_shampoo[[#This Row],[Region]],F:F,dataset_shampoo[[#This Row],[Year]],G:G,"&lt;="&amp;dataset_shampoo[[#This Row],[Month]])</f>
        <v>7798</v>
      </c>
      <c r="L3743" s="9">
        <f>dataset_shampoo[[#This Row],[Units YTD]]+SUMIFS(H:H,D:D,dataset_shampoo[[#This Row],[Brand]],E:E,dataset_shampoo[[#This Row],[Region]],F:F,dataset_shampoo[[#This Row],[Year]]-1,G:G,"&gt;"&amp;dataset_shampoo[[#This Row],[Month]])</f>
        <v>974</v>
      </c>
      <c r="M3743" s="1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s="9">
        <v>172</v>
      </c>
      <c r="I3744" s="11">
        <v>1477</v>
      </c>
      <c r="J3744" s="9">
        <f>SUMIFS(H:H,D:D,dataset_shampoo[[#This Row],[Brand]],E:E,dataset_shampoo[[#This Row],[Region]],F:F,dataset_shampoo[[#This Row],[Year]],G:G,"&lt;="&amp;dataset_shampoo[[#This Row],[Month]])</f>
        <v>1146</v>
      </c>
      <c r="K3744" s="27">
        <f>SUMIFS(I:I,D:D,dataset_shampoo[[#This Row],[Brand]],E:E,dataset_shampoo[[#This Row],[Region]],F:F,dataset_shampoo[[#This Row],[Year]],G:G,"&lt;="&amp;dataset_shampoo[[#This Row],[Month]])</f>
        <v>9275</v>
      </c>
      <c r="L3744" s="9">
        <f>dataset_shampoo[[#This Row],[Units YTD]]+SUMIFS(H:H,D:D,dataset_shampoo[[#This Row],[Brand]],E:E,dataset_shampoo[[#This Row],[Region]],F:F,dataset_shampoo[[#This Row],[Year]]-1,G:G,"&gt;"&amp;dataset_shampoo[[#This Row],[Month]])</f>
        <v>1146</v>
      </c>
      <c r="M3744" s="1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s="9">
        <v>94</v>
      </c>
      <c r="I3745" s="11">
        <v>693</v>
      </c>
      <c r="J3745" s="9">
        <f>SUMIFS(H:H,D:D,dataset_shampoo[[#This Row],[Brand]],E:E,dataset_shampoo[[#This Row],[Region]],F:F,dataset_shampoo[[#This Row],[Year]],G:G,"&lt;="&amp;dataset_shampoo[[#This Row],[Month]])</f>
        <v>1240</v>
      </c>
      <c r="K3745" s="27">
        <f>SUMIFS(I:I,D:D,dataset_shampoo[[#This Row],[Brand]],E:E,dataset_shampoo[[#This Row],[Region]],F:F,dataset_shampoo[[#This Row],[Year]],G:G,"&lt;="&amp;dataset_shampoo[[#This Row],[Month]])</f>
        <v>9968</v>
      </c>
      <c r="L3745" s="9">
        <f>dataset_shampoo[[#This Row],[Units YTD]]+SUMIFS(H:H,D:D,dataset_shampoo[[#This Row],[Brand]],E:E,dataset_shampoo[[#This Row],[Region]],F:F,dataset_shampoo[[#This Row],[Year]]-1,G:G,"&gt;"&amp;dataset_shampoo[[#This Row],[Month]])</f>
        <v>1240</v>
      </c>
      <c r="M3745" s="1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s="9">
        <v>102</v>
      </c>
      <c r="I3746" s="11">
        <v>864.5</v>
      </c>
      <c r="J3746" s="9">
        <f>SUMIFS(H:H,D:D,dataset_shampoo[[#This Row],[Brand]],E:E,dataset_shampoo[[#This Row],[Region]],F:F,dataset_shampoo[[#This Row],[Year]],G:G,"&lt;="&amp;dataset_shampoo[[#This Row],[Month]])</f>
        <v>1342</v>
      </c>
      <c r="K3746" s="27">
        <f>SUMIFS(I:I,D:D,dataset_shampoo[[#This Row],[Brand]],E:E,dataset_shampoo[[#This Row],[Region]],F:F,dataset_shampoo[[#This Row],[Year]],G:G,"&lt;="&amp;dataset_shampoo[[#This Row],[Month]])</f>
        <v>10832.5</v>
      </c>
      <c r="L3746" s="9">
        <f>dataset_shampoo[[#This Row],[Units YTD]]+SUMIFS(H:H,D:D,dataset_shampoo[[#This Row],[Brand]],E:E,dataset_shampoo[[#This Row],[Region]],F:F,dataset_shampoo[[#This Row],[Year]]-1,G:G,"&gt;"&amp;dataset_shampoo[[#This Row],[Month]])</f>
        <v>1342</v>
      </c>
      <c r="M3746" s="1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s="9">
        <v>102</v>
      </c>
      <c r="I3747" s="11">
        <v>941.5</v>
      </c>
      <c r="J3747" s="9">
        <f>SUMIFS(H:H,D:D,dataset_shampoo[[#This Row],[Brand]],E:E,dataset_shampoo[[#This Row],[Region]],F:F,dataset_shampoo[[#This Row],[Year]],G:G,"&lt;="&amp;dataset_shampoo[[#This Row],[Month]])</f>
        <v>1444</v>
      </c>
      <c r="K3747" s="27">
        <f>SUMIFS(I:I,D:D,dataset_shampoo[[#This Row],[Brand]],E:E,dataset_shampoo[[#This Row],[Region]],F:F,dataset_shampoo[[#This Row],[Year]],G:G,"&lt;="&amp;dataset_shampoo[[#This Row],[Month]])</f>
        <v>11774</v>
      </c>
      <c r="L3747" s="9">
        <f>dataset_shampoo[[#This Row],[Units YTD]]+SUMIFS(H:H,D:D,dataset_shampoo[[#This Row],[Brand]],E:E,dataset_shampoo[[#This Row],[Region]],F:F,dataset_shampoo[[#This Row],[Year]]-1,G:G,"&gt;"&amp;dataset_shampoo[[#This Row],[Month]])</f>
        <v>1444</v>
      </c>
      <c r="M3747" s="1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s="9">
        <v>203</v>
      </c>
      <c r="I3748" s="11">
        <v>1589</v>
      </c>
      <c r="J3748" s="9">
        <f>SUMIFS(H:H,D:D,dataset_shampoo[[#This Row],[Brand]],E:E,dataset_shampoo[[#This Row],[Region]],F:F,dataset_shampoo[[#This Row],[Year]],G:G,"&lt;="&amp;dataset_shampoo[[#This Row],[Month]])</f>
        <v>1647</v>
      </c>
      <c r="K3748" s="27">
        <f>SUMIFS(I:I,D:D,dataset_shampoo[[#This Row],[Brand]],E:E,dataset_shampoo[[#This Row],[Region]],F:F,dataset_shampoo[[#This Row],[Year]],G:G,"&lt;="&amp;dataset_shampoo[[#This Row],[Month]])</f>
        <v>13363</v>
      </c>
      <c r="L3748" s="9">
        <f>dataset_shampoo[[#This Row],[Units YTD]]+SUMIFS(H:H,D:D,dataset_shampoo[[#This Row],[Brand]],E:E,dataset_shampoo[[#This Row],[Region]],F:F,dataset_shampoo[[#This Row],[Year]]-1,G:G,"&gt;"&amp;dataset_shampoo[[#This Row],[Month]])</f>
        <v>1647</v>
      </c>
      <c r="M3748" s="1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s="9">
        <v>74</v>
      </c>
      <c r="I3749" s="11">
        <v>665</v>
      </c>
      <c r="J3749" s="9">
        <f>SUMIFS(H:H,D:D,dataset_shampoo[[#This Row],[Brand]],E:E,dataset_shampoo[[#This Row],[Region]],F:F,dataset_shampoo[[#This Row],[Year]],G:G,"&lt;="&amp;dataset_shampoo[[#This Row],[Month]])</f>
        <v>1721</v>
      </c>
      <c r="K3749" s="27">
        <f>SUMIFS(I:I,D:D,dataset_shampoo[[#This Row],[Brand]],E:E,dataset_shampoo[[#This Row],[Region]],F:F,dataset_shampoo[[#This Row],[Year]],G:G,"&lt;="&amp;dataset_shampoo[[#This Row],[Month]])</f>
        <v>14028</v>
      </c>
      <c r="L3749" s="9">
        <f>dataset_shampoo[[#This Row],[Units YTD]]+SUMIFS(H:H,D:D,dataset_shampoo[[#This Row],[Brand]],E:E,dataset_shampoo[[#This Row],[Region]],F:F,dataset_shampoo[[#This Row],[Year]]-1,G:G,"&gt;"&amp;dataset_shampoo[[#This Row],[Month]])</f>
        <v>1721</v>
      </c>
      <c r="M3749" s="1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s="9">
        <v>189</v>
      </c>
      <c r="I3750" s="11">
        <v>1641.5</v>
      </c>
      <c r="J3750" s="9">
        <f>SUMIFS(H:H,D:D,dataset_shampoo[[#This Row],[Brand]],E:E,dataset_shampoo[[#This Row],[Region]],F:F,dataset_shampoo[[#This Row],[Year]],G:G,"&lt;="&amp;dataset_shampoo[[#This Row],[Month]])</f>
        <v>1910</v>
      </c>
      <c r="K3750" s="27">
        <f>SUMIFS(I:I,D:D,dataset_shampoo[[#This Row],[Brand]],E:E,dataset_shampoo[[#This Row],[Region]],F:F,dataset_shampoo[[#This Row],[Year]],G:G,"&lt;="&amp;dataset_shampoo[[#This Row],[Month]])</f>
        <v>15669.5</v>
      </c>
      <c r="L3750" s="9">
        <f>dataset_shampoo[[#This Row],[Units YTD]]+SUMIFS(H:H,D:D,dataset_shampoo[[#This Row],[Brand]],E:E,dataset_shampoo[[#This Row],[Region]],F:F,dataset_shampoo[[#This Row],[Year]]-1,G:G,"&gt;"&amp;dataset_shampoo[[#This Row],[Month]])</f>
        <v>1910</v>
      </c>
      <c r="M3750" s="1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s="9">
        <v>182</v>
      </c>
      <c r="I3751" s="11">
        <v>1638</v>
      </c>
      <c r="J3751" s="9">
        <f>SUMIFS(H:H,D:D,dataset_shampoo[[#This Row],[Brand]],E:E,dataset_shampoo[[#This Row],[Region]],F:F,dataset_shampoo[[#This Row],[Year]],G:G,"&lt;="&amp;dataset_shampoo[[#This Row],[Month]])</f>
        <v>182</v>
      </c>
      <c r="K3751" s="27">
        <f>SUMIFS(I:I,D:D,dataset_shampoo[[#This Row],[Brand]],E:E,dataset_shampoo[[#This Row],[Region]],F:F,dataset_shampoo[[#This Row],[Year]],G:G,"&lt;="&amp;dataset_shampoo[[#This Row],[Month]])</f>
        <v>1638</v>
      </c>
      <c r="L3751" s="9">
        <f>dataset_shampoo[[#This Row],[Units YTD]]+SUMIFS(H:H,D:D,dataset_shampoo[[#This Row],[Brand]],E:E,dataset_shampoo[[#This Row],[Region]],F:F,dataset_shampoo[[#This Row],[Year]]-1,G:G,"&gt;"&amp;dataset_shampoo[[#This Row],[Month]])</f>
        <v>1938</v>
      </c>
      <c r="M3751" s="1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s="9">
        <v>119</v>
      </c>
      <c r="I3752" s="11">
        <v>994</v>
      </c>
      <c r="J3752" s="9">
        <f>SUMIFS(H:H,D:D,dataset_shampoo[[#This Row],[Brand]],E:E,dataset_shampoo[[#This Row],[Region]],F:F,dataset_shampoo[[#This Row],[Year]],G:G,"&lt;="&amp;dataset_shampoo[[#This Row],[Month]])</f>
        <v>301</v>
      </c>
      <c r="K3752" s="27">
        <f>SUMIFS(I:I,D:D,dataset_shampoo[[#This Row],[Brand]],E:E,dataset_shampoo[[#This Row],[Region]],F:F,dataset_shampoo[[#This Row],[Year]],G:G,"&lt;="&amp;dataset_shampoo[[#This Row],[Month]])</f>
        <v>2632</v>
      </c>
      <c r="L3752" s="9">
        <f>dataset_shampoo[[#This Row],[Units YTD]]+SUMIFS(H:H,D:D,dataset_shampoo[[#This Row],[Brand]],E:E,dataset_shampoo[[#This Row],[Region]],F:F,dataset_shampoo[[#This Row],[Year]]-1,G:G,"&gt;"&amp;dataset_shampoo[[#This Row],[Month]])</f>
        <v>1941</v>
      </c>
      <c r="M3752" s="1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s="9">
        <v>91</v>
      </c>
      <c r="I3753" s="11">
        <v>658</v>
      </c>
      <c r="J3753" s="9">
        <f>SUMIFS(H:H,D:D,dataset_shampoo[[#This Row],[Brand]],E:E,dataset_shampoo[[#This Row],[Region]],F:F,dataset_shampoo[[#This Row],[Year]],G:G,"&lt;="&amp;dataset_shampoo[[#This Row],[Month]])</f>
        <v>392</v>
      </c>
      <c r="K3753" s="27">
        <f>SUMIFS(I:I,D:D,dataset_shampoo[[#This Row],[Brand]],E:E,dataset_shampoo[[#This Row],[Region]],F:F,dataset_shampoo[[#This Row],[Year]],G:G,"&lt;="&amp;dataset_shampoo[[#This Row],[Month]])</f>
        <v>3290</v>
      </c>
      <c r="L3753" s="9">
        <f>dataset_shampoo[[#This Row],[Units YTD]]+SUMIFS(H:H,D:D,dataset_shampoo[[#This Row],[Brand]],E:E,dataset_shampoo[[#This Row],[Region]],F:F,dataset_shampoo[[#This Row],[Year]]-1,G:G,"&gt;"&amp;dataset_shampoo[[#This Row],[Month]])</f>
        <v>1787</v>
      </c>
      <c r="M3753" s="1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s="9">
        <v>399</v>
      </c>
      <c r="I3754" s="11">
        <v>3157</v>
      </c>
      <c r="J3754" s="9">
        <f>SUMIFS(H:H,D:D,dataset_shampoo[[#This Row],[Brand]],E:E,dataset_shampoo[[#This Row],[Region]],F:F,dataset_shampoo[[#This Row],[Year]],G:G,"&lt;="&amp;dataset_shampoo[[#This Row],[Month]])</f>
        <v>791</v>
      </c>
      <c r="K3754" s="27">
        <f>SUMIFS(I:I,D:D,dataset_shampoo[[#This Row],[Brand]],E:E,dataset_shampoo[[#This Row],[Region]],F:F,dataset_shampoo[[#This Row],[Year]],G:G,"&lt;="&amp;dataset_shampoo[[#This Row],[Month]])</f>
        <v>6447</v>
      </c>
      <c r="L3754" s="9">
        <f>dataset_shampoo[[#This Row],[Units YTD]]+SUMIFS(H:H,D:D,dataset_shampoo[[#This Row],[Brand]],E:E,dataset_shampoo[[#This Row],[Region]],F:F,dataset_shampoo[[#This Row],[Year]]-1,G:G,"&gt;"&amp;dataset_shampoo[[#This Row],[Month]])</f>
        <v>1983</v>
      </c>
      <c r="M3754" s="1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s="9">
        <v>462</v>
      </c>
      <c r="I3755" s="11">
        <v>4060</v>
      </c>
      <c r="J3755" s="9">
        <f>SUMIFS(H:H,D:D,dataset_shampoo[[#This Row],[Brand]],E:E,dataset_shampoo[[#This Row],[Region]],F:F,dataset_shampoo[[#This Row],[Year]],G:G,"&lt;="&amp;dataset_shampoo[[#This Row],[Month]])</f>
        <v>1253</v>
      </c>
      <c r="K3755" s="27">
        <f>SUMIFS(I:I,D:D,dataset_shampoo[[#This Row],[Brand]],E:E,dataset_shampoo[[#This Row],[Region]],F:F,dataset_shampoo[[#This Row],[Year]],G:G,"&lt;="&amp;dataset_shampoo[[#This Row],[Month]])</f>
        <v>10507</v>
      </c>
      <c r="L3755" s="9">
        <f>dataset_shampoo[[#This Row],[Units YTD]]+SUMIFS(H:H,D:D,dataset_shampoo[[#This Row],[Brand]],E:E,dataset_shampoo[[#This Row],[Region]],F:F,dataset_shampoo[[#This Row],[Year]]-1,G:G,"&gt;"&amp;dataset_shampoo[[#This Row],[Month]])</f>
        <v>2189</v>
      </c>
      <c r="M3755" s="1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s="9">
        <v>308</v>
      </c>
      <c r="I3756" s="11">
        <v>2555</v>
      </c>
      <c r="J3756" s="9">
        <f>SUMIFS(H:H,D:D,dataset_shampoo[[#This Row],[Brand]],E:E,dataset_shampoo[[#This Row],[Region]],F:F,dataset_shampoo[[#This Row],[Year]],G:G,"&lt;="&amp;dataset_shampoo[[#This Row],[Month]])</f>
        <v>1561</v>
      </c>
      <c r="K3756" s="27">
        <f>SUMIFS(I:I,D:D,dataset_shampoo[[#This Row],[Brand]],E:E,dataset_shampoo[[#This Row],[Region]],F:F,dataset_shampoo[[#This Row],[Year]],G:G,"&lt;="&amp;dataset_shampoo[[#This Row],[Month]])</f>
        <v>13062</v>
      </c>
      <c r="L3756" s="9">
        <f>dataset_shampoo[[#This Row],[Units YTD]]+SUMIFS(H:H,D:D,dataset_shampoo[[#This Row],[Brand]],E:E,dataset_shampoo[[#This Row],[Region]],F:F,dataset_shampoo[[#This Row],[Year]]-1,G:G,"&gt;"&amp;dataset_shampoo[[#This Row],[Month]])</f>
        <v>2231</v>
      </c>
      <c r="M3756" s="1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s="9">
        <v>231</v>
      </c>
      <c r="I3757" s="11">
        <v>1645</v>
      </c>
      <c r="J3757" s="9">
        <f>SUMIFS(H:H,D:D,dataset_shampoo[[#This Row],[Brand]],E:E,dataset_shampoo[[#This Row],[Region]],F:F,dataset_shampoo[[#This Row],[Year]],G:G,"&lt;="&amp;dataset_shampoo[[#This Row],[Month]])</f>
        <v>1792</v>
      </c>
      <c r="K3757" s="27">
        <f>SUMIFS(I:I,D:D,dataset_shampoo[[#This Row],[Brand]],E:E,dataset_shampoo[[#This Row],[Region]],F:F,dataset_shampoo[[#This Row],[Year]],G:G,"&lt;="&amp;dataset_shampoo[[#This Row],[Month]])</f>
        <v>14707</v>
      </c>
      <c r="L3757" s="9">
        <f>dataset_shampoo[[#This Row],[Units YTD]]+SUMIFS(H:H,D:D,dataset_shampoo[[#This Row],[Brand]],E:E,dataset_shampoo[[#This Row],[Region]],F:F,dataset_shampoo[[#This Row],[Year]]-1,G:G,"&gt;"&amp;dataset_shampoo[[#This Row],[Month]])</f>
        <v>2360</v>
      </c>
      <c r="M3757" s="1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s="9">
        <v>217</v>
      </c>
      <c r="I3758" s="11">
        <v>1694</v>
      </c>
      <c r="J3758" s="9">
        <f>SUMIFS(H:H,D:D,dataset_shampoo[[#This Row],[Brand]],E:E,dataset_shampoo[[#This Row],[Region]],F:F,dataset_shampoo[[#This Row],[Year]],G:G,"&lt;="&amp;dataset_shampoo[[#This Row],[Month]])</f>
        <v>2009</v>
      </c>
      <c r="K3758" s="27">
        <f>SUMIFS(I:I,D:D,dataset_shampoo[[#This Row],[Brand]],E:E,dataset_shampoo[[#This Row],[Region]],F:F,dataset_shampoo[[#This Row],[Year]],G:G,"&lt;="&amp;dataset_shampoo[[#This Row],[Month]])</f>
        <v>16401</v>
      </c>
      <c r="L3758" s="9">
        <f>dataset_shampoo[[#This Row],[Units YTD]]+SUMIFS(H:H,D:D,dataset_shampoo[[#This Row],[Brand]],E:E,dataset_shampoo[[#This Row],[Region]],F:F,dataset_shampoo[[#This Row],[Year]]-1,G:G,"&gt;"&amp;dataset_shampoo[[#This Row],[Month]])</f>
        <v>2475</v>
      </c>
      <c r="M3758" s="1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s="9">
        <v>147</v>
      </c>
      <c r="I3759" s="11">
        <v>1267</v>
      </c>
      <c r="J3759" s="9">
        <f>SUMIFS(H:H,D:D,dataset_shampoo[[#This Row],[Brand]],E:E,dataset_shampoo[[#This Row],[Region]],F:F,dataset_shampoo[[#This Row],[Year]],G:G,"&lt;="&amp;dataset_shampoo[[#This Row],[Month]])</f>
        <v>2156</v>
      </c>
      <c r="K3759" s="27">
        <f>SUMIFS(I:I,D:D,dataset_shampoo[[#This Row],[Brand]],E:E,dataset_shampoo[[#This Row],[Region]],F:F,dataset_shampoo[[#This Row],[Year]],G:G,"&lt;="&amp;dataset_shampoo[[#This Row],[Month]])</f>
        <v>17668</v>
      </c>
      <c r="L3759" s="9">
        <f>dataset_shampoo[[#This Row],[Units YTD]]+SUMIFS(H:H,D:D,dataset_shampoo[[#This Row],[Brand]],E:E,dataset_shampoo[[#This Row],[Region]],F:F,dataset_shampoo[[#This Row],[Year]]-1,G:G,"&gt;"&amp;dataset_shampoo[[#This Row],[Month]])</f>
        <v>2419</v>
      </c>
      <c r="M3759" s="1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s="9">
        <v>28</v>
      </c>
      <c r="I3760" s="11">
        <v>175</v>
      </c>
      <c r="J3760" s="9">
        <f>SUMIFS(H:H,D:D,dataset_shampoo[[#This Row],[Brand]],E:E,dataset_shampoo[[#This Row],[Region]],F:F,dataset_shampoo[[#This Row],[Year]],G:G,"&lt;="&amp;dataset_shampoo[[#This Row],[Month]])</f>
        <v>2184</v>
      </c>
      <c r="K3760" s="27">
        <f>SUMIFS(I:I,D:D,dataset_shampoo[[#This Row],[Brand]],E:E,dataset_shampoo[[#This Row],[Region]],F:F,dataset_shampoo[[#This Row],[Year]],G:G,"&lt;="&amp;dataset_shampoo[[#This Row],[Month]])</f>
        <v>17843</v>
      </c>
      <c r="L3760" s="9">
        <f>dataset_shampoo[[#This Row],[Units YTD]]+SUMIFS(H:H,D:D,dataset_shampoo[[#This Row],[Brand]],E:E,dataset_shampoo[[#This Row],[Region]],F:F,dataset_shampoo[[#This Row],[Year]]-1,G:G,"&gt;"&amp;dataset_shampoo[[#This Row],[Month]])</f>
        <v>2373</v>
      </c>
      <c r="M3760" s="1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s="9">
        <v>259</v>
      </c>
      <c r="I3761" s="11">
        <v>2128</v>
      </c>
      <c r="J3761" s="9">
        <f>SUMIFS(H:H,D:D,dataset_shampoo[[#This Row],[Brand]],E:E,dataset_shampoo[[#This Row],[Region]],F:F,dataset_shampoo[[#This Row],[Year]],G:G,"&lt;="&amp;dataset_shampoo[[#This Row],[Month]])</f>
        <v>2443</v>
      </c>
      <c r="K3761" s="27">
        <f>SUMIFS(I:I,D:D,dataset_shampoo[[#This Row],[Brand]],E:E,dataset_shampoo[[#This Row],[Region]],F:F,dataset_shampoo[[#This Row],[Year]],G:G,"&lt;="&amp;dataset_shampoo[[#This Row],[Month]])</f>
        <v>19971</v>
      </c>
      <c r="L3761" s="9">
        <f>dataset_shampoo[[#This Row],[Units YTD]]+SUMIFS(H:H,D:D,dataset_shampoo[[#This Row],[Brand]],E:E,dataset_shampoo[[#This Row],[Region]],F:F,dataset_shampoo[[#This Row],[Year]]-1,G:G,"&gt;"&amp;dataset_shampoo[[#This Row],[Month]])</f>
        <v>2443</v>
      </c>
      <c r="M3761" s="1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s="9">
        <v>158</v>
      </c>
      <c r="I3762" s="11">
        <v>1165.5</v>
      </c>
      <c r="J3762" s="9">
        <f>SUMIFS(H:H,D:D,dataset_shampoo[[#This Row],[Brand]],E:E,dataset_shampoo[[#This Row],[Region]],F:F,dataset_shampoo[[#This Row],[Year]],G:G,"&lt;="&amp;dataset_shampoo[[#This Row],[Month]])</f>
        <v>158</v>
      </c>
      <c r="K3762" s="27">
        <f>SUMIFS(I:I,D:D,dataset_shampoo[[#This Row],[Brand]],E:E,dataset_shampoo[[#This Row],[Region]],F:F,dataset_shampoo[[#This Row],[Year]],G:G,"&lt;="&amp;dataset_shampoo[[#This Row],[Month]])</f>
        <v>1165.5</v>
      </c>
      <c r="L3762" s="9">
        <f>dataset_shampoo[[#This Row],[Units YTD]]+SUMIFS(H:H,D:D,dataset_shampoo[[#This Row],[Brand]],E:E,dataset_shampoo[[#This Row],[Region]],F:F,dataset_shampoo[[#This Row],[Year]]-1,G:G,"&gt;"&amp;dataset_shampoo[[#This Row],[Month]])</f>
        <v>2419</v>
      </c>
      <c r="M3762" s="1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s="9">
        <v>242</v>
      </c>
      <c r="I3763" s="11">
        <v>2100</v>
      </c>
      <c r="J3763" s="9">
        <f>SUMIFS(H:H,D:D,dataset_shampoo[[#This Row],[Brand]],E:E,dataset_shampoo[[#This Row],[Region]],F:F,dataset_shampoo[[#This Row],[Year]],G:G,"&lt;="&amp;dataset_shampoo[[#This Row],[Month]])</f>
        <v>400</v>
      </c>
      <c r="K3763" s="27">
        <f>SUMIFS(I:I,D:D,dataset_shampoo[[#This Row],[Brand]],E:E,dataset_shampoo[[#This Row],[Region]],F:F,dataset_shampoo[[#This Row],[Year]],G:G,"&lt;="&amp;dataset_shampoo[[#This Row],[Month]])</f>
        <v>3265.5</v>
      </c>
      <c r="L3763" s="9">
        <f>dataset_shampoo[[#This Row],[Units YTD]]+SUMIFS(H:H,D:D,dataset_shampoo[[#This Row],[Brand]],E:E,dataset_shampoo[[#This Row],[Region]],F:F,dataset_shampoo[[#This Row],[Year]]-1,G:G,"&gt;"&amp;dataset_shampoo[[#This Row],[Month]])</f>
        <v>2542</v>
      </c>
      <c r="M3763" s="1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s="9">
        <v>315</v>
      </c>
      <c r="I3764" s="11">
        <v>2331</v>
      </c>
      <c r="J3764" s="9">
        <f>SUMIFS(H:H,D:D,dataset_shampoo[[#This Row],[Brand]],E:E,dataset_shampoo[[#This Row],[Region]],F:F,dataset_shampoo[[#This Row],[Year]],G:G,"&lt;="&amp;dataset_shampoo[[#This Row],[Month]])</f>
        <v>715</v>
      </c>
      <c r="K3764" s="27">
        <f>SUMIFS(I:I,D:D,dataset_shampoo[[#This Row],[Brand]],E:E,dataset_shampoo[[#This Row],[Region]],F:F,dataset_shampoo[[#This Row],[Year]],G:G,"&lt;="&amp;dataset_shampoo[[#This Row],[Month]])</f>
        <v>5596.5</v>
      </c>
      <c r="L3764" s="9">
        <f>dataset_shampoo[[#This Row],[Units YTD]]+SUMIFS(H:H,D:D,dataset_shampoo[[#This Row],[Brand]],E:E,dataset_shampoo[[#This Row],[Region]],F:F,dataset_shampoo[[#This Row],[Year]]-1,G:G,"&gt;"&amp;dataset_shampoo[[#This Row],[Month]])</f>
        <v>2766</v>
      </c>
      <c r="M3764" s="1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s="9">
        <v>220</v>
      </c>
      <c r="I3765" s="11">
        <v>1596</v>
      </c>
      <c r="J3765" s="9">
        <f>SUMIFS(H:H,D:D,dataset_shampoo[[#This Row],[Brand]],E:E,dataset_shampoo[[#This Row],[Region]],F:F,dataset_shampoo[[#This Row],[Year]],G:G,"&lt;="&amp;dataset_shampoo[[#This Row],[Month]])</f>
        <v>935</v>
      </c>
      <c r="K3765" s="27">
        <f>SUMIFS(I:I,D:D,dataset_shampoo[[#This Row],[Brand]],E:E,dataset_shampoo[[#This Row],[Region]],F:F,dataset_shampoo[[#This Row],[Year]],G:G,"&lt;="&amp;dataset_shampoo[[#This Row],[Month]])</f>
        <v>7192.5</v>
      </c>
      <c r="L3765" s="9">
        <f>dataset_shampoo[[#This Row],[Units YTD]]+SUMIFS(H:H,D:D,dataset_shampoo[[#This Row],[Brand]],E:E,dataset_shampoo[[#This Row],[Region]],F:F,dataset_shampoo[[#This Row],[Year]]-1,G:G,"&gt;"&amp;dataset_shampoo[[#This Row],[Month]])</f>
        <v>2587</v>
      </c>
      <c r="M3765" s="1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s="9">
        <v>189</v>
      </c>
      <c r="I3766" s="11">
        <v>1491</v>
      </c>
      <c r="J3766" s="9">
        <f>SUMIFS(H:H,D:D,dataset_shampoo[[#This Row],[Brand]],E:E,dataset_shampoo[[#This Row],[Region]],F:F,dataset_shampoo[[#This Row],[Year]],G:G,"&lt;="&amp;dataset_shampoo[[#This Row],[Month]])</f>
        <v>1124</v>
      </c>
      <c r="K3766" s="27">
        <f>SUMIFS(I:I,D:D,dataset_shampoo[[#This Row],[Brand]],E:E,dataset_shampoo[[#This Row],[Region]],F:F,dataset_shampoo[[#This Row],[Year]],G:G,"&lt;="&amp;dataset_shampoo[[#This Row],[Month]])</f>
        <v>8683.5</v>
      </c>
      <c r="L3766" s="9">
        <f>dataset_shampoo[[#This Row],[Units YTD]]+SUMIFS(H:H,D:D,dataset_shampoo[[#This Row],[Brand]],E:E,dataset_shampoo[[#This Row],[Region]],F:F,dataset_shampoo[[#This Row],[Year]]-1,G:G,"&gt;"&amp;dataset_shampoo[[#This Row],[Month]])</f>
        <v>2314</v>
      </c>
      <c r="M3766" s="1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s="9">
        <v>651</v>
      </c>
      <c r="I3767" s="11">
        <v>5449.5</v>
      </c>
      <c r="J3767" s="9">
        <f>SUMIFS(H:H,D:D,dataset_shampoo[[#This Row],[Brand]],E:E,dataset_shampoo[[#This Row],[Region]],F:F,dataset_shampoo[[#This Row],[Year]],G:G,"&lt;="&amp;dataset_shampoo[[#This Row],[Month]])</f>
        <v>1775</v>
      </c>
      <c r="K3767" s="27">
        <f>SUMIFS(I:I,D:D,dataset_shampoo[[#This Row],[Brand]],E:E,dataset_shampoo[[#This Row],[Region]],F:F,dataset_shampoo[[#This Row],[Year]],G:G,"&lt;="&amp;dataset_shampoo[[#This Row],[Month]])</f>
        <v>14133</v>
      </c>
      <c r="L3767" s="9">
        <f>dataset_shampoo[[#This Row],[Units YTD]]+SUMIFS(H:H,D:D,dataset_shampoo[[#This Row],[Brand]],E:E,dataset_shampoo[[#This Row],[Region]],F:F,dataset_shampoo[[#This Row],[Year]]-1,G:G,"&gt;"&amp;dataset_shampoo[[#This Row],[Month]])</f>
        <v>2965</v>
      </c>
      <c r="M3767" s="1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s="9">
        <v>242</v>
      </c>
      <c r="I3768" s="11">
        <v>2173.5</v>
      </c>
      <c r="J3768" s="9">
        <f>SUMIFS(H:H,D:D,dataset_shampoo[[#This Row],[Brand]],E:E,dataset_shampoo[[#This Row],[Region]],F:F,dataset_shampoo[[#This Row],[Year]],G:G,"&lt;="&amp;dataset_shampoo[[#This Row],[Month]])</f>
        <v>2017</v>
      </c>
      <c r="K3768" s="27">
        <f>SUMIFS(I:I,D:D,dataset_shampoo[[#This Row],[Brand]],E:E,dataset_shampoo[[#This Row],[Region]],F:F,dataset_shampoo[[#This Row],[Year]],G:G,"&lt;="&amp;dataset_shampoo[[#This Row],[Month]])</f>
        <v>16306.5</v>
      </c>
      <c r="L3768" s="9">
        <f>dataset_shampoo[[#This Row],[Units YTD]]+SUMIFS(H:H,D:D,dataset_shampoo[[#This Row],[Brand]],E:E,dataset_shampoo[[#This Row],[Region]],F:F,dataset_shampoo[[#This Row],[Year]]-1,G:G,"&gt;"&amp;dataset_shampoo[[#This Row],[Month]])</f>
        <v>2899</v>
      </c>
      <c r="M3768" s="1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s="9">
        <v>430</v>
      </c>
      <c r="I3769" s="11">
        <v>3622.5</v>
      </c>
      <c r="J3769" s="9">
        <f>SUMIFS(H:H,D:D,dataset_shampoo[[#This Row],[Brand]],E:E,dataset_shampoo[[#This Row],[Region]],F:F,dataset_shampoo[[#This Row],[Year]],G:G,"&lt;="&amp;dataset_shampoo[[#This Row],[Month]])</f>
        <v>2447</v>
      </c>
      <c r="K3769" s="27">
        <f>SUMIFS(I:I,D:D,dataset_shampoo[[#This Row],[Brand]],E:E,dataset_shampoo[[#This Row],[Region]],F:F,dataset_shampoo[[#This Row],[Year]],G:G,"&lt;="&amp;dataset_shampoo[[#This Row],[Month]])</f>
        <v>19929</v>
      </c>
      <c r="L3769" s="9">
        <f>dataset_shampoo[[#This Row],[Units YTD]]+SUMIFS(H:H,D:D,dataset_shampoo[[#This Row],[Brand]],E:E,dataset_shampoo[[#This Row],[Region]],F:F,dataset_shampoo[[#This Row],[Year]]-1,G:G,"&gt;"&amp;dataset_shampoo[[#This Row],[Month]])</f>
        <v>3098</v>
      </c>
      <c r="M3769" s="1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s="9">
        <v>735</v>
      </c>
      <c r="I3770" s="11">
        <v>6069</v>
      </c>
      <c r="J3770" s="9">
        <f>SUMIFS(H:H,D:D,dataset_shampoo[[#This Row],[Brand]],E:E,dataset_shampoo[[#This Row],[Region]],F:F,dataset_shampoo[[#This Row],[Year]],G:G,"&lt;="&amp;dataset_shampoo[[#This Row],[Month]])</f>
        <v>3182</v>
      </c>
      <c r="K3770" s="27">
        <f>SUMIFS(I:I,D:D,dataset_shampoo[[#This Row],[Brand]],E:E,dataset_shampoo[[#This Row],[Region]],F:F,dataset_shampoo[[#This Row],[Year]],G:G,"&lt;="&amp;dataset_shampoo[[#This Row],[Month]])</f>
        <v>25998</v>
      </c>
      <c r="L3770" s="9">
        <f>dataset_shampoo[[#This Row],[Units YTD]]+SUMIFS(H:H,D:D,dataset_shampoo[[#This Row],[Brand]],E:E,dataset_shampoo[[#This Row],[Region]],F:F,dataset_shampoo[[#This Row],[Year]]-1,G:G,"&gt;"&amp;dataset_shampoo[[#This Row],[Month]])</f>
        <v>3616</v>
      </c>
      <c r="M3770" s="1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s="9">
        <v>136</v>
      </c>
      <c r="I3771" s="11">
        <v>1102.5</v>
      </c>
      <c r="J3771" s="9">
        <f>SUMIFS(H:H,D:D,dataset_shampoo[[#This Row],[Brand]],E:E,dataset_shampoo[[#This Row],[Region]],F:F,dataset_shampoo[[#This Row],[Year]],G:G,"&lt;="&amp;dataset_shampoo[[#This Row],[Month]])</f>
        <v>3318</v>
      </c>
      <c r="K3771" s="27">
        <f>SUMIFS(I:I,D:D,dataset_shampoo[[#This Row],[Brand]],E:E,dataset_shampoo[[#This Row],[Region]],F:F,dataset_shampoo[[#This Row],[Year]],G:G,"&lt;="&amp;dataset_shampoo[[#This Row],[Month]])</f>
        <v>27100.5</v>
      </c>
      <c r="L3771" s="9">
        <f>dataset_shampoo[[#This Row],[Units YTD]]+SUMIFS(H:H,D:D,dataset_shampoo[[#This Row],[Brand]],E:E,dataset_shampoo[[#This Row],[Region]],F:F,dataset_shampoo[[#This Row],[Year]]-1,G:G,"&gt;"&amp;dataset_shampoo[[#This Row],[Month]])</f>
        <v>3605</v>
      </c>
      <c r="M3771" s="1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s="9">
        <v>766</v>
      </c>
      <c r="I3772" s="11">
        <v>5817</v>
      </c>
      <c r="J3772" s="9">
        <f>SUMIFS(H:H,D:D,dataset_shampoo[[#This Row],[Brand]],E:E,dataset_shampoo[[#This Row],[Region]],F:F,dataset_shampoo[[#This Row],[Year]],G:G,"&lt;="&amp;dataset_shampoo[[#This Row],[Month]])</f>
        <v>4084</v>
      </c>
      <c r="K3772" s="27">
        <f>SUMIFS(I:I,D:D,dataset_shampoo[[#This Row],[Brand]],E:E,dataset_shampoo[[#This Row],[Region]],F:F,dataset_shampoo[[#This Row],[Year]],G:G,"&lt;="&amp;dataset_shampoo[[#This Row],[Month]])</f>
        <v>32917.5</v>
      </c>
      <c r="L3772" s="9">
        <f>dataset_shampoo[[#This Row],[Units YTD]]+SUMIFS(H:H,D:D,dataset_shampoo[[#This Row],[Brand]],E:E,dataset_shampoo[[#This Row],[Region]],F:F,dataset_shampoo[[#This Row],[Year]]-1,G:G,"&gt;"&amp;dataset_shampoo[[#This Row],[Month]])</f>
        <v>4343</v>
      </c>
      <c r="M3772" s="1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s="9">
        <v>189</v>
      </c>
      <c r="I3773" s="11">
        <v>1543.5</v>
      </c>
      <c r="J3773" s="9">
        <f>SUMIFS(H:H,D:D,dataset_shampoo[[#This Row],[Brand]],E:E,dataset_shampoo[[#This Row],[Region]],F:F,dataset_shampoo[[#This Row],[Year]],G:G,"&lt;="&amp;dataset_shampoo[[#This Row],[Month]])</f>
        <v>4273</v>
      </c>
      <c r="K3773" s="27">
        <f>SUMIFS(I:I,D:D,dataset_shampoo[[#This Row],[Brand]],E:E,dataset_shampoo[[#This Row],[Region]],F:F,dataset_shampoo[[#This Row],[Year]],G:G,"&lt;="&amp;dataset_shampoo[[#This Row],[Month]])</f>
        <v>34461</v>
      </c>
      <c r="L3773" s="9">
        <f>dataset_shampoo[[#This Row],[Units YTD]]+SUMIFS(H:H,D:D,dataset_shampoo[[#This Row],[Brand]],E:E,dataset_shampoo[[#This Row],[Region]],F:F,dataset_shampoo[[#This Row],[Year]]-1,G:G,"&gt;"&amp;dataset_shampoo[[#This Row],[Month]])</f>
        <v>4273</v>
      </c>
      <c r="M3773" s="1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s="9">
        <v>274</v>
      </c>
      <c r="I3774" s="11">
        <v>2060.8000000000002</v>
      </c>
      <c r="J3774" s="9">
        <f>SUMIFS(H:H,D:D,dataset_shampoo[[#This Row],[Brand]],E:E,dataset_shampoo[[#This Row],[Region]],F:F,dataset_shampoo[[#This Row],[Year]],G:G,"&lt;="&amp;dataset_shampoo[[#This Row],[Month]])</f>
        <v>274</v>
      </c>
      <c r="K3774" s="27">
        <f>SUMIFS(I:I,D:D,dataset_shampoo[[#This Row],[Brand]],E:E,dataset_shampoo[[#This Row],[Region]],F:F,dataset_shampoo[[#This Row],[Year]],G:G,"&lt;="&amp;dataset_shampoo[[#This Row],[Month]])</f>
        <v>2060.8000000000002</v>
      </c>
      <c r="L3774" s="9">
        <f>dataset_shampoo[[#This Row],[Units YTD]]+SUMIFS(H:H,D:D,dataset_shampoo[[#This Row],[Brand]],E:E,dataset_shampoo[[#This Row],[Region]],F:F,dataset_shampoo[[#This Row],[Year]]-1,G:G,"&gt;"&amp;dataset_shampoo[[#This Row],[Month]])</f>
        <v>4389</v>
      </c>
      <c r="M3774" s="1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s="9">
        <v>467</v>
      </c>
      <c r="I3775" s="11">
        <v>3719.1</v>
      </c>
      <c r="J3775" s="9">
        <f>SUMIFS(H:H,D:D,dataset_shampoo[[#This Row],[Brand]],E:E,dataset_shampoo[[#This Row],[Region]],F:F,dataset_shampoo[[#This Row],[Year]],G:G,"&lt;="&amp;dataset_shampoo[[#This Row],[Month]])</f>
        <v>741</v>
      </c>
      <c r="K3775" s="27">
        <f>SUMIFS(I:I,D:D,dataset_shampoo[[#This Row],[Brand]],E:E,dataset_shampoo[[#This Row],[Region]],F:F,dataset_shampoo[[#This Row],[Year]],G:G,"&lt;="&amp;dataset_shampoo[[#This Row],[Month]])</f>
        <v>5779.9</v>
      </c>
      <c r="L3775" s="9">
        <f>dataset_shampoo[[#This Row],[Units YTD]]+SUMIFS(H:H,D:D,dataset_shampoo[[#This Row],[Brand]],E:E,dataset_shampoo[[#This Row],[Region]],F:F,dataset_shampoo[[#This Row],[Year]]-1,G:G,"&gt;"&amp;dataset_shampoo[[#This Row],[Month]])</f>
        <v>4614</v>
      </c>
      <c r="M3775" s="1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s="9">
        <v>467</v>
      </c>
      <c r="I3776" s="11">
        <v>4169.8999999999996</v>
      </c>
      <c r="J3776" s="9">
        <f>SUMIFS(H:H,D:D,dataset_shampoo[[#This Row],[Brand]],E:E,dataset_shampoo[[#This Row],[Region]],F:F,dataset_shampoo[[#This Row],[Year]],G:G,"&lt;="&amp;dataset_shampoo[[#This Row],[Month]])</f>
        <v>1208</v>
      </c>
      <c r="K3776" s="27">
        <f>SUMIFS(I:I,D:D,dataset_shampoo[[#This Row],[Brand]],E:E,dataset_shampoo[[#This Row],[Region]],F:F,dataset_shampoo[[#This Row],[Year]],G:G,"&lt;="&amp;dataset_shampoo[[#This Row],[Month]])</f>
        <v>9949.7999999999993</v>
      </c>
      <c r="L3776" s="9">
        <f>dataset_shampoo[[#This Row],[Units YTD]]+SUMIFS(H:H,D:D,dataset_shampoo[[#This Row],[Brand]],E:E,dataset_shampoo[[#This Row],[Region]],F:F,dataset_shampoo[[#This Row],[Year]]-1,G:G,"&gt;"&amp;dataset_shampoo[[#This Row],[Month]])</f>
        <v>4766</v>
      </c>
      <c r="M3776" s="1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s="9">
        <v>258</v>
      </c>
      <c r="I3777" s="11">
        <v>1915.9</v>
      </c>
      <c r="J3777" s="9">
        <f>SUMIFS(H:H,D:D,dataset_shampoo[[#This Row],[Brand]],E:E,dataset_shampoo[[#This Row],[Region]],F:F,dataset_shampoo[[#This Row],[Year]],G:G,"&lt;="&amp;dataset_shampoo[[#This Row],[Month]])</f>
        <v>1466</v>
      </c>
      <c r="K3777" s="27">
        <f>SUMIFS(I:I,D:D,dataset_shampoo[[#This Row],[Brand]],E:E,dataset_shampoo[[#This Row],[Region]],F:F,dataset_shampoo[[#This Row],[Year]],G:G,"&lt;="&amp;dataset_shampoo[[#This Row],[Month]])</f>
        <v>11865.699999999999</v>
      </c>
      <c r="L3777" s="9">
        <f>dataset_shampoo[[#This Row],[Units YTD]]+SUMIFS(H:H,D:D,dataset_shampoo[[#This Row],[Brand]],E:E,dataset_shampoo[[#This Row],[Region]],F:F,dataset_shampoo[[#This Row],[Year]]-1,G:G,"&gt;"&amp;dataset_shampoo[[#This Row],[Month]])</f>
        <v>4804</v>
      </c>
      <c r="M3777" s="1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s="9">
        <v>467</v>
      </c>
      <c r="I3778" s="11">
        <v>3751.3</v>
      </c>
      <c r="J3778" s="9">
        <f>SUMIFS(H:H,D:D,dataset_shampoo[[#This Row],[Brand]],E:E,dataset_shampoo[[#This Row],[Region]],F:F,dataset_shampoo[[#This Row],[Year]],G:G,"&lt;="&amp;dataset_shampoo[[#This Row],[Month]])</f>
        <v>1933</v>
      </c>
      <c r="K3778" s="27">
        <f>SUMIFS(I:I,D:D,dataset_shampoo[[#This Row],[Brand]],E:E,dataset_shampoo[[#This Row],[Region]],F:F,dataset_shampoo[[#This Row],[Year]],G:G,"&lt;="&amp;dataset_shampoo[[#This Row],[Month]])</f>
        <v>15617</v>
      </c>
      <c r="L3778" s="9">
        <f>dataset_shampoo[[#This Row],[Units YTD]]+SUMIFS(H:H,D:D,dataset_shampoo[[#This Row],[Brand]],E:E,dataset_shampoo[[#This Row],[Region]],F:F,dataset_shampoo[[#This Row],[Year]]-1,G:G,"&gt;"&amp;dataset_shampoo[[#This Row],[Month]])</f>
        <v>5082</v>
      </c>
      <c r="M3778" s="1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s="9">
        <v>515</v>
      </c>
      <c r="I3779" s="11">
        <v>4250.3999999999996</v>
      </c>
      <c r="J3779" s="9">
        <f>SUMIFS(H:H,D:D,dataset_shampoo[[#This Row],[Brand]],E:E,dataset_shampoo[[#This Row],[Region]],F:F,dataset_shampoo[[#This Row],[Year]],G:G,"&lt;="&amp;dataset_shampoo[[#This Row],[Month]])</f>
        <v>2448</v>
      </c>
      <c r="K3779" s="27">
        <f>SUMIFS(I:I,D:D,dataset_shampoo[[#This Row],[Brand]],E:E,dataset_shampoo[[#This Row],[Region]],F:F,dataset_shampoo[[#This Row],[Year]],G:G,"&lt;="&amp;dataset_shampoo[[#This Row],[Month]])</f>
        <v>19867.400000000001</v>
      </c>
      <c r="L3779" s="9">
        <f>dataset_shampoo[[#This Row],[Units YTD]]+SUMIFS(H:H,D:D,dataset_shampoo[[#This Row],[Brand]],E:E,dataset_shampoo[[#This Row],[Region]],F:F,dataset_shampoo[[#This Row],[Year]]-1,G:G,"&gt;"&amp;dataset_shampoo[[#This Row],[Month]])</f>
        <v>4946</v>
      </c>
      <c r="M3779" s="1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s="9">
        <v>596</v>
      </c>
      <c r="I3780" s="11">
        <v>4991</v>
      </c>
      <c r="J3780" s="9">
        <f>SUMIFS(H:H,D:D,dataset_shampoo[[#This Row],[Brand]],E:E,dataset_shampoo[[#This Row],[Region]],F:F,dataset_shampoo[[#This Row],[Year]],G:G,"&lt;="&amp;dataset_shampoo[[#This Row],[Month]])</f>
        <v>3044</v>
      </c>
      <c r="K3780" s="27">
        <f>SUMIFS(I:I,D:D,dataset_shampoo[[#This Row],[Brand]],E:E,dataset_shampoo[[#This Row],[Region]],F:F,dataset_shampoo[[#This Row],[Year]],G:G,"&lt;="&amp;dataset_shampoo[[#This Row],[Month]])</f>
        <v>24858.400000000001</v>
      </c>
      <c r="L3780" s="9">
        <f>dataset_shampoo[[#This Row],[Units YTD]]+SUMIFS(H:H,D:D,dataset_shampoo[[#This Row],[Brand]],E:E,dataset_shampoo[[#This Row],[Region]],F:F,dataset_shampoo[[#This Row],[Year]]-1,G:G,"&gt;"&amp;dataset_shampoo[[#This Row],[Month]])</f>
        <v>5300</v>
      </c>
      <c r="M3780" s="1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s="9">
        <v>902</v>
      </c>
      <c r="I3781" s="11">
        <v>8114.4</v>
      </c>
      <c r="J3781" s="9">
        <f>SUMIFS(H:H,D:D,dataset_shampoo[[#This Row],[Brand]],E:E,dataset_shampoo[[#This Row],[Region]],F:F,dataset_shampoo[[#This Row],[Year]],G:G,"&lt;="&amp;dataset_shampoo[[#This Row],[Month]])</f>
        <v>3946</v>
      </c>
      <c r="K3781" s="27">
        <f>SUMIFS(I:I,D:D,dataset_shampoo[[#This Row],[Brand]],E:E,dataset_shampoo[[#This Row],[Region]],F:F,dataset_shampoo[[#This Row],[Year]],G:G,"&lt;="&amp;dataset_shampoo[[#This Row],[Month]])</f>
        <v>32972.800000000003</v>
      </c>
      <c r="L3781" s="9">
        <f>dataset_shampoo[[#This Row],[Units YTD]]+SUMIFS(H:H,D:D,dataset_shampoo[[#This Row],[Brand]],E:E,dataset_shampoo[[#This Row],[Region]],F:F,dataset_shampoo[[#This Row],[Year]]-1,G:G,"&gt;"&amp;dataset_shampoo[[#This Row],[Month]])</f>
        <v>5772</v>
      </c>
      <c r="M3781" s="1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s="9">
        <v>467</v>
      </c>
      <c r="I3782" s="11">
        <v>4057.2</v>
      </c>
      <c r="J3782" s="9">
        <f>SUMIFS(H:H,D:D,dataset_shampoo[[#This Row],[Brand]],E:E,dataset_shampoo[[#This Row],[Region]],F:F,dataset_shampoo[[#This Row],[Year]],G:G,"&lt;="&amp;dataset_shampoo[[#This Row],[Month]])</f>
        <v>4413</v>
      </c>
      <c r="K3782" s="27">
        <f>SUMIFS(I:I,D:D,dataset_shampoo[[#This Row],[Brand]],E:E,dataset_shampoo[[#This Row],[Region]],F:F,dataset_shampoo[[#This Row],[Year]],G:G,"&lt;="&amp;dataset_shampoo[[#This Row],[Month]])</f>
        <v>37030</v>
      </c>
      <c r="L3782" s="9">
        <f>dataset_shampoo[[#This Row],[Units YTD]]+SUMIFS(H:H,D:D,dataset_shampoo[[#This Row],[Brand]],E:E,dataset_shampoo[[#This Row],[Region]],F:F,dataset_shampoo[[#This Row],[Year]]-1,G:G,"&gt;"&amp;dataset_shampoo[[#This Row],[Month]])</f>
        <v>5504</v>
      </c>
      <c r="M3782" s="1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s="9">
        <v>242</v>
      </c>
      <c r="I3783" s="11">
        <v>1803.2</v>
      </c>
      <c r="J3783" s="9">
        <f>SUMIFS(H:H,D:D,dataset_shampoo[[#This Row],[Brand]],E:E,dataset_shampoo[[#This Row],[Region]],F:F,dataset_shampoo[[#This Row],[Year]],G:G,"&lt;="&amp;dataset_shampoo[[#This Row],[Month]])</f>
        <v>4655</v>
      </c>
      <c r="K3783" s="27">
        <f>SUMIFS(I:I,D:D,dataset_shampoo[[#This Row],[Brand]],E:E,dataset_shampoo[[#This Row],[Region]],F:F,dataset_shampoo[[#This Row],[Year]],G:G,"&lt;="&amp;dataset_shampoo[[#This Row],[Month]])</f>
        <v>38833.199999999997</v>
      </c>
      <c r="L3783" s="9">
        <f>dataset_shampoo[[#This Row],[Units YTD]]+SUMIFS(H:H,D:D,dataset_shampoo[[#This Row],[Brand]],E:E,dataset_shampoo[[#This Row],[Region]],F:F,dataset_shampoo[[#This Row],[Year]]-1,G:G,"&gt;"&amp;dataset_shampoo[[#This Row],[Month]])</f>
        <v>5610</v>
      </c>
      <c r="M3783" s="1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s="9">
        <v>1014</v>
      </c>
      <c r="I3784" s="11">
        <v>8903.2999999999993</v>
      </c>
      <c r="J3784" s="9">
        <f>SUMIFS(H:H,D:D,dataset_shampoo[[#This Row],[Brand]],E:E,dataset_shampoo[[#This Row],[Region]],F:F,dataset_shampoo[[#This Row],[Year]],G:G,"&lt;="&amp;dataset_shampoo[[#This Row],[Month]])</f>
        <v>5669</v>
      </c>
      <c r="K3784" s="27">
        <f>SUMIFS(I:I,D:D,dataset_shampoo[[#This Row],[Brand]],E:E,dataset_shampoo[[#This Row],[Region]],F:F,dataset_shampoo[[#This Row],[Year]],G:G,"&lt;="&amp;dataset_shampoo[[#This Row],[Month]])</f>
        <v>47736.5</v>
      </c>
      <c r="L3784" s="9">
        <f>dataset_shampoo[[#This Row],[Units YTD]]+SUMIFS(H:H,D:D,dataset_shampoo[[#This Row],[Brand]],E:E,dataset_shampoo[[#This Row],[Region]],F:F,dataset_shampoo[[#This Row],[Year]]-1,G:G,"&gt;"&amp;dataset_shampoo[[#This Row],[Month]])</f>
        <v>5858</v>
      </c>
      <c r="M3784" s="1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s="9">
        <v>515</v>
      </c>
      <c r="I3785" s="11">
        <v>4411.3999999999996</v>
      </c>
      <c r="J3785" s="9">
        <f>SUMIFS(H:H,D:D,dataset_shampoo[[#This Row],[Brand]],E:E,dataset_shampoo[[#This Row],[Region]],F:F,dataset_shampoo[[#This Row],[Year]],G:G,"&lt;="&amp;dataset_shampoo[[#This Row],[Month]])</f>
        <v>6184</v>
      </c>
      <c r="K3785" s="27">
        <f>SUMIFS(I:I,D:D,dataset_shampoo[[#This Row],[Brand]],E:E,dataset_shampoo[[#This Row],[Region]],F:F,dataset_shampoo[[#This Row],[Year]],G:G,"&lt;="&amp;dataset_shampoo[[#This Row],[Month]])</f>
        <v>52147.9</v>
      </c>
      <c r="L3785" s="9">
        <f>dataset_shampoo[[#This Row],[Units YTD]]+SUMIFS(H:H,D:D,dataset_shampoo[[#This Row],[Brand]],E:E,dataset_shampoo[[#This Row],[Region]],F:F,dataset_shampoo[[#This Row],[Year]]-1,G:G,"&gt;"&amp;dataset_shampoo[[#This Row],[Month]])</f>
        <v>6184</v>
      </c>
      <c r="M3785" s="1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s="9">
        <v>735</v>
      </c>
      <c r="I3786" s="11">
        <v>6636</v>
      </c>
      <c r="J3786" s="9">
        <f>SUMIFS(H:H,D:D,dataset_shampoo[[#This Row],[Brand]],E:E,dataset_shampoo[[#This Row],[Region]],F:F,dataset_shampoo[[#This Row],[Year]],G:G,"&lt;="&amp;dataset_shampoo[[#This Row],[Month]])</f>
        <v>735</v>
      </c>
      <c r="K3786" s="27">
        <f>SUMIFS(I:I,D:D,dataset_shampoo[[#This Row],[Brand]],E:E,dataset_shampoo[[#This Row],[Region]],F:F,dataset_shampoo[[#This Row],[Year]],G:G,"&lt;="&amp;dataset_shampoo[[#This Row],[Month]])</f>
        <v>6636</v>
      </c>
      <c r="L3786" s="9">
        <f>dataset_shampoo[[#This Row],[Units YTD]]+SUMIFS(H:H,D:D,dataset_shampoo[[#This Row],[Brand]],E:E,dataset_shampoo[[#This Row],[Region]],F:F,dataset_shampoo[[#This Row],[Year]]-1,G:G,"&gt;"&amp;dataset_shampoo[[#This Row],[Month]])</f>
        <v>6645</v>
      </c>
      <c r="M3786" s="1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s="9">
        <v>1344</v>
      </c>
      <c r="I3787" s="11">
        <v>12243</v>
      </c>
      <c r="J3787" s="9">
        <f>SUMIFS(H:H,D:D,dataset_shampoo[[#This Row],[Brand]],E:E,dataset_shampoo[[#This Row],[Region]],F:F,dataset_shampoo[[#This Row],[Year]],G:G,"&lt;="&amp;dataset_shampoo[[#This Row],[Month]])</f>
        <v>2079</v>
      </c>
      <c r="K3787" s="27">
        <f>SUMIFS(I:I,D:D,dataset_shampoo[[#This Row],[Brand]],E:E,dataset_shampoo[[#This Row],[Region]],F:F,dataset_shampoo[[#This Row],[Year]],G:G,"&lt;="&amp;dataset_shampoo[[#This Row],[Month]])</f>
        <v>18879</v>
      </c>
      <c r="L3787" s="9">
        <f>dataset_shampoo[[#This Row],[Units YTD]]+SUMIFS(H:H,D:D,dataset_shampoo[[#This Row],[Brand]],E:E,dataset_shampoo[[#This Row],[Region]],F:F,dataset_shampoo[[#This Row],[Year]]-1,G:G,"&gt;"&amp;dataset_shampoo[[#This Row],[Month]])</f>
        <v>7522</v>
      </c>
      <c r="M3787" s="1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s="9">
        <v>1176</v>
      </c>
      <c r="I3788" s="11">
        <v>10626</v>
      </c>
      <c r="J3788" s="9">
        <f>SUMIFS(H:H,D:D,dataset_shampoo[[#This Row],[Brand]],E:E,dataset_shampoo[[#This Row],[Region]],F:F,dataset_shampoo[[#This Row],[Year]],G:G,"&lt;="&amp;dataset_shampoo[[#This Row],[Month]])</f>
        <v>3255</v>
      </c>
      <c r="K3788" s="27">
        <f>SUMIFS(I:I,D:D,dataset_shampoo[[#This Row],[Brand]],E:E,dataset_shampoo[[#This Row],[Region]],F:F,dataset_shampoo[[#This Row],[Year]],G:G,"&lt;="&amp;dataset_shampoo[[#This Row],[Month]])</f>
        <v>29505</v>
      </c>
      <c r="L3788" s="9">
        <f>dataset_shampoo[[#This Row],[Units YTD]]+SUMIFS(H:H,D:D,dataset_shampoo[[#This Row],[Brand]],E:E,dataset_shampoo[[#This Row],[Region]],F:F,dataset_shampoo[[#This Row],[Year]]-1,G:G,"&gt;"&amp;dataset_shampoo[[#This Row],[Month]])</f>
        <v>8231</v>
      </c>
      <c r="M3788" s="1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s="9">
        <v>882</v>
      </c>
      <c r="I3789" s="11">
        <v>7896</v>
      </c>
      <c r="J3789" s="9">
        <f>SUMIFS(H:H,D:D,dataset_shampoo[[#This Row],[Brand]],E:E,dataset_shampoo[[#This Row],[Region]],F:F,dataset_shampoo[[#This Row],[Year]],G:G,"&lt;="&amp;dataset_shampoo[[#This Row],[Month]])</f>
        <v>4137</v>
      </c>
      <c r="K3789" s="27">
        <f>SUMIFS(I:I,D:D,dataset_shampoo[[#This Row],[Brand]],E:E,dataset_shampoo[[#This Row],[Region]],F:F,dataset_shampoo[[#This Row],[Year]],G:G,"&lt;="&amp;dataset_shampoo[[#This Row],[Month]])</f>
        <v>37401</v>
      </c>
      <c r="L3789" s="9">
        <f>dataset_shampoo[[#This Row],[Units YTD]]+SUMIFS(H:H,D:D,dataset_shampoo[[#This Row],[Brand]],E:E,dataset_shampoo[[#This Row],[Region]],F:F,dataset_shampoo[[#This Row],[Year]]-1,G:G,"&gt;"&amp;dataset_shampoo[[#This Row],[Month]])</f>
        <v>8855</v>
      </c>
      <c r="M3789" s="1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s="9">
        <v>1575</v>
      </c>
      <c r="I3790" s="11">
        <v>13755</v>
      </c>
      <c r="J3790" s="9">
        <f>SUMIFS(H:H,D:D,dataset_shampoo[[#This Row],[Brand]],E:E,dataset_shampoo[[#This Row],[Region]],F:F,dataset_shampoo[[#This Row],[Year]],G:G,"&lt;="&amp;dataset_shampoo[[#This Row],[Month]])</f>
        <v>5712</v>
      </c>
      <c r="K3790" s="27">
        <f>SUMIFS(I:I,D:D,dataset_shampoo[[#This Row],[Brand]],E:E,dataset_shampoo[[#This Row],[Region]],F:F,dataset_shampoo[[#This Row],[Year]],G:G,"&lt;="&amp;dataset_shampoo[[#This Row],[Month]])</f>
        <v>51156</v>
      </c>
      <c r="L3790" s="9">
        <f>dataset_shampoo[[#This Row],[Units YTD]]+SUMIFS(H:H,D:D,dataset_shampoo[[#This Row],[Brand]],E:E,dataset_shampoo[[#This Row],[Region]],F:F,dataset_shampoo[[#This Row],[Year]]-1,G:G,"&gt;"&amp;dataset_shampoo[[#This Row],[Month]])</f>
        <v>9963</v>
      </c>
      <c r="M3790" s="1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s="9">
        <v>1449</v>
      </c>
      <c r="I3791" s="11">
        <v>13104</v>
      </c>
      <c r="J3791" s="9">
        <f>SUMIFS(H:H,D:D,dataset_shampoo[[#This Row],[Brand]],E:E,dataset_shampoo[[#This Row],[Region]],F:F,dataset_shampoo[[#This Row],[Year]],G:G,"&lt;="&amp;dataset_shampoo[[#This Row],[Month]])</f>
        <v>7161</v>
      </c>
      <c r="K3791" s="27">
        <f>SUMIFS(I:I,D:D,dataset_shampoo[[#This Row],[Brand]],E:E,dataset_shampoo[[#This Row],[Region]],F:F,dataset_shampoo[[#This Row],[Year]],G:G,"&lt;="&amp;dataset_shampoo[[#This Row],[Month]])</f>
        <v>64260</v>
      </c>
      <c r="L3791" s="9">
        <f>dataset_shampoo[[#This Row],[Units YTD]]+SUMIFS(H:H,D:D,dataset_shampoo[[#This Row],[Brand]],E:E,dataset_shampoo[[#This Row],[Region]],F:F,dataset_shampoo[[#This Row],[Year]]-1,G:G,"&gt;"&amp;dataset_shampoo[[#This Row],[Month]])</f>
        <v>10897</v>
      </c>
      <c r="M3791" s="1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s="9">
        <v>945</v>
      </c>
      <c r="I3792" s="11">
        <v>8190</v>
      </c>
      <c r="J3792" s="9">
        <f>SUMIFS(H:H,D:D,dataset_shampoo[[#This Row],[Brand]],E:E,dataset_shampoo[[#This Row],[Region]],F:F,dataset_shampoo[[#This Row],[Year]],G:G,"&lt;="&amp;dataset_shampoo[[#This Row],[Month]])</f>
        <v>8106</v>
      </c>
      <c r="K3792" s="27">
        <f>SUMIFS(I:I,D:D,dataset_shampoo[[#This Row],[Brand]],E:E,dataset_shampoo[[#This Row],[Region]],F:F,dataset_shampoo[[#This Row],[Year]],G:G,"&lt;="&amp;dataset_shampoo[[#This Row],[Month]])</f>
        <v>72450</v>
      </c>
      <c r="L3792" s="9">
        <f>dataset_shampoo[[#This Row],[Units YTD]]+SUMIFS(H:H,D:D,dataset_shampoo[[#This Row],[Brand]],E:E,dataset_shampoo[[#This Row],[Region]],F:F,dataset_shampoo[[#This Row],[Year]]-1,G:G,"&gt;"&amp;dataset_shampoo[[#This Row],[Month]])</f>
        <v>11246</v>
      </c>
      <c r="M3792" s="1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s="9">
        <v>2121</v>
      </c>
      <c r="I3793" s="11">
        <v>18753</v>
      </c>
      <c r="J3793" s="9">
        <f>SUMIFS(H:H,D:D,dataset_shampoo[[#This Row],[Brand]],E:E,dataset_shampoo[[#This Row],[Region]],F:F,dataset_shampoo[[#This Row],[Year]],G:G,"&lt;="&amp;dataset_shampoo[[#This Row],[Month]])</f>
        <v>10227</v>
      </c>
      <c r="K3793" s="27">
        <f>SUMIFS(I:I,D:D,dataset_shampoo[[#This Row],[Brand]],E:E,dataset_shampoo[[#This Row],[Region]],F:F,dataset_shampoo[[#This Row],[Year]],G:G,"&lt;="&amp;dataset_shampoo[[#This Row],[Month]])</f>
        <v>91203</v>
      </c>
      <c r="L3793" s="9">
        <f>dataset_shampoo[[#This Row],[Units YTD]]+SUMIFS(H:H,D:D,dataset_shampoo[[#This Row],[Brand]],E:E,dataset_shampoo[[#This Row],[Region]],F:F,dataset_shampoo[[#This Row],[Year]]-1,G:G,"&gt;"&amp;dataset_shampoo[[#This Row],[Month]])</f>
        <v>12465</v>
      </c>
      <c r="M3793" s="1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s="9">
        <v>798</v>
      </c>
      <c r="I3794" s="11">
        <v>6951</v>
      </c>
      <c r="J3794" s="9">
        <f>SUMIFS(H:H,D:D,dataset_shampoo[[#This Row],[Brand]],E:E,dataset_shampoo[[#This Row],[Region]],F:F,dataset_shampoo[[#This Row],[Year]],G:G,"&lt;="&amp;dataset_shampoo[[#This Row],[Month]])</f>
        <v>11025</v>
      </c>
      <c r="K3794" s="27">
        <f>SUMIFS(I:I,D:D,dataset_shampoo[[#This Row],[Brand]],E:E,dataset_shampoo[[#This Row],[Region]],F:F,dataset_shampoo[[#This Row],[Year]],G:G,"&lt;="&amp;dataset_shampoo[[#This Row],[Month]])</f>
        <v>98154</v>
      </c>
      <c r="L3794" s="9">
        <f>dataset_shampoo[[#This Row],[Units YTD]]+SUMIFS(H:H,D:D,dataset_shampoo[[#This Row],[Brand]],E:E,dataset_shampoo[[#This Row],[Region]],F:F,dataset_shampoo[[#This Row],[Year]]-1,G:G,"&gt;"&amp;dataset_shampoo[[#This Row],[Month]])</f>
        <v>12796</v>
      </c>
      <c r="M3794" s="1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s="9">
        <v>1974</v>
      </c>
      <c r="I3795" s="11">
        <v>16947</v>
      </c>
      <c r="J3795" s="9">
        <f>SUMIFS(H:H,D:D,dataset_shampoo[[#This Row],[Brand]],E:E,dataset_shampoo[[#This Row],[Region]],F:F,dataset_shampoo[[#This Row],[Year]],G:G,"&lt;="&amp;dataset_shampoo[[#This Row],[Month]])</f>
        <v>12999</v>
      </c>
      <c r="K3795" s="27">
        <f>SUMIFS(I:I,D:D,dataset_shampoo[[#This Row],[Brand]],E:E,dataset_shampoo[[#This Row],[Region]],F:F,dataset_shampoo[[#This Row],[Year]],G:G,"&lt;="&amp;dataset_shampoo[[#This Row],[Month]])</f>
        <v>115101</v>
      </c>
      <c r="L3795" s="9">
        <f>dataset_shampoo[[#This Row],[Units YTD]]+SUMIFS(H:H,D:D,dataset_shampoo[[#This Row],[Brand]],E:E,dataset_shampoo[[#This Row],[Region]],F:F,dataset_shampoo[[#This Row],[Year]]-1,G:G,"&gt;"&amp;dataset_shampoo[[#This Row],[Month]])</f>
        <v>14528</v>
      </c>
      <c r="M3795" s="1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s="9">
        <v>1575</v>
      </c>
      <c r="I3796" s="11">
        <v>14070</v>
      </c>
      <c r="J3796" s="9">
        <f>SUMIFS(H:H,D:D,dataset_shampoo[[#This Row],[Brand]],E:E,dataset_shampoo[[#This Row],[Region]],F:F,dataset_shampoo[[#This Row],[Year]],G:G,"&lt;="&amp;dataset_shampoo[[#This Row],[Month]])</f>
        <v>14574</v>
      </c>
      <c r="K3796" s="27">
        <f>SUMIFS(I:I,D:D,dataset_shampoo[[#This Row],[Brand]],E:E,dataset_shampoo[[#This Row],[Region]],F:F,dataset_shampoo[[#This Row],[Year]],G:G,"&lt;="&amp;dataset_shampoo[[#This Row],[Month]])</f>
        <v>129171</v>
      </c>
      <c r="L3796" s="9">
        <f>dataset_shampoo[[#This Row],[Units YTD]]+SUMIFS(H:H,D:D,dataset_shampoo[[#This Row],[Brand]],E:E,dataset_shampoo[[#This Row],[Region]],F:F,dataset_shampoo[[#This Row],[Year]]-1,G:G,"&gt;"&amp;dataset_shampoo[[#This Row],[Month]])</f>
        <v>15089</v>
      </c>
      <c r="M3796" s="1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s="9">
        <v>1827</v>
      </c>
      <c r="I3797" s="11">
        <v>16611</v>
      </c>
      <c r="J3797" s="9">
        <f>SUMIFS(H:H,D:D,dataset_shampoo[[#This Row],[Brand]],E:E,dataset_shampoo[[#This Row],[Region]],F:F,dataset_shampoo[[#This Row],[Year]],G:G,"&lt;="&amp;dataset_shampoo[[#This Row],[Month]])</f>
        <v>16401</v>
      </c>
      <c r="K3797" s="27">
        <f>SUMIFS(I:I,D:D,dataset_shampoo[[#This Row],[Brand]],E:E,dataset_shampoo[[#This Row],[Region]],F:F,dataset_shampoo[[#This Row],[Year]],G:G,"&lt;="&amp;dataset_shampoo[[#This Row],[Month]])</f>
        <v>145782</v>
      </c>
      <c r="L3797" s="9">
        <f>dataset_shampoo[[#This Row],[Units YTD]]+SUMIFS(H:H,D:D,dataset_shampoo[[#This Row],[Brand]],E:E,dataset_shampoo[[#This Row],[Region]],F:F,dataset_shampoo[[#This Row],[Year]]-1,G:G,"&gt;"&amp;dataset_shampoo[[#This Row],[Month]])</f>
        <v>16401</v>
      </c>
      <c r="M3797" s="1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s="9">
        <v>2688</v>
      </c>
      <c r="I3798" s="11">
        <v>24724</v>
      </c>
      <c r="J3798" s="9">
        <f>SUMIFS(H:H,D:D,dataset_shampoo[[#This Row],[Brand]],E:E,dataset_shampoo[[#This Row],[Region]],F:F,dataset_shampoo[[#This Row],[Year]],G:G,"&lt;="&amp;dataset_shampoo[[#This Row],[Month]])</f>
        <v>2688</v>
      </c>
      <c r="K3798" s="27">
        <f>SUMIFS(I:I,D:D,dataset_shampoo[[#This Row],[Brand]],E:E,dataset_shampoo[[#This Row],[Region]],F:F,dataset_shampoo[[#This Row],[Year]],G:G,"&lt;="&amp;dataset_shampoo[[#This Row],[Month]])</f>
        <v>24724</v>
      </c>
      <c r="L3798" s="9">
        <f>dataset_shampoo[[#This Row],[Units YTD]]+SUMIFS(H:H,D:D,dataset_shampoo[[#This Row],[Brand]],E:E,dataset_shampoo[[#This Row],[Region]],F:F,dataset_shampoo[[#This Row],[Year]]-1,G:G,"&gt;"&amp;dataset_shampoo[[#This Row],[Month]])</f>
        <v>18354</v>
      </c>
      <c r="M3798" s="1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s="9">
        <v>2016</v>
      </c>
      <c r="I3799" s="11">
        <v>19544</v>
      </c>
      <c r="J3799" s="9">
        <f>SUMIFS(H:H,D:D,dataset_shampoo[[#This Row],[Brand]],E:E,dataset_shampoo[[#This Row],[Region]],F:F,dataset_shampoo[[#This Row],[Year]],G:G,"&lt;="&amp;dataset_shampoo[[#This Row],[Month]])</f>
        <v>4704</v>
      </c>
      <c r="K3799" s="27">
        <f>SUMIFS(I:I,D:D,dataset_shampoo[[#This Row],[Brand]],E:E,dataset_shampoo[[#This Row],[Region]],F:F,dataset_shampoo[[#This Row],[Year]],G:G,"&lt;="&amp;dataset_shampoo[[#This Row],[Month]])</f>
        <v>44268</v>
      </c>
      <c r="L3799" s="9">
        <f>dataset_shampoo[[#This Row],[Units YTD]]+SUMIFS(H:H,D:D,dataset_shampoo[[#This Row],[Brand]],E:E,dataset_shampoo[[#This Row],[Region]],F:F,dataset_shampoo[[#This Row],[Year]]-1,G:G,"&gt;"&amp;dataset_shampoo[[#This Row],[Month]])</f>
        <v>19026</v>
      </c>
      <c r="M3799" s="1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s="9">
        <v>3920</v>
      </c>
      <c r="I3800" s="11">
        <v>38304</v>
      </c>
      <c r="J3800" s="9">
        <f>SUMIFS(H:H,D:D,dataset_shampoo[[#This Row],[Brand]],E:E,dataset_shampoo[[#This Row],[Region]],F:F,dataset_shampoo[[#This Row],[Year]],G:G,"&lt;="&amp;dataset_shampoo[[#This Row],[Month]])</f>
        <v>8624</v>
      </c>
      <c r="K3800" s="27">
        <f>SUMIFS(I:I,D:D,dataset_shampoo[[#This Row],[Brand]],E:E,dataset_shampoo[[#This Row],[Region]],F:F,dataset_shampoo[[#This Row],[Year]],G:G,"&lt;="&amp;dataset_shampoo[[#This Row],[Month]])</f>
        <v>82572</v>
      </c>
      <c r="L3800" s="9">
        <f>dataset_shampoo[[#This Row],[Units YTD]]+SUMIFS(H:H,D:D,dataset_shampoo[[#This Row],[Brand]],E:E,dataset_shampoo[[#This Row],[Region]],F:F,dataset_shampoo[[#This Row],[Year]]-1,G:G,"&gt;"&amp;dataset_shampoo[[#This Row],[Month]])</f>
        <v>21770</v>
      </c>
      <c r="M3800" s="1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s="9">
        <v>616</v>
      </c>
      <c r="I3801" s="11">
        <v>3321.5</v>
      </c>
      <c r="J3801" s="9">
        <f>SUMIFS(H:H,D:D,dataset_shampoo[[#This Row],[Brand]],E:E,dataset_shampoo[[#This Row],[Region]],F:F,dataset_shampoo[[#This Row],[Year]],G:G,"&lt;="&amp;dataset_shampoo[[#This Row],[Month]])</f>
        <v>616</v>
      </c>
      <c r="K3801" s="27">
        <f>SUMIFS(I:I,D:D,dataset_shampoo[[#This Row],[Brand]],E:E,dataset_shampoo[[#This Row],[Region]],F:F,dataset_shampoo[[#This Row],[Year]],G:G,"&lt;="&amp;dataset_shampoo[[#This Row],[Month]])</f>
        <v>3321.5</v>
      </c>
      <c r="L3801" s="9">
        <f>dataset_shampoo[[#This Row],[Units YTD]]+SUMIFS(H:H,D:D,dataset_shampoo[[#This Row],[Brand]],E:E,dataset_shampoo[[#This Row],[Region]],F:F,dataset_shampoo[[#This Row],[Year]]-1,G:G,"&gt;"&amp;dataset_shampoo[[#This Row],[Month]])</f>
        <v>616</v>
      </c>
      <c r="M3801" s="1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s="9">
        <v>413</v>
      </c>
      <c r="I3802" s="11">
        <v>2240</v>
      </c>
      <c r="J3802" s="9">
        <f>SUMIFS(H:H,D:D,dataset_shampoo[[#This Row],[Brand]],E:E,dataset_shampoo[[#This Row],[Region]],F:F,dataset_shampoo[[#This Row],[Year]],G:G,"&lt;="&amp;dataset_shampoo[[#This Row],[Month]])</f>
        <v>1029</v>
      </c>
      <c r="K3802" s="27">
        <f>SUMIFS(I:I,D:D,dataset_shampoo[[#This Row],[Brand]],E:E,dataset_shampoo[[#This Row],[Region]],F:F,dataset_shampoo[[#This Row],[Year]],G:G,"&lt;="&amp;dataset_shampoo[[#This Row],[Month]])</f>
        <v>5561.5</v>
      </c>
      <c r="L3802" s="9">
        <f>dataset_shampoo[[#This Row],[Units YTD]]+SUMIFS(H:H,D:D,dataset_shampoo[[#This Row],[Brand]],E:E,dataset_shampoo[[#This Row],[Region]],F:F,dataset_shampoo[[#This Row],[Year]]-1,G:G,"&gt;"&amp;dataset_shampoo[[#This Row],[Month]])</f>
        <v>1029</v>
      </c>
      <c r="M3802" s="1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s="9">
        <v>346</v>
      </c>
      <c r="I3803" s="11">
        <v>1876</v>
      </c>
      <c r="J3803" s="9">
        <f>SUMIFS(H:H,D:D,dataset_shampoo[[#This Row],[Brand]],E:E,dataset_shampoo[[#This Row],[Region]],F:F,dataset_shampoo[[#This Row],[Year]],G:G,"&lt;="&amp;dataset_shampoo[[#This Row],[Month]])</f>
        <v>1375</v>
      </c>
      <c r="K3803" s="27">
        <f>SUMIFS(I:I,D:D,dataset_shampoo[[#This Row],[Brand]],E:E,dataset_shampoo[[#This Row],[Region]],F:F,dataset_shampoo[[#This Row],[Year]],G:G,"&lt;="&amp;dataset_shampoo[[#This Row],[Month]])</f>
        <v>7437.5</v>
      </c>
      <c r="L3803" s="9">
        <f>dataset_shampoo[[#This Row],[Units YTD]]+SUMIFS(H:H,D:D,dataset_shampoo[[#This Row],[Brand]],E:E,dataset_shampoo[[#This Row],[Region]],F:F,dataset_shampoo[[#This Row],[Year]]-1,G:G,"&gt;"&amp;dataset_shampoo[[#This Row],[Month]])</f>
        <v>1375</v>
      </c>
      <c r="M3803" s="1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s="9">
        <v>350</v>
      </c>
      <c r="I3804" s="11">
        <v>1897</v>
      </c>
      <c r="J3804" s="9">
        <f>SUMIFS(H:H,D:D,dataset_shampoo[[#This Row],[Brand]],E:E,dataset_shampoo[[#This Row],[Region]],F:F,dataset_shampoo[[#This Row],[Year]],G:G,"&lt;="&amp;dataset_shampoo[[#This Row],[Month]])</f>
        <v>1725</v>
      </c>
      <c r="K3804" s="27">
        <f>SUMIFS(I:I,D:D,dataset_shampoo[[#This Row],[Brand]],E:E,dataset_shampoo[[#This Row],[Region]],F:F,dataset_shampoo[[#This Row],[Year]],G:G,"&lt;="&amp;dataset_shampoo[[#This Row],[Month]])</f>
        <v>9334.5</v>
      </c>
      <c r="L3804" s="9">
        <f>dataset_shampoo[[#This Row],[Units YTD]]+SUMIFS(H:H,D:D,dataset_shampoo[[#This Row],[Brand]],E:E,dataset_shampoo[[#This Row],[Region]],F:F,dataset_shampoo[[#This Row],[Year]]-1,G:G,"&gt;"&amp;dataset_shampoo[[#This Row],[Month]])</f>
        <v>1725</v>
      </c>
      <c r="M3804" s="1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s="9">
        <v>458</v>
      </c>
      <c r="I3805" s="11">
        <v>2467.5</v>
      </c>
      <c r="J3805" s="9">
        <f>SUMIFS(H:H,D:D,dataset_shampoo[[#This Row],[Brand]],E:E,dataset_shampoo[[#This Row],[Region]],F:F,dataset_shampoo[[#This Row],[Year]],G:G,"&lt;="&amp;dataset_shampoo[[#This Row],[Month]])</f>
        <v>2183</v>
      </c>
      <c r="K3805" s="27">
        <f>SUMIFS(I:I,D:D,dataset_shampoo[[#This Row],[Brand]],E:E,dataset_shampoo[[#This Row],[Region]],F:F,dataset_shampoo[[#This Row],[Year]],G:G,"&lt;="&amp;dataset_shampoo[[#This Row],[Month]])</f>
        <v>11802</v>
      </c>
      <c r="L3805" s="9">
        <f>dataset_shampoo[[#This Row],[Units YTD]]+SUMIFS(H:H,D:D,dataset_shampoo[[#This Row],[Brand]],E:E,dataset_shampoo[[#This Row],[Region]],F:F,dataset_shampoo[[#This Row],[Year]]-1,G:G,"&gt;"&amp;dataset_shampoo[[#This Row],[Month]])</f>
        <v>2183</v>
      </c>
      <c r="M3805" s="1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s="9">
        <v>476</v>
      </c>
      <c r="I3806" s="11">
        <v>2586.5</v>
      </c>
      <c r="J3806" s="9">
        <f>SUMIFS(H:H,D:D,dataset_shampoo[[#This Row],[Brand]],E:E,dataset_shampoo[[#This Row],[Region]],F:F,dataset_shampoo[[#This Row],[Year]],G:G,"&lt;="&amp;dataset_shampoo[[#This Row],[Month]])</f>
        <v>2659</v>
      </c>
      <c r="K3806" s="27">
        <f>SUMIFS(I:I,D:D,dataset_shampoo[[#This Row],[Brand]],E:E,dataset_shampoo[[#This Row],[Region]],F:F,dataset_shampoo[[#This Row],[Year]],G:G,"&lt;="&amp;dataset_shampoo[[#This Row],[Month]])</f>
        <v>14388.5</v>
      </c>
      <c r="L3806" s="9">
        <f>dataset_shampoo[[#This Row],[Units YTD]]+SUMIFS(H:H,D:D,dataset_shampoo[[#This Row],[Brand]],E:E,dataset_shampoo[[#This Row],[Region]],F:F,dataset_shampoo[[#This Row],[Year]]-1,G:G,"&gt;"&amp;dataset_shampoo[[#This Row],[Month]])</f>
        <v>2659</v>
      </c>
      <c r="M3806" s="1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s="9">
        <v>308</v>
      </c>
      <c r="I3807" s="11">
        <v>1648.5</v>
      </c>
      <c r="J3807" s="9">
        <f>SUMIFS(H:H,D:D,dataset_shampoo[[#This Row],[Brand]],E:E,dataset_shampoo[[#This Row],[Region]],F:F,dataset_shampoo[[#This Row],[Year]],G:G,"&lt;="&amp;dataset_shampoo[[#This Row],[Month]])</f>
        <v>2967</v>
      </c>
      <c r="K3807" s="27">
        <f>SUMIFS(I:I,D:D,dataset_shampoo[[#This Row],[Brand]],E:E,dataset_shampoo[[#This Row],[Region]],F:F,dataset_shampoo[[#This Row],[Year]],G:G,"&lt;="&amp;dataset_shampoo[[#This Row],[Month]])</f>
        <v>16037</v>
      </c>
      <c r="L3807" s="9">
        <f>dataset_shampoo[[#This Row],[Units YTD]]+SUMIFS(H:H,D:D,dataset_shampoo[[#This Row],[Brand]],E:E,dataset_shampoo[[#This Row],[Region]],F:F,dataset_shampoo[[#This Row],[Year]]-1,G:G,"&gt;"&amp;dataset_shampoo[[#This Row],[Month]])</f>
        <v>2967</v>
      </c>
      <c r="M3807" s="1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s="9">
        <v>528</v>
      </c>
      <c r="I3808" s="11">
        <v>2863</v>
      </c>
      <c r="J3808" s="9">
        <f>SUMIFS(H:H,D:D,dataset_shampoo[[#This Row],[Brand]],E:E,dataset_shampoo[[#This Row],[Region]],F:F,dataset_shampoo[[#This Row],[Year]],G:G,"&lt;="&amp;dataset_shampoo[[#This Row],[Month]])</f>
        <v>3495</v>
      </c>
      <c r="K3808" s="27">
        <f>SUMIFS(I:I,D:D,dataset_shampoo[[#This Row],[Brand]],E:E,dataset_shampoo[[#This Row],[Region]],F:F,dataset_shampoo[[#This Row],[Year]],G:G,"&lt;="&amp;dataset_shampoo[[#This Row],[Month]])</f>
        <v>18900</v>
      </c>
      <c r="L3808" s="9">
        <f>dataset_shampoo[[#This Row],[Units YTD]]+SUMIFS(H:H,D:D,dataset_shampoo[[#This Row],[Brand]],E:E,dataset_shampoo[[#This Row],[Region]],F:F,dataset_shampoo[[#This Row],[Year]]-1,G:G,"&gt;"&amp;dataset_shampoo[[#This Row],[Month]])</f>
        <v>3495</v>
      </c>
      <c r="M3808" s="1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s="9">
        <v>354</v>
      </c>
      <c r="I3809" s="11">
        <v>1904</v>
      </c>
      <c r="J3809" s="9">
        <f>SUMIFS(H:H,D:D,dataset_shampoo[[#This Row],[Brand]],E:E,dataset_shampoo[[#This Row],[Region]],F:F,dataset_shampoo[[#This Row],[Year]],G:G,"&lt;="&amp;dataset_shampoo[[#This Row],[Month]])</f>
        <v>3849</v>
      </c>
      <c r="K3809" s="27">
        <f>SUMIFS(I:I,D:D,dataset_shampoo[[#This Row],[Brand]],E:E,dataset_shampoo[[#This Row],[Region]],F:F,dataset_shampoo[[#This Row],[Year]],G:G,"&lt;="&amp;dataset_shampoo[[#This Row],[Month]])</f>
        <v>20804</v>
      </c>
      <c r="L3809" s="9">
        <f>dataset_shampoo[[#This Row],[Units YTD]]+SUMIFS(H:H,D:D,dataset_shampoo[[#This Row],[Brand]],E:E,dataset_shampoo[[#This Row],[Region]],F:F,dataset_shampoo[[#This Row],[Year]]-1,G:G,"&gt;"&amp;dataset_shampoo[[#This Row],[Month]])</f>
        <v>3849</v>
      </c>
      <c r="M3809" s="1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s="9">
        <v>413</v>
      </c>
      <c r="I3810" s="11">
        <v>2236.5</v>
      </c>
      <c r="J3810" s="9">
        <f>SUMIFS(H:H,D:D,dataset_shampoo[[#This Row],[Brand]],E:E,dataset_shampoo[[#This Row],[Region]],F:F,dataset_shampoo[[#This Row],[Year]],G:G,"&lt;="&amp;dataset_shampoo[[#This Row],[Month]])</f>
        <v>4262</v>
      </c>
      <c r="K3810" s="27">
        <f>SUMIFS(I:I,D:D,dataset_shampoo[[#This Row],[Brand]],E:E,dataset_shampoo[[#This Row],[Region]],F:F,dataset_shampoo[[#This Row],[Year]],G:G,"&lt;="&amp;dataset_shampoo[[#This Row],[Month]])</f>
        <v>23040.5</v>
      </c>
      <c r="L3810" s="9">
        <f>dataset_shampoo[[#This Row],[Units YTD]]+SUMIFS(H:H,D:D,dataset_shampoo[[#This Row],[Brand]],E:E,dataset_shampoo[[#This Row],[Region]],F:F,dataset_shampoo[[#This Row],[Year]]-1,G:G,"&gt;"&amp;dataset_shampoo[[#This Row],[Month]])</f>
        <v>4262</v>
      </c>
      <c r="M3810" s="1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s="9">
        <v>308</v>
      </c>
      <c r="I3811" s="11">
        <v>1655.5</v>
      </c>
      <c r="J3811" s="9">
        <f>SUMIFS(H:H,D:D,dataset_shampoo[[#This Row],[Brand]],E:E,dataset_shampoo[[#This Row],[Region]],F:F,dataset_shampoo[[#This Row],[Year]],G:G,"&lt;="&amp;dataset_shampoo[[#This Row],[Month]])</f>
        <v>4570</v>
      </c>
      <c r="K3811" s="27">
        <f>SUMIFS(I:I,D:D,dataset_shampoo[[#This Row],[Brand]],E:E,dataset_shampoo[[#This Row],[Region]],F:F,dataset_shampoo[[#This Row],[Year]],G:G,"&lt;="&amp;dataset_shampoo[[#This Row],[Month]])</f>
        <v>24696</v>
      </c>
      <c r="L3811" s="9">
        <f>dataset_shampoo[[#This Row],[Units YTD]]+SUMIFS(H:H,D:D,dataset_shampoo[[#This Row],[Brand]],E:E,dataset_shampoo[[#This Row],[Region]],F:F,dataset_shampoo[[#This Row],[Year]]-1,G:G,"&gt;"&amp;dataset_shampoo[[#This Row],[Month]])</f>
        <v>4570</v>
      </c>
      <c r="M3811" s="1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s="9">
        <v>374</v>
      </c>
      <c r="I3812" s="11">
        <v>2030</v>
      </c>
      <c r="J3812" s="9">
        <f>SUMIFS(H:H,D:D,dataset_shampoo[[#This Row],[Brand]],E:E,dataset_shampoo[[#This Row],[Region]],F:F,dataset_shampoo[[#This Row],[Year]],G:G,"&lt;="&amp;dataset_shampoo[[#This Row],[Month]])</f>
        <v>4944</v>
      </c>
      <c r="K3812" s="27">
        <f>SUMIFS(I:I,D:D,dataset_shampoo[[#This Row],[Brand]],E:E,dataset_shampoo[[#This Row],[Region]],F:F,dataset_shampoo[[#This Row],[Year]],G:G,"&lt;="&amp;dataset_shampoo[[#This Row],[Month]])</f>
        <v>26726</v>
      </c>
      <c r="L3812" s="9">
        <f>dataset_shampoo[[#This Row],[Units YTD]]+SUMIFS(H:H,D:D,dataset_shampoo[[#This Row],[Brand]],E:E,dataset_shampoo[[#This Row],[Region]],F:F,dataset_shampoo[[#This Row],[Year]]-1,G:G,"&gt;"&amp;dataset_shampoo[[#This Row],[Month]])</f>
        <v>4944</v>
      </c>
      <c r="M3812" s="1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s="9">
        <v>721</v>
      </c>
      <c r="I3813" s="11">
        <v>3899</v>
      </c>
      <c r="J3813" s="9">
        <f>SUMIFS(H:H,D:D,dataset_shampoo[[#This Row],[Brand]],E:E,dataset_shampoo[[#This Row],[Region]],F:F,dataset_shampoo[[#This Row],[Year]],G:G,"&lt;="&amp;dataset_shampoo[[#This Row],[Month]])</f>
        <v>721</v>
      </c>
      <c r="K3813" s="27">
        <f>SUMIFS(I:I,D:D,dataset_shampoo[[#This Row],[Brand]],E:E,dataset_shampoo[[#This Row],[Region]],F:F,dataset_shampoo[[#This Row],[Year]],G:G,"&lt;="&amp;dataset_shampoo[[#This Row],[Month]])</f>
        <v>3899</v>
      </c>
      <c r="L3813" s="9">
        <f>dataset_shampoo[[#This Row],[Units YTD]]+SUMIFS(H:H,D:D,dataset_shampoo[[#This Row],[Brand]],E:E,dataset_shampoo[[#This Row],[Region]],F:F,dataset_shampoo[[#This Row],[Year]]-1,G:G,"&gt;"&amp;dataset_shampoo[[#This Row],[Month]])</f>
        <v>5049</v>
      </c>
      <c r="M3813" s="1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s="9">
        <v>644</v>
      </c>
      <c r="I3814" s="11">
        <v>3458</v>
      </c>
      <c r="J3814" s="9">
        <f>SUMIFS(H:H,D:D,dataset_shampoo[[#This Row],[Brand]],E:E,dataset_shampoo[[#This Row],[Region]],F:F,dataset_shampoo[[#This Row],[Year]],G:G,"&lt;="&amp;dataset_shampoo[[#This Row],[Month]])</f>
        <v>1365</v>
      </c>
      <c r="K3814" s="27">
        <f>SUMIFS(I:I,D:D,dataset_shampoo[[#This Row],[Brand]],E:E,dataset_shampoo[[#This Row],[Region]],F:F,dataset_shampoo[[#This Row],[Year]],G:G,"&lt;="&amp;dataset_shampoo[[#This Row],[Month]])</f>
        <v>7357</v>
      </c>
      <c r="L3814" s="9">
        <f>dataset_shampoo[[#This Row],[Units YTD]]+SUMIFS(H:H,D:D,dataset_shampoo[[#This Row],[Brand]],E:E,dataset_shampoo[[#This Row],[Region]],F:F,dataset_shampoo[[#This Row],[Year]]-1,G:G,"&gt;"&amp;dataset_shampoo[[#This Row],[Month]])</f>
        <v>5280</v>
      </c>
      <c r="M3814" s="1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s="9">
        <v>637</v>
      </c>
      <c r="I3815" s="11">
        <v>3444</v>
      </c>
      <c r="J3815" s="9">
        <f>SUMIFS(H:H,D:D,dataset_shampoo[[#This Row],[Brand]],E:E,dataset_shampoo[[#This Row],[Region]],F:F,dataset_shampoo[[#This Row],[Year]],G:G,"&lt;="&amp;dataset_shampoo[[#This Row],[Month]])</f>
        <v>2002</v>
      </c>
      <c r="K3815" s="27">
        <f>SUMIFS(I:I,D:D,dataset_shampoo[[#This Row],[Brand]],E:E,dataset_shampoo[[#This Row],[Region]],F:F,dataset_shampoo[[#This Row],[Year]],G:G,"&lt;="&amp;dataset_shampoo[[#This Row],[Month]])</f>
        <v>10801</v>
      </c>
      <c r="L3815" s="9">
        <f>dataset_shampoo[[#This Row],[Units YTD]]+SUMIFS(H:H,D:D,dataset_shampoo[[#This Row],[Brand]],E:E,dataset_shampoo[[#This Row],[Region]],F:F,dataset_shampoo[[#This Row],[Year]]-1,G:G,"&gt;"&amp;dataset_shampoo[[#This Row],[Month]])</f>
        <v>5571</v>
      </c>
      <c r="M3815" s="1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s="9">
        <v>840</v>
      </c>
      <c r="I3816" s="11">
        <v>4522</v>
      </c>
      <c r="J3816" s="9">
        <f>SUMIFS(H:H,D:D,dataset_shampoo[[#This Row],[Brand]],E:E,dataset_shampoo[[#This Row],[Region]],F:F,dataset_shampoo[[#This Row],[Year]],G:G,"&lt;="&amp;dataset_shampoo[[#This Row],[Month]])</f>
        <v>2842</v>
      </c>
      <c r="K3816" s="27">
        <f>SUMIFS(I:I,D:D,dataset_shampoo[[#This Row],[Brand]],E:E,dataset_shampoo[[#This Row],[Region]],F:F,dataset_shampoo[[#This Row],[Year]],G:G,"&lt;="&amp;dataset_shampoo[[#This Row],[Month]])</f>
        <v>15323</v>
      </c>
      <c r="L3816" s="9">
        <f>dataset_shampoo[[#This Row],[Units YTD]]+SUMIFS(H:H,D:D,dataset_shampoo[[#This Row],[Brand]],E:E,dataset_shampoo[[#This Row],[Region]],F:F,dataset_shampoo[[#This Row],[Year]]-1,G:G,"&gt;"&amp;dataset_shampoo[[#This Row],[Month]])</f>
        <v>6061</v>
      </c>
      <c r="M3816" s="1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s="9">
        <v>441</v>
      </c>
      <c r="I3817" s="11">
        <v>2373</v>
      </c>
      <c r="J3817" s="9">
        <f>SUMIFS(H:H,D:D,dataset_shampoo[[#This Row],[Brand]],E:E,dataset_shampoo[[#This Row],[Region]],F:F,dataset_shampoo[[#This Row],[Year]],G:G,"&lt;="&amp;dataset_shampoo[[#This Row],[Month]])</f>
        <v>3283</v>
      </c>
      <c r="K3817" s="27">
        <f>SUMIFS(I:I,D:D,dataset_shampoo[[#This Row],[Brand]],E:E,dataset_shampoo[[#This Row],[Region]],F:F,dataset_shampoo[[#This Row],[Year]],G:G,"&lt;="&amp;dataset_shampoo[[#This Row],[Month]])</f>
        <v>17696</v>
      </c>
      <c r="L3817" s="9">
        <f>dataset_shampoo[[#This Row],[Units YTD]]+SUMIFS(H:H,D:D,dataset_shampoo[[#This Row],[Brand]],E:E,dataset_shampoo[[#This Row],[Region]],F:F,dataset_shampoo[[#This Row],[Year]]-1,G:G,"&gt;"&amp;dataset_shampoo[[#This Row],[Month]])</f>
        <v>6044</v>
      </c>
      <c r="M3817" s="1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s="9">
        <v>791</v>
      </c>
      <c r="I3818" s="11">
        <v>4284</v>
      </c>
      <c r="J3818" s="9">
        <f>SUMIFS(H:H,D:D,dataset_shampoo[[#This Row],[Brand]],E:E,dataset_shampoo[[#This Row],[Region]],F:F,dataset_shampoo[[#This Row],[Year]],G:G,"&lt;="&amp;dataset_shampoo[[#This Row],[Month]])</f>
        <v>4074</v>
      </c>
      <c r="K3818" s="27">
        <f>SUMIFS(I:I,D:D,dataset_shampoo[[#This Row],[Brand]],E:E,dataset_shampoo[[#This Row],[Region]],F:F,dataset_shampoo[[#This Row],[Year]],G:G,"&lt;="&amp;dataset_shampoo[[#This Row],[Month]])</f>
        <v>21980</v>
      </c>
      <c r="L3818" s="9">
        <f>dataset_shampoo[[#This Row],[Units YTD]]+SUMIFS(H:H,D:D,dataset_shampoo[[#This Row],[Brand]],E:E,dataset_shampoo[[#This Row],[Region]],F:F,dataset_shampoo[[#This Row],[Year]]-1,G:G,"&gt;"&amp;dataset_shampoo[[#This Row],[Month]])</f>
        <v>6359</v>
      </c>
      <c r="M3818" s="1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s="9">
        <v>637</v>
      </c>
      <c r="I3819" s="11">
        <v>3444</v>
      </c>
      <c r="J3819" s="9">
        <f>SUMIFS(H:H,D:D,dataset_shampoo[[#This Row],[Brand]],E:E,dataset_shampoo[[#This Row],[Region]],F:F,dataset_shampoo[[#This Row],[Year]],G:G,"&lt;="&amp;dataset_shampoo[[#This Row],[Month]])</f>
        <v>4711</v>
      </c>
      <c r="K3819" s="27">
        <f>SUMIFS(I:I,D:D,dataset_shampoo[[#This Row],[Brand]],E:E,dataset_shampoo[[#This Row],[Region]],F:F,dataset_shampoo[[#This Row],[Year]],G:G,"&lt;="&amp;dataset_shampoo[[#This Row],[Month]])</f>
        <v>25424</v>
      </c>
      <c r="L3819" s="9">
        <f>dataset_shampoo[[#This Row],[Units YTD]]+SUMIFS(H:H,D:D,dataset_shampoo[[#This Row],[Brand]],E:E,dataset_shampoo[[#This Row],[Region]],F:F,dataset_shampoo[[#This Row],[Year]]-1,G:G,"&gt;"&amp;dataset_shampoo[[#This Row],[Month]])</f>
        <v>6688</v>
      </c>
      <c r="M3819" s="1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s="9">
        <v>791</v>
      </c>
      <c r="I3820" s="11">
        <v>4256</v>
      </c>
      <c r="J3820" s="9">
        <f>SUMIFS(H:H,D:D,dataset_shampoo[[#This Row],[Brand]],E:E,dataset_shampoo[[#This Row],[Region]],F:F,dataset_shampoo[[#This Row],[Year]],G:G,"&lt;="&amp;dataset_shampoo[[#This Row],[Month]])</f>
        <v>5502</v>
      </c>
      <c r="K3820" s="27">
        <f>SUMIFS(I:I,D:D,dataset_shampoo[[#This Row],[Brand]],E:E,dataset_shampoo[[#This Row],[Region]],F:F,dataset_shampoo[[#This Row],[Year]],G:G,"&lt;="&amp;dataset_shampoo[[#This Row],[Month]])</f>
        <v>29680</v>
      </c>
      <c r="L3820" s="9">
        <f>dataset_shampoo[[#This Row],[Units YTD]]+SUMIFS(H:H,D:D,dataset_shampoo[[#This Row],[Brand]],E:E,dataset_shampoo[[#This Row],[Region]],F:F,dataset_shampoo[[#This Row],[Year]]-1,G:G,"&gt;"&amp;dataset_shampoo[[#This Row],[Month]])</f>
        <v>6951</v>
      </c>
      <c r="M3820" s="1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s="9">
        <v>679</v>
      </c>
      <c r="I3821" s="11">
        <v>3647</v>
      </c>
      <c r="J3821" s="9">
        <f>SUMIFS(H:H,D:D,dataset_shampoo[[#This Row],[Brand]],E:E,dataset_shampoo[[#This Row],[Region]],F:F,dataset_shampoo[[#This Row],[Year]],G:G,"&lt;="&amp;dataset_shampoo[[#This Row],[Month]])</f>
        <v>6181</v>
      </c>
      <c r="K3821" s="27">
        <f>SUMIFS(I:I,D:D,dataset_shampoo[[#This Row],[Brand]],E:E,dataset_shampoo[[#This Row],[Region]],F:F,dataset_shampoo[[#This Row],[Year]],G:G,"&lt;="&amp;dataset_shampoo[[#This Row],[Month]])</f>
        <v>33327</v>
      </c>
      <c r="L3821" s="9">
        <f>dataset_shampoo[[#This Row],[Units YTD]]+SUMIFS(H:H,D:D,dataset_shampoo[[#This Row],[Brand]],E:E,dataset_shampoo[[#This Row],[Region]],F:F,dataset_shampoo[[#This Row],[Year]]-1,G:G,"&gt;"&amp;dataset_shampoo[[#This Row],[Month]])</f>
        <v>7276</v>
      </c>
      <c r="M3821" s="1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s="9">
        <v>560</v>
      </c>
      <c r="I3822" s="11">
        <v>3017</v>
      </c>
      <c r="J3822" s="9">
        <f>SUMIFS(H:H,D:D,dataset_shampoo[[#This Row],[Brand]],E:E,dataset_shampoo[[#This Row],[Region]],F:F,dataset_shampoo[[#This Row],[Year]],G:G,"&lt;="&amp;dataset_shampoo[[#This Row],[Month]])</f>
        <v>6741</v>
      </c>
      <c r="K3822" s="27">
        <f>SUMIFS(I:I,D:D,dataset_shampoo[[#This Row],[Brand]],E:E,dataset_shampoo[[#This Row],[Region]],F:F,dataset_shampoo[[#This Row],[Year]],G:G,"&lt;="&amp;dataset_shampoo[[#This Row],[Month]])</f>
        <v>36344</v>
      </c>
      <c r="L3822" s="9">
        <f>dataset_shampoo[[#This Row],[Units YTD]]+SUMIFS(H:H,D:D,dataset_shampoo[[#This Row],[Brand]],E:E,dataset_shampoo[[#This Row],[Region]],F:F,dataset_shampoo[[#This Row],[Year]]-1,G:G,"&gt;"&amp;dataset_shampoo[[#This Row],[Month]])</f>
        <v>7423</v>
      </c>
      <c r="M3822" s="1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s="9">
        <v>329</v>
      </c>
      <c r="I3823" s="11">
        <v>1799</v>
      </c>
      <c r="J3823" s="9">
        <f>SUMIFS(H:H,D:D,dataset_shampoo[[#This Row],[Brand]],E:E,dataset_shampoo[[#This Row],[Region]],F:F,dataset_shampoo[[#This Row],[Year]],G:G,"&lt;="&amp;dataset_shampoo[[#This Row],[Month]])</f>
        <v>7070</v>
      </c>
      <c r="K3823" s="27">
        <f>SUMIFS(I:I,D:D,dataset_shampoo[[#This Row],[Brand]],E:E,dataset_shampoo[[#This Row],[Region]],F:F,dataset_shampoo[[#This Row],[Year]],G:G,"&lt;="&amp;dataset_shampoo[[#This Row],[Month]])</f>
        <v>38143</v>
      </c>
      <c r="L3823" s="9">
        <f>dataset_shampoo[[#This Row],[Units YTD]]+SUMIFS(H:H,D:D,dataset_shampoo[[#This Row],[Brand]],E:E,dataset_shampoo[[#This Row],[Region]],F:F,dataset_shampoo[[#This Row],[Year]]-1,G:G,"&gt;"&amp;dataset_shampoo[[#This Row],[Month]])</f>
        <v>7444</v>
      </c>
      <c r="M3823" s="1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s="9">
        <v>273</v>
      </c>
      <c r="I3824" s="11">
        <v>1505</v>
      </c>
      <c r="J3824" s="9">
        <f>SUMIFS(H:H,D:D,dataset_shampoo[[#This Row],[Brand]],E:E,dataset_shampoo[[#This Row],[Region]],F:F,dataset_shampoo[[#This Row],[Year]],G:G,"&lt;="&amp;dataset_shampoo[[#This Row],[Month]])</f>
        <v>7343</v>
      </c>
      <c r="K3824" s="27">
        <f>SUMIFS(I:I,D:D,dataset_shampoo[[#This Row],[Brand]],E:E,dataset_shampoo[[#This Row],[Region]],F:F,dataset_shampoo[[#This Row],[Year]],G:G,"&lt;="&amp;dataset_shampoo[[#This Row],[Month]])</f>
        <v>39648</v>
      </c>
      <c r="L3824" s="9">
        <f>dataset_shampoo[[#This Row],[Units YTD]]+SUMIFS(H:H,D:D,dataset_shampoo[[#This Row],[Brand]],E:E,dataset_shampoo[[#This Row],[Region]],F:F,dataset_shampoo[[#This Row],[Year]]-1,G:G,"&gt;"&amp;dataset_shampoo[[#This Row],[Month]])</f>
        <v>7343</v>
      </c>
      <c r="M3824" s="1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s="9">
        <v>346</v>
      </c>
      <c r="I3825" s="11">
        <v>1890</v>
      </c>
      <c r="J3825" s="9">
        <f>SUMIFS(H:H,D:D,dataset_shampoo[[#This Row],[Brand]],E:E,dataset_shampoo[[#This Row],[Region]],F:F,dataset_shampoo[[#This Row],[Year]],G:G,"&lt;="&amp;dataset_shampoo[[#This Row],[Month]])</f>
        <v>346</v>
      </c>
      <c r="K3825" s="27">
        <f>SUMIFS(I:I,D:D,dataset_shampoo[[#This Row],[Brand]],E:E,dataset_shampoo[[#This Row],[Region]],F:F,dataset_shampoo[[#This Row],[Year]],G:G,"&lt;="&amp;dataset_shampoo[[#This Row],[Month]])</f>
        <v>1890</v>
      </c>
      <c r="L3825" s="9">
        <f>dataset_shampoo[[#This Row],[Units YTD]]+SUMIFS(H:H,D:D,dataset_shampoo[[#This Row],[Brand]],E:E,dataset_shampoo[[#This Row],[Region]],F:F,dataset_shampoo[[#This Row],[Year]]-1,G:G,"&gt;"&amp;dataset_shampoo[[#This Row],[Month]])</f>
        <v>6968</v>
      </c>
      <c r="M3825" s="1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s="9">
        <v>105</v>
      </c>
      <c r="I3826" s="11">
        <v>546</v>
      </c>
      <c r="J3826" s="9">
        <f>SUMIFS(H:H,D:D,dataset_shampoo[[#This Row],[Brand]],E:E,dataset_shampoo[[#This Row],[Region]],F:F,dataset_shampoo[[#This Row],[Year]],G:G,"&lt;="&amp;dataset_shampoo[[#This Row],[Month]])</f>
        <v>451</v>
      </c>
      <c r="K3826" s="27">
        <f>SUMIFS(I:I,D:D,dataset_shampoo[[#This Row],[Brand]],E:E,dataset_shampoo[[#This Row],[Region]],F:F,dataset_shampoo[[#This Row],[Year]],G:G,"&lt;="&amp;dataset_shampoo[[#This Row],[Month]])</f>
        <v>2436</v>
      </c>
      <c r="L3826" s="9">
        <f>dataset_shampoo[[#This Row],[Units YTD]]+SUMIFS(H:H,D:D,dataset_shampoo[[#This Row],[Brand]],E:E,dataset_shampoo[[#This Row],[Region]],F:F,dataset_shampoo[[#This Row],[Year]]-1,G:G,"&gt;"&amp;dataset_shampoo[[#This Row],[Month]])</f>
        <v>6429</v>
      </c>
      <c r="M3826" s="1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s="9">
        <v>168</v>
      </c>
      <c r="I3827" s="11">
        <v>924</v>
      </c>
      <c r="J3827" s="9">
        <f>SUMIFS(H:H,D:D,dataset_shampoo[[#This Row],[Brand]],E:E,dataset_shampoo[[#This Row],[Region]],F:F,dataset_shampoo[[#This Row],[Year]],G:G,"&lt;="&amp;dataset_shampoo[[#This Row],[Month]])</f>
        <v>619</v>
      </c>
      <c r="K3827" s="27">
        <f>SUMIFS(I:I,D:D,dataset_shampoo[[#This Row],[Brand]],E:E,dataset_shampoo[[#This Row],[Region]],F:F,dataset_shampoo[[#This Row],[Year]],G:G,"&lt;="&amp;dataset_shampoo[[#This Row],[Month]])</f>
        <v>3360</v>
      </c>
      <c r="L3827" s="9">
        <f>dataset_shampoo[[#This Row],[Units YTD]]+SUMIFS(H:H,D:D,dataset_shampoo[[#This Row],[Brand]],E:E,dataset_shampoo[[#This Row],[Region]],F:F,dataset_shampoo[[#This Row],[Year]]-1,G:G,"&gt;"&amp;dataset_shampoo[[#This Row],[Month]])</f>
        <v>5960</v>
      </c>
      <c r="M3827" s="1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s="9">
        <v>200</v>
      </c>
      <c r="I3828" s="11">
        <v>1092</v>
      </c>
      <c r="J3828" s="9">
        <f>SUMIFS(H:H,D:D,dataset_shampoo[[#This Row],[Brand]],E:E,dataset_shampoo[[#This Row],[Region]],F:F,dataset_shampoo[[#This Row],[Year]],G:G,"&lt;="&amp;dataset_shampoo[[#This Row],[Month]])</f>
        <v>819</v>
      </c>
      <c r="K3828" s="27">
        <f>SUMIFS(I:I,D:D,dataset_shampoo[[#This Row],[Brand]],E:E,dataset_shampoo[[#This Row],[Region]],F:F,dataset_shampoo[[#This Row],[Year]],G:G,"&lt;="&amp;dataset_shampoo[[#This Row],[Month]])</f>
        <v>4452</v>
      </c>
      <c r="L3828" s="9">
        <f>dataset_shampoo[[#This Row],[Units YTD]]+SUMIFS(H:H,D:D,dataset_shampoo[[#This Row],[Brand]],E:E,dataset_shampoo[[#This Row],[Region]],F:F,dataset_shampoo[[#This Row],[Year]]-1,G:G,"&gt;"&amp;dataset_shampoo[[#This Row],[Month]])</f>
        <v>5320</v>
      </c>
      <c r="M3828" s="1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s="9">
        <v>32</v>
      </c>
      <c r="I3829" s="11">
        <v>147</v>
      </c>
      <c r="J3829" s="9">
        <f>SUMIFS(H:H,D:D,dataset_shampoo[[#This Row],[Brand]],E:E,dataset_shampoo[[#This Row],[Region]],F:F,dataset_shampoo[[#This Row],[Year]],G:G,"&lt;="&amp;dataset_shampoo[[#This Row],[Month]])</f>
        <v>851</v>
      </c>
      <c r="K3829" s="27">
        <f>SUMIFS(I:I,D:D,dataset_shampoo[[#This Row],[Brand]],E:E,dataset_shampoo[[#This Row],[Region]],F:F,dataset_shampoo[[#This Row],[Year]],G:G,"&lt;="&amp;dataset_shampoo[[#This Row],[Month]])</f>
        <v>4599</v>
      </c>
      <c r="L3829" s="9">
        <f>dataset_shampoo[[#This Row],[Units YTD]]+SUMIFS(H:H,D:D,dataset_shampoo[[#This Row],[Brand]],E:E,dataset_shampoo[[#This Row],[Region]],F:F,dataset_shampoo[[#This Row],[Year]]-1,G:G,"&gt;"&amp;dataset_shampoo[[#This Row],[Month]])</f>
        <v>4911</v>
      </c>
      <c r="M3829" s="1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s="9">
        <v>94</v>
      </c>
      <c r="I3830" s="11">
        <v>483</v>
      </c>
      <c r="J3830" s="9">
        <f>SUMIFS(H:H,D:D,dataset_shampoo[[#This Row],[Brand]],E:E,dataset_shampoo[[#This Row],[Region]],F:F,dataset_shampoo[[#This Row],[Year]],G:G,"&lt;="&amp;dataset_shampoo[[#This Row],[Month]])</f>
        <v>945</v>
      </c>
      <c r="K3830" s="27">
        <f>SUMIFS(I:I,D:D,dataset_shampoo[[#This Row],[Brand]],E:E,dataset_shampoo[[#This Row],[Region]],F:F,dataset_shampoo[[#This Row],[Year]],G:G,"&lt;="&amp;dataset_shampoo[[#This Row],[Month]])</f>
        <v>5082</v>
      </c>
      <c r="L3830" s="9">
        <f>dataset_shampoo[[#This Row],[Units YTD]]+SUMIFS(H:H,D:D,dataset_shampoo[[#This Row],[Brand]],E:E,dataset_shampoo[[#This Row],[Region]],F:F,dataset_shampoo[[#This Row],[Year]]-1,G:G,"&gt;"&amp;dataset_shampoo[[#This Row],[Month]])</f>
        <v>4214</v>
      </c>
      <c r="M3830" s="1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s="9">
        <v>63</v>
      </c>
      <c r="I3831" s="11">
        <v>357</v>
      </c>
      <c r="J3831" s="9">
        <f>SUMIFS(H:H,D:D,dataset_shampoo[[#This Row],[Brand]],E:E,dataset_shampoo[[#This Row],[Region]],F:F,dataset_shampoo[[#This Row],[Year]],G:G,"&lt;="&amp;dataset_shampoo[[#This Row],[Month]])</f>
        <v>1008</v>
      </c>
      <c r="K3831" s="27">
        <f>SUMIFS(I:I,D:D,dataset_shampoo[[#This Row],[Brand]],E:E,dataset_shampoo[[#This Row],[Region]],F:F,dataset_shampoo[[#This Row],[Year]],G:G,"&lt;="&amp;dataset_shampoo[[#This Row],[Month]])</f>
        <v>5439</v>
      </c>
      <c r="L3831" s="9">
        <f>dataset_shampoo[[#This Row],[Units YTD]]+SUMIFS(H:H,D:D,dataset_shampoo[[#This Row],[Brand]],E:E,dataset_shampoo[[#This Row],[Region]],F:F,dataset_shampoo[[#This Row],[Year]]-1,G:G,"&gt;"&amp;dataset_shampoo[[#This Row],[Month]])</f>
        <v>3640</v>
      </c>
      <c r="M3831" s="1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s="9">
        <v>84</v>
      </c>
      <c r="I3832" s="11">
        <v>483</v>
      </c>
      <c r="J3832" s="9">
        <f>SUMIFS(H:H,D:D,dataset_shampoo[[#This Row],[Brand]],E:E,dataset_shampoo[[#This Row],[Region]],F:F,dataset_shampoo[[#This Row],[Year]],G:G,"&lt;="&amp;dataset_shampoo[[#This Row],[Month]])</f>
        <v>1092</v>
      </c>
      <c r="K3832" s="27">
        <f>SUMIFS(I:I,D:D,dataset_shampoo[[#This Row],[Brand]],E:E,dataset_shampoo[[#This Row],[Region]],F:F,dataset_shampoo[[#This Row],[Year]],G:G,"&lt;="&amp;dataset_shampoo[[#This Row],[Month]])</f>
        <v>5922</v>
      </c>
      <c r="L3832" s="9">
        <f>dataset_shampoo[[#This Row],[Units YTD]]+SUMIFS(H:H,D:D,dataset_shampoo[[#This Row],[Brand]],E:E,dataset_shampoo[[#This Row],[Region]],F:F,dataset_shampoo[[#This Row],[Year]]-1,G:G,"&gt;"&amp;dataset_shampoo[[#This Row],[Month]])</f>
        <v>2933</v>
      </c>
      <c r="M3832" s="1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s="9">
        <v>84</v>
      </c>
      <c r="I3833" s="11">
        <v>483</v>
      </c>
      <c r="J3833" s="9">
        <f>SUMIFS(H:H,D:D,dataset_shampoo[[#This Row],[Brand]],E:E,dataset_shampoo[[#This Row],[Region]],F:F,dataset_shampoo[[#This Row],[Year]],G:G,"&lt;="&amp;dataset_shampoo[[#This Row],[Month]])</f>
        <v>1176</v>
      </c>
      <c r="K3833" s="27">
        <f>SUMIFS(I:I,D:D,dataset_shampoo[[#This Row],[Brand]],E:E,dataset_shampoo[[#This Row],[Region]],F:F,dataset_shampoo[[#This Row],[Year]],G:G,"&lt;="&amp;dataset_shampoo[[#This Row],[Month]])</f>
        <v>6405</v>
      </c>
      <c r="L3833" s="9">
        <f>dataset_shampoo[[#This Row],[Units YTD]]+SUMIFS(H:H,D:D,dataset_shampoo[[#This Row],[Brand]],E:E,dataset_shampoo[[#This Row],[Region]],F:F,dataset_shampoo[[#This Row],[Year]]-1,G:G,"&gt;"&amp;dataset_shampoo[[#This Row],[Month]])</f>
        <v>2338</v>
      </c>
      <c r="M3833" s="1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s="9">
        <v>52</v>
      </c>
      <c r="I3834" s="11">
        <v>262.5</v>
      </c>
      <c r="J3834" s="9">
        <f>SUMIFS(H:H,D:D,dataset_shampoo[[#This Row],[Brand]],E:E,dataset_shampoo[[#This Row],[Region]],F:F,dataset_shampoo[[#This Row],[Year]],G:G,"&lt;="&amp;dataset_shampoo[[#This Row],[Month]])</f>
        <v>1228</v>
      </c>
      <c r="K3834" s="27">
        <f>SUMIFS(I:I,D:D,dataset_shampoo[[#This Row],[Brand]],E:E,dataset_shampoo[[#This Row],[Region]],F:F,dataset_shampoo[[#This Row],[Year]],G:G,"&lt;="&amp;dataset_shampoo[[#This Row],[Month]])</f>
        <v>6667.5</v>
      </c>
      <c r="L3834" s="9">
        <f>dataset_shampoo[[#This Row],[Units YTD]]+SUMIFS(H:H,D:D,dataset_shampoo[[#This Row],[Brand]],E:E,dataset_shampoo[[#This Row],[Region]],F:F,dataset_shampoo[[#This Row],[Year]]-1,G:G,"&gt;"&amp;dataset_shampoo[[#This Row],[Month]])</f>
        <v>1501</v>
      </c>
      <c r="M3834" s="1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s="9">
        <v>32</v>
      </c>
      <c r="I3835" s="11">
        <v>147</v>
      </c>
      <c r="J3835" s="9">
        <f>SUMIFS(H:H,D:D,dataset_shampoo[[#This Row],[Brand]],E:E,dataset_shampoo[[#This Row],[Region]],F:F,dataset_shampoo[[#This Row],[Year]],G:G,"&lt;="&amp;dataset_shampoo[[#This Row],[Month]])</f>
        <v>1260</v>
      </c>
      <c r="K3835" s="27">
        <f>SUMIFS(I:I,D:D,dataset_shampoo[[#This Row],[Brand]],E:E,dataset_shampoo[[#This Row],[Region]],F:F,dataset_shampoo[[#This Row],[Year]],G:G,"&lt;="&amp;dataset_shampoo[[#This Row],[Month]])</f>
        <v>6814.5</v>
      </c>
      <c r="L3835" s="9">
        <f>dataset_shampoo[[#This Row],[Units YTD]]+SUMIFS(H:H,D:D,dataset_shampoo[[#This Row],[Brand]],E:E,dataset_shampoo[[#This Row],[Region]],F:F,dataset_shampoo[[#This Row],[Year]]-1,G:G,"&gt;"&amp;dataset_shampoo[[#This Row],[Month]])</f>
        <v>1260</v>
      </c>
      <c r="M3835" s="1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s="9">
        <v>145</v>
      </c>
      <c r="I3836" s="11">
        <v>788.9</v>
      </c>
      <c r="J3836" s="9">
        <f>SUMIFS(H:H,D:D,dataset_shampoo[[#This Row],[Brand]],E:E,dataset_shampoo[[#This Row],[Region]],F:F,dataset_shampoo[[#This Row],[Year]],G:G,"&lt;="&amp;dataset_shampoo[[#This Row],[Month]])</f>
        <v>145</v>
      </c>
      <c r="K3836" s="27">
        <f>SUMIFS(I:I,D:D,dataset_shampoo[[#This Row],[Brand]],E:E,dataset_shampoo[[#This Row],[Region]],F:F,dataset_shampoo[[#This Row],[Year]],G:G,"&lt;="&amp;dataset_shampoo[[#This Row],[Month]])</f>
        <v>788.9</v>
      </c>
      <c r="L3836" s="9">
        <f>dataset_shampoo[[#This Row],[Units YTD]]+SUMIFS(H:H,D:D,dataset_shampoo[[#This Row],[Brand]],E:E,dataset_shampoo[[#This Row],[Region]],F:F,dataset_shampoo[[#This Row],[Year]]-1,G:G,"&gt;"&amp;dataset_shampoo[[#This Row],[Month]])</f>
        <v>1059</v>
      </c>
      <c r="M3836" s="1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s="9">
        <v>32</v>
      </c>
      <c r="I3837" s="11">
        <v>193.2</v>
      </c>
      <c r="J3837" s="9">
        <f>SUMIFS(H:H,D:D,dataset_shampoo[[#This Row],[Brand]],E:E,dataset_shampoo[[#This Row],[Region]],F:F,dataset_shampoo[[#This Row],[Year]],G:G,"&lt;="&amp;dataset_shampoo[[#This Row],[Month]])</f>
        <v>177</v>
      </c>
      <c r="K3837" s="27">
        <f>SUMIFS(I:I,D:D,dataset_shampoo[[#This Row],[Brand]],E:E,dataset_shampoo[[#This Row],[Region]],F:F,dataset_shampoo[[#This Row],[Year]],G:G,"&lt;="&amp;dataset_shampoo[[#This Row],[Month]])</f>
        <v>982.09999999999991</v>
      </c>
      <c r="L3837" s="9">
        <f>dataset_shampoo[[#This Row],[Units YTD]]+SUMIFS(H:H,D:D,dataset_shampoo[[#This Row],[Brand]],E:E,dataset_shampoo[[#This Row],[Region]],F:F,dataset_shampoo[[#This Row],[Year]]-1,G:G,"&gt;"&amp;dataset_shampoo[[#This Row],[Month]])</f>
        <v>986</v>
      </c>
      <c r="M3837" s="1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s="9">
        <v>32</v>
      </c>
      <c r="I3838" s="11">
        <v>177.1</v>
      </c>
      <c r="J3838" s="9">
        <f>SUMIFS(H:H,D:D,dataset_shampoo[[#This Row],[Brand]],E:E,dataset_shampoo[[#This Row],[Region]],F:F,dataset_shampoo[[#This Row],[Year]],G:G,"&lt;="&amp;dataset_shampoo[[#This Row],[Month]])</f>
        <v>209</v>
      </c>
      <c r="K3838" s="27">
        <f>SUMIFS(I:I,D:D,dataset_shampoo[[#This Row],[Brand]],E:E,dataset_shampoo[[#This Row],[Region]],F:F,dataset_shampoo[[#This Row],[Year]],G:G,"&lt;="&amp;dataset_shampoo[[#This Row],[Month]])</f>
        <v>1159.1999999999998</v>
      </c>
      <c r="L3838" s="9">
        <f>dataset_shampoo[[#This Row],[Units YTD]]+SUMIFS(H:H,D:D,dataset_shampoo[[#This Row],[Brand]],E:E,dataset_shampoo[[#This Row],[Region]],F:F,dataset_shampoo[[#This Row],[Year]]-1,G:G,"&gt;"&amp;dataset_shampoo[[#This Row],[Month]])</f>
        <v>650</v>
      </c>
      <c r="M3838" s="1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s="9">
        <v>64</v>
      </c>
      <c r="I3839" s="11">
        <v>370.3</v>
      </c>
      <c r="J3839" s="9">
        <f>SUMIFS(H:H,D:D,dataset_shampoo[[#This Row],[Brand]],E:E,dataset_shampoo[[#This Row],[Region]],F:F,dataset_shampoo[[#This Row],[Year]],G:G,"&lt;="&amp;dataset_shampoo[[#This Row],[Month]])</f>
        <v>273</v>
      </c>
      <c r="K3839" s="27">
        <f>SUMIFS(I:I,D:D,dataset_shampoo[[#This Row],[Brand]],E:E,dataset_shampoo[[#This Row],[Region]],F:F,dataset_shampoo[[#This Row],[Year]],G:G,"&lt;="&amp;dataset_shampoo[[#This Row],[Month]])</f>
        <v>1529.4999999999998</v>
      </c>
      <c r="L3839" s="9">
        <f>dataset_shampoo[[#This Row],[Units YTD]]+SUMIFS(H:H,D:D,dataset_shampoo[[#This Row],[Brand]],E:E,dataset_shampoo[[#This Row],[Region]],F:F,dataset_shampoo[[#This Row],[Year]]-1,G:G,"&gt;"&amp;dataset_shampoo[[#This Row],[Month]])</f>
        <v>682</v>
      </c>
      <c r="M3839" s="1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s="9">
        <v>1029</v>
      </c>
      <c r="I3840" s="11">
        <v>5551</v>
      </c>
      <c r="J3840" s="9">
        <f>SUMIFS(H:H,D:D,dataset_shampoo[[#This Row],[Brand]],E:E,dataset_shampoo[[#This Row],[Region]],F:F,dataset_shampoo[[#This Row],[Year]],G:G,"&lt;="&amp;dataset_shampoo[[#This Row],[Month]])</f>
        <v>1029</v>
      </c>
      <c r="K3840" s="27">
        <f>SUMIFS(I:I,D:D,dataset_shampoo[[#This Row],[Brand]],E:E,dataset_shampoo[[#This Row],[Region]],F:F,dataset_shampoo[[#This Row],[Year]],G:G,"&lt;="&amp;dataset_shampoo[[#This Row],[Month]])</f>
        <v>5551</v>
      </c>
      <c r="L3840" s="9">
        <f>dataset_shampoo[[#This Row],[Units YTD]]+SUMIFS(H:H,D:D,dataset_shampoo[[#This Row],[Brand]],E:E,dataset_shampoo[[#This Row],[Region]],F:F,dataset_shampoo[[#This Row],[Year]]-1,G:G,"&gt;"&amp;dataset_shampoo[[#This Row],[Month]])</f>
        <v>1029</v>
      </c>
      <c r="M3840" s="1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s="9">
        <v>1057</v>
      </c>
      <c r="I3841" s="11">
        <v>5701.5</v>
      </c>
      <c r="J3841" s="9">
        <f>SUMIFS(H:H,D:D,dataset_shampoo[[#This Row],[Brand]],E:E,dataset_shampoo[[#This Row],[Region]],F:F,dataset_shampoo[[#This Row],[Year]],G:G,"&lt;="&amp;dataset_shampoo[[#This Row],[Month]])</f>
        <v>2086</v>
      </c>
      <c r="K3841" s="27">
        <f>SUMIFS(I:I,D:D,dataset_shampoo[[#This Row],[Brand]],E:E,dataset_shampoo[[#This Row],[Region]],F:F,dataset_shampoo[[#This Row],[Year]],G:G,"&lt;="&amp;dataset_shampoo[[#This Row],[Month]])</f>
        <v>11252.5</v>
      </c>
      <c r="L3841" s="9">
        <f>dataset_shampoo[[#This Row],[Units YTD]]+SUMIFS(H:H,D:D,dataset_shampoo[[#This Row],[Brand]],E:E,dataset_shampoo[[#This Row],[Region]],F:F,dataset_shampoo[[#This Row],[Year]]-1,G:G,"&gt;"&amp;dataset_shampoo[[#This Row],[Month]])</f>
        <v>2086</v>
      </c>
      <c r="M3841" s="1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s="9">
        <v>945</v>
      </c>
      <c r="I3842" s="11">
        <v>5103</v>
      </c>
      <c r="J3842" s="9">
        <f>SUMIFS(H:H,D:D,dataset_shampoo[[#This Row],[Brand]],E:E,dataset_shampoo[[#This Row],[Region]],F:F,dataset_shampoo[[#This Row],[Year]],G:G,"&lt;="&amp;dataset_shampoo[[#This Row],[Month]])</f>
        <v>3031</v>
      </c>
      <c r="K3842" s="27">
        <f>SUMIFS(I:I,D:D,dataset_shampoo[[#This Row],[Brand]],E:E,dataset_shampoo[[#This Row],[Region]],F:F,dataset_shampoo[[#This Row],[Year]],G:G,"&lt;="&amp;dataset_shampoo[[#This Row],[Month]])</f>
        <v>16355.5</v>
      </c>
      <c r="L3842" s="9">
        <f>dataset_shampoo[[#This Row],[Units YTD]]+SUMIFS(H:H,D:D,dataset_shampoo[[#This Row],[Brand]],E:E,dataset_shampoo[[#This Row],[Region]],F:F,dataset_shampoo[[#This Row],[Year]]-1,G:G,"&gt;"&amp;dataset_shampoo[[#This Row],[Month]])</f>
        <v>3031</v>
      </c>
      <c r="M3842" s="1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s="9">
        <v>872</v>
      </c>
      <c r="I3843" s="11">
        <v>4700.5</v>
      </c>
      <c r="J3843" s="9">
        <f>SUMIFS(H:H,D:D,dataset_shampoo[[#This Row],[Brand]],E:E,dataset_shampoo[[#This Row],[Region]],F:F,dataset_shampoo[[#This Row],[Year]],G:G,"&lt;="&amp;dataset_shampoo[[#This Row],[Month]])</f>
        <v>3903</v>
      </c>
      <c r="K3843" s="27">
        <f>SUMIFS(I:I,D:D,dataset_shampoo[[#This Row],[Brand]],E:E,dataset_shampoo[[#This Row],[Region]],F:F,dataset_shampoo[[#This Row],[Year]],G:G,"&lt;="&amp;dataset_shampoo[[#This Row],[Month]])</f>
        <v>21056</v>
      </c>
      <c r="L3843" s="9">
        <f>dataset_shampoo[[#This Row],[Units YTD]]+SUMIFS(H:H,D:D,dataset_shampoo[[#This Row],[Brand]],E:E,dataset_shampoo[[#This Row],[Region]],F:F,dataset_shampoo[[#This Row],[Year]]-1,G:G,"&gt;"&amp;dataset_shampoo[[#This Row],[Month]])</f>
        <v>3903</v>
      </c>
      <c r="M3843" s="1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s="9">
        <v>756</v>
      </c>
      <c r="I3844" s="11">
        <v>4077.5</v>
      </c>
      <c r="J3844" s="9">
        <f>SUMIFS(H:H,D:D,dataset_shampoo[[#This Row],[Brand]],E:E,dataset_shampoo[[#This Row],[Region]],F:F,dataset_shampoo[[#This Row],[Year]],G:G,"&lt;="&amp;dataset_shampoo[[#This Row],[Month]])</f>
        <v>4659</v>
      </c>
      <c r="K3844" s="27">
        <f>SUMIFS(I:I,D:D,dataset_shampoo[[#This Row],[Brand]],E:E,dataset_shampoo[[#This Row],[Region]],F:F,dataset_shampoo[[#This Row],[Year]],G:G,"&lt;="&amp;dataset_shampoo[[#This Row],[Month]])</f>
        <v>25133.5</v>
      </c>
      <c r="L3844" s="9">
        <f>dataset_shampoo[[#This Row],[Units YTD]]+SUMIFS(H:H,D:D,dataset_shampoo[[#This Row],[Brand]],E:E,dataset_shampoo[[#This Row],[Region]],F:F,dataset_shampoo[[#This Row],[Year]]-1,G:G,"&gt;"&amp;dataset_shampoo[[#This Row],[Month]])</f>
        <v>4659</v>
      </c>
      <c r="M3844" s="1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s="9">
        <v>1018</v>
      </c>
      <c r="I3845" s="11">
        <v>5495</v>
      </c>
      <c r="J3845" s="9">
        <f>SUMIFS(H:H,D:D,dataset_shampoo[[#This Row],[Brand]],E:E,dataset_shampoo[[#This Row],[Region]],F:F,dataset_shampoo[[#This Row],[Year]],G:G,"&lt;="&amp;dataset_shampoo[[#This Row],[Month]])</f>
        <v>5677</v>
      </c>
      <c r="K3845" s="27">
        <f>SUMIFS(I:I,D:D,dataset_shampoo[[#This Row],[Brand]],E:E,dataset_shampoo[[#This Row],[Region]],F:F,dataset_shampoo[[#This Row],[Year]],G:G,"&lt;="&amp;dataset_shampoo[[#This Row],[Month]])</f>
        <v>30628.5</v>
      </c>
      <c r="L3845" s="9">
        <f>dataset_shampoo[[#This Row],[Units YTD]]+SUMIFS(H:H,D:D,dataset_shampoo[[#This Row],[Brand]],E:E,dataset_shampoo[[#This Row],[Region]],F:F,dataset_shampoo[[#This Row],[Year]]-1,G:G,"&gt;"&amp;dataset_shampoo[[#This Row],[Month]])</f>
        <v>5677</v>
      </c>
      <c r="M3845" s="1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s="9">
        <v>830</v>
      </c>
      <c r="I3846" s="11">
        <v>4480</v>
      </c>
      <c r="J3846" s="9">
        <f>SUMIFS(H:H,D:D,dataset_shampoo[[#This Row],[Brand]],E:E,dataset_shampoo[[#This Row],[Region]],F:F,dataset_shampoo[[#This Row],[Year]],G:G,"&lt;="&amp;dataset_shampoo[[#This Row],[Month]])</f>
        <v>6507</v>
      </c>
      <c r="K3846" s="27">
        <f>SUMIFS(I:I,D:D,dataset_shampoo[[#This Row],[Brand]],E:E,dataset_shampoo[[#This Row],[Region]],F:F,dataset_shampoo[[#This Row],[Year]],G:G,"&lt;="&amp;dataset_shampoo[[#This Row],[Month]])</f>
        <v>35108.5</v>
      </c>
      <c r="L3846" s="9">
        <f>dataset_shampoo[[#This Row],[Units YTD]]+SUMIFS(H:H,D:D,dataset_shampoo[[#This Row],[Brand]],E:E,dataset_shampoo[[#This Row],[Region]],F:F,dataset_shampoo[[#This Row],[Year]]-1,G:G,"&gt;"&amp;dataset_shampoo[[#This Row],[Month]])</f>
        <v>6507</v>
      </c>
      <c r="M3846" s="1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s="9">
        <v>836</v>
      </c>
      <c r="I3847" s="11">
        <v>4529</v>
      </c>
      <c r="J3847" s="9">
        <f>SUMIFS(H:H,D:D,dataset_shampoo[[#This Row],[Brand]],E:E,dataset_shampoo[[#This Row],[Region]],F:F,dataset_shampoo[[#This Row],[Year]],G:G,"&lt;="&amp;dataset_shampoo[[#This Row],[Month]])</f>
        <v>7343</v>
      </c>
      <c r="K3847" s="27">
        <f>SUMIFS(I:I,D:D,dataset_shampoo[[#This Row],[Brand]],E:E,dataset_shampoo[[#This Row],[Region]],F:F,dataset_shampoo[[#This Row],[Year]],G:G,"&lt;="&amp;dataset_shampoo[[#This Row],[Month]])</f>
        <v>39637.5</v>
      </c>
      <c r="L3847" s="9">
        <f>dataset_shampoo[[#This Row],[Units YTD]]+SUMIFS(H:H,D:D,dataset_shampoo[[#This Row],[Brand]],E:E,dataset_shampoo[[#This Row],[Region]],F:F,dataset_shampoo[[#This Row],[Year]]-1,G:G,"&gt;"&amp;dataset_shampoo[[#This Row],[Month]])</f>
        <v>7343</v>
      </c>
      <c r="M3847" s="1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s="9">
        <v>696</v>
      </c>
      <c r="I3848" s="11">
        <v>3755.5</v>
      </c>
      <c r="J3848" s="9">
        <f>SUMIFS(H:H,D:D,dataset_shampoo[[#This Row],[Brand]],E:E,dataset_shampoo[[#This Row],[Region]],F:F,dataset_shampoo[[#This Row],[Year]],G:G,"&lt;="&amp;dataset_shampoo[[#This Row],[Month]])</f>
        <v>8039</v>
      </c>
      <c r="K3848" s="27">
        <f>SUMIFS(I:I,D:D,dataset_shampoo[[#This Row],[Brand]],E:E,dataset_shampoo[[#This Row],[Region]],F:F,dataset_shampoo[[#This Row],[Year]],G:G,"&lt;="&amp;dataset_shampoo[[#This Row],[Month]])</f>
        <v>43393</v>
      </c>
      <c r="L3848" s="9">
        <f>dataset_shampoo[[#This Row],[Units YTD]]+SUMIFS(H:H,D:D,dataset_shampoo[[#This Row],[Brand]],E:E,dataset_shampoo[[#This Row],[Region]],F:F,dataset_shampoo[[#This Row],[Year]]-1,G:G,"&gt;"&amp;dataset_shampoo[[#This Row],[Month]])</f>
        <v>8039</v>
      </c>
      <c r="M3848" s="1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s="9">
        <v>682</v>
      </c>
      <c r="I3849" s="11">
        <v>3682</v>
      </c>
      <c r="J3849" s="9">
        <f>SUMIFS(H:H,D:D,dataset_shampoo[[#This Row],[Brand]],E:E,dataset_shampoo[[#This Row],[Region]],F:F,dataset_shampoo[[#This Row],[Year]],G:G,"&lt;="&amp;dataset_shampoo[[#This Row],[Month]])</f>
        <v>8721</v>
      </c>
      <c r="K3849" s="27">
        <f>SUMIFS(I:I,D:D,dataset_shampoo[[#This Row],[Brand]],E:E,dataset_shampoo[[#This Row],[Region]],F:F,dataset_shampoo[[#This Row],[Year]],G:G,"&lt;="&amp;dataset_shampoo[[#This Row],[Month]])</f>
        <v>47075</v>
      </c>
      <c r="L3849" s="9">
        <f>dataset_shampoo[[#This Row],[Units YTD]]+SUMIFS(H:H,D:D,dataset_shampoo[[#This Row],[Brand]],E:E,dataset_shampoo[[#This Row],[Region]],F:F,dataset_shampoo[[#This Row],[Year]]-1,G:G,"&gt;"&amp;dataset_shampoo[[#This Row],[Month]])</f>
        <v>8721</v>
      </c>
      <c r="M3849" s="1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s="9">
        <v>844</v>
      </c>
      <c r="I3850" s="11">
        <v>4557</v>
      </c>
      <c r="J3850" s="9">
        <f>SUMIFS(H:H,D:D,dataset_shampoo[[#This Row],[Brand]],E:E,dataset_shampoo[[#This Row],[Region]],F:F,dataset_shampoo[[#This Row],[Year]],G:G,"&lt;="&amp;dataset_shampoo[[#This Row],[Month]])</f>
        <v>9565</v>
      </c>
      <c r="K3850" s="27">
        <f>SUMIFS(I:I,D:D,dataset_shampoo[[#This Row],[Brand]],E:E,dataset_shampoo[[#This Row],[Region]],F:F,dataset_shampoo[[#This Row],[Year]],G:G,"&lt;="&amp;dataset_shampoo[[#This Row],[Month]])</f>
        <v>51632</v>
      </c>
      <c r="L3850" s="9">
        <f>dataset_shampoo[[#This Row],[Units YTD]]+SUMIFS(H:H,D:D,dataset_shampoo[[#This Row],[Brand]],E:E,dataset_shampoo[[#This Row],[Region]],F:F,dataset_shampoo[[#This Row],[Year]]-1,G:G,"&gt;"&amp;dataset_shampoo[[#This Row],[Month]])</f>
        <v>9565</v>
      </c>
      <c r="M3850" s="1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s="9">
        <v>738</v>
      </c>
      <c r="I3851" s="11">
        <v>3983</v>
      </c>
      <c r="J3851" s="9">
        <f>SUMIFS(H:H,D:D,dataset_shampoo[[#This Row],[Brand]],E:E,dataset_shampoo[[#This Row],[Region]],F:F,dataset_shampoo[[#This Row],[Year]],G:G,"&lt;="&amp;dataset_shampoo[[#This Row],[Month]])</f>
        <v>10303</v>
      </c>
      <c r="K3851" s="27">
        <f>SUMIFS(I:I,D:D,dataset_shampoo[[#This Row],[Brand]],E:E,dataset_shampoo[[#This Row],[Region]],F:F,dataset_shampoo[[#This Row],[Year]],G:G,"&lt;="&amp;dataset_shampoo[[#This Row],[Month]])</f>
        <v>55615</v>
      </c>
      <c r="L3851" s="9">
        <f>dataset_shampoo[[#This Row],[Units YTD]]+SUMIFS(H:H,D:D,dataset_shampoo[[#This Row],[Brand]],E:E,dataset_shampoo[[#This Row],[Region]],F:F,dataset_shampoo[[#This Row],[Year]]-1,G:G,"&gt;"&amp;dataset_shampoo[[#This Row],[Month]])</f>
        <v>10303</v>
      </c>
      <c r="M3851" s="1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s="9">
        <v>1785</v>
      </c>
      <c r="I3852" s="11">
        <v>9632</v>
      </c>
      <c r="J3852" s="9">
        <f>SUMIFS(H:H,D:D,dataset_shampoo[[#This Row],[Brand]],E:E,dataset_shampoo[[#This Row],[Region]],F:F,dataset_shampoo[[#This Row],[Year]],G:G,"&lt;="&amp;dataset_shampoo[[#This Row],[Month]])</f>
        <v>1785</v>
      </c>
      <c r="K3852" s="27">
        <f>SUMIFS(I:I,D:D,dataset_shampoo[[#This Row],[Brand]],E:E,dataset_shampoo[[#This Row],[Region]],F:F,dataset_shampoo[[#This Row],[Year]],G:G,"&lt;="&amp;dataset_shampoo[[#This Row],[Month]])</f>
        <v>9632</v>
      </c>
      <c r="L3852" s="9">
        <f>dataset_shampoo[[#This Row],[Units YTD]]+SUMIFS(H:H,D:D,dataset_shampoo[[#This Row],[Brand]],E:E,dataset_shampoo[[#This Row],[Region]],F:F,dataset_shampoo[[#This Row],[Year]]-1,G:G,"&gt;"&amp;dataset_shampoo[[#This Row],[Month]])</f>
        <v>11059</v>
      </c>
      <c r="M3852" s="1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s="9">
        <v>1540</v>
      </c>
      <c r="I3853" s="11">
        <v>8316</v>
      </c>
      <c r="J3853" s="9">
        <f>SUMIFS(H:H,D:D,dataset_shampoo[[#This Row],[Brand]],E:E,dataset_shampoo[[#This Row],[Region]],F:F,dataset_shampoo[[#This Row],[Year]],G:G,"&lt;="&amp;dataset_shampoo[[#This Row],[Month]])</f>
        <v>3325</v>
      </c>
      <c r="K3853" s="27">
        <f>SUMIFS(I:I,D:D,dataset_shampoo[[#This Row],[Brand]],E:E,dataset_shampoo[[#This Row],[Region]],F:F,dataset_shampoo[[#This Row],[Year]],G:G,"&lt;="&amp;dataset_shampoo[[#This Row],[Month]])</f>
        <v>17948</v>
      </c>
      <c r="L3853" s="9">
        <f>dataset_shampoo[[#This Row],[Units YTD]]+SUMIFS(H:H,D:D,dataset_shampoo[[#This Row],[Brand]],E:E,dataset_shampoo[[#This Row],[Region]],F:F,dataset_shampoo[[#This Row],[Year]]-1,G:G,"&gt;"&amp;dataset_shampoo[[#This Row],[Month]])</f>
        <v>11542</v>
      </c>
      <c r="M3853" s="1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s="9">
        <v>1330</v>
      </c>
      <c r="I3854" s="11">
        <v>7168</v>
      </c>
      <c r="J3854" s="9">
        <f>SUMIFS(H:H,D:D,dataset_shampoo[[#This Row],[Brand]],E:E,dataset_shampoo[[#This Row],[Region]],F:F,dataset_shampoo[[#This Row],[Year]],G:G,"&lt;="&amp;dataset_shampoo[[#This Row],[Month]])</f>
        <v>4655</v>
      </c>
      <c r="K3854" s="27">
        <f>SUMIFS(I:I,D:D,dataset_shampoo[[#This Row],[Brand]],E:E,dataset_shampoo[[#This Row],[Region]],F:F,dataset_shampoo[[#This Row],[Year]],G:G,"&lt;="&amp;dataset_shampoo[[#This Row],[Month]])</f>
        <v>25116</v>
      </c>
      <c r="L3854" s="9">
        <f>dataset_shampoo[[#This Row],[Units YTD]]+SUMIFS(H:H,D:D,dataset_shampoo[[#This Row],[Brand]],E:E,dataset_shampoo[[#This Row],[Region]],F:F,dataset_shampoo[[#This Row],[Year]]-1,G:G,"&gt;"&amp;dataset_shampoo[[#This Row],[Month]])</f>
        <v>11927</v>
      </c>
      <c r="M3854" s="1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s="9">
        <v>1407</v>
      </c>
      <c r="I3855" s="11">
        <v>7574</v>
      </c>
      <c r="J3855" s="9">
        <f>SUMIFS(H:H,D:D,dataset_shampoo[[#This Row],[Brand]],E:E,dataset_shampoo[[#This Row],[Region]],F:F,dataset_shampoo[[#This Row],[Year]],G:G,"&lt;="&amp;dataset_shampoo[[#This Row],[Month]])</f>
        <v>6062</v>
      </c>
      <c r="K3855" s="27">
        <f>SUMIFS(I:I,D:D,dataset_shampoo[[#This Row],[Brand]],E:E,dataset_shampoo[[#This Row],[Region]],F:F,dataset_shampoo[[#This Row],[Year]],G:G,"&lt;="&amp;dataset_shampoo[[#This Row],[Month]])</f>
        <v>32690</v>
      </c>
      <c r="L3855" s="9">
        <f>dataset_shampoo[[#This Row],[Units YTD]]+SUMIFS(H:H,D:D,dataset_shampoo[[#This Row],[Brand]],E:E,dataset_shampoo[[#This Row],[Region]],F:F,dataset_shampoo[[#This Row],[Year]]-1,G:G,"&gt;"&amp;dataset_shampoo[[#This Row],[Month]])</f>
        <v>12462</v>
      </c>
      <c r="M3855" s="1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s="9">
        <v>1309</v>
      </c>
      <c r="I3856" s="11">
        <v>7070</v>
      </c>
      <c r="J3856" s="9">
        <f>SUMIFS(H:H,D:D,dataset_shampoo[[#This Row],[Brand]],E:E,dataset_shampoo[[#This Row],[Region]],F:F,dataset_shampoo[[#This Row],[Year]],G:G,"&lt;="&amp;dataset_shampoo[[#This Row],[Month]])</f>
        <v>7371</v>
      </c>
      <c r="K3856" s="27">
        <f>SUMIFS(I:I,D:D,dataset_shampoo[[#This Row],[Brand]],E:E,dataset_shampoo[[#This Row],[Region]],F:F,dataset_shampoo[[#This Row],[Year]],G:G,"&lt;="&amp;dataset_shampoo[[#This Row],[Month]])</f>
        <v>39760</v>
      </c>
      <c r="L3856" s="9">
        <f>dataset_shampoo[[#This Row],[Units YTD]]+SUMIFS(H:H,D:D,dataset_shampoo[[#This Row],[Brand]],E:E,dataset_shampoo[[#This Row],[Region]],F:F,dataset_shampoo[[#This Row],[Year]]-1,G:G,"&gt;"&amp;dataset_shampoo[[#This Row],[Month]])</f>
        <v>13015</v>
      </c>
      <c r="M3856" s="1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s="9">
        <v>1113</v>
      </c>
      <c r="I3857" s="11">
        <v>6013</v>
      </c>
      <c r="J3857" s="9">
        <f>SUMIFS(H:H,D:D,dataset_shampoo[[#This Row],[Brand]],E:E,dataset_shampoo[[#This Row],[Region]],F:F,dataset_shampoo[[#This Row],[Year]],G:G,"&lt;="&amp;dataset_shampoo[[#This Row],[Month]])</f>
        <v>8484</v>
      </c>
      <c r="K3857" s="27">
        <f>SUMIFS(I:I,D:D,dataset_shampoo[[#This Row],[Brand]],E:E,dataset_shampoo[[#This Row],[Region]],F:F,dataset_shampoo[[#This Row],[Year]],G:G,"&lt;="&amp;dataset_shampoo[[#This Row],[Month]])</f>
        <v>45773</v>
      </c>
      <c r="L3857" s="9">
        <f>dataset_shampoo[[#This Row],[Units YTD]]+SUMIFS(H:H,D:D,dataset_shampoo[[#This Row],[Brand]],E:E,dataset_shampoo[[#This Row],[Region]],F:F,dataset_shampoo[[#This Row],[Year]]-1,G:G,"&gt;"&amp;dataset_shampoo[[#This Row],[Month]])</f>
        <v>13110</v>
      </c>
      <c r="M3857" s="1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s="9">
        <v>1827</v>
      </c>
      <c r="I3858" s="11">
        <v>9891</v>
      </c>
      <c r="J3858" s="9">
        <f>SUMIFS(H:H,D:D,dataset_shampoo[[#This Row],[Brand]],E:E,dataset_shampoo[[#This Row],[Region]],F:F,dataset_shampoo[[#This Row],[Year]],G:G,"&lt;="&amp;dataset_shampoo[[#This Row],[Month]])</f>
        <v>10311</v>
      </c>
      <c r="K3858" s="27">
        <f>SUMIFS(I:I,D:D,dataset_shampoo[[#This Row],[Brand]],E:E,dataset_shampoo[[#This Row],[Region]],F:F,dataset_shampoo[[#This Row],[Year]],G:G,"&lt;="&amp;dataset_shampoo[[#This Row],[Month]])</f>
        <v>55664</v>
      </c>
      <c r="L3858" s="9">
        <f>dataset_shampoo[[#This Row],[Units YTD]]+SUMIFS(H:H,D:D,dataset_shampoo[[#This Row],[Brand]],E:E,dataset_shampoo[[#This Row],[Region]],F:F,dataset_shampoo[[#This Row],[Year]]-1,G:G,"&gt;"&amp;dataset_shampoo[[#This Row],[Month]])</f>
        <v>14107</v>
      </c>
      <c r="M3858" s="1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s="9">
        <v>2359</v>
      </c>
      <c r="I3859" s="11">
        <v>12747</v>
      </c>
      <c r="J3859" s="9">
        <f>SUMIFS(H:H,D:D,dataset_shampoo[[#This Row],[Brand]],E:E,dataset_shampoo[[#This Row],[Region]],F:F,dataset_shampoo[[#This Row],[Year]],G:G,"&lt;="&amp;dataset_shampoo[[#This Row],[Month]])</f>
        <v>12670</v>
      </c>
      <c r="K3859" s="27">
        <f>SUMIFS(I:I,D:D,dataset_shampoo[[#This Row],[Brand]],E:E,dataset_shampoo[[#This Row],[Region]],F:F,dataset_shampoo[[#This Row],[Year]],G:G,"&lt;="&amp;dataset_shampoo[[#This Row],[Month]])</f>
        <v>68411</v>
      </c>
      <c r="L3859" s="9">
        <f>dataset_shampoo[[#This Row],[Units YTD]]+SUMIFS(H:H,D:D,dataset_shampoo[[#This Row],[Brand]],E:E,dataset_shampoo[[#This Row],[Region]],F:F,dataset_shampoo[[#This Row],[Year]]-1,G:G,"&gt;"&amp;dataset_shampoo[[#This Row],[Month]])</f>
        <v>15630</v>
      </c>
      <c r="M3859" s="1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s="9">
        <v>1071</v>
      </c>
      <c r="I3860" s="11">
        <v>5789</v>
      </c>
      <c r="J3860" s="9">
        <f>SUMIFS(H:H,D:D,dataset_shampoo[[#This Row],[Brand]],E:E,dataset_shampoo[[#This Row],[Region]],F:F,dataset_shampoo[[#This Row],[Year]],G:G,"&lt;="&amp;dataset_shampoo[[#This Row],[Month]])</f>
        <v>13741</v>
      </c>
      <c r="K3860" s="27">
        <f>SUMIFS(I:I,D:D,dataset_shampoo[[#This Row],[Brand]],E:E,dataset_shampoo[[#This Row],[Region]],F:F,dataset_shampoo[[#This Row],[Year]],G:G,"&lt;="&amp;dataset_shampoo[[#This Row],[Month]])</f>
        <v>74200</v>
      </c>
      <c r="L3860" s="9">
        <f>dataset_shampoo[[#This Row],[Units YTD]]+SUMIFS(H:H,D:D,dataset_shampoo[[#This Row],[Brand]],E:E,dataset_shampoo[[#This Row],[Region]],F:F,dataset_shampoo[[#This Row],[Year]]-1,G:G,"&gt;"&amp;dataset_shampoo[[#This Row],[Month]])</f>
        <v>16005</v>
      </c>
      <c r="M3860" s="1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s="9">
        <v>2016</v>
      </c>
      <c r="I3861" s="11">
        <v>10871</v>
      </c>
      <c r="J3861" s="9">
        <f>SUMIFS(H:H,D:D,dataset_shampoo[[#This Row],[Brand]],E:E,dataset_shampoo[[#This Row],[Region]],F:F,dataset_shampoo[[#This Row],[Year]],G:G,"&lt;="&amp;dataset_shampoo[[#This Row],[Month]])</f>
        <v>15757</v>
      </c>
      <c r="K3861" s="27">
        <f>SUMIFS(I:I,D:D,dataset_shampoo[[#This Row],[Brand]],E:E,dataset_shampoo[[#This Row],[Region]],F:F,dataset_shampoo[[#This Row],[Year]],G:G,"&lt;="&amp;dataset_shampoo[[#This Row],[Month]])</f>
        <v>85071</v>
      </c>
      <c r="L3861" s="9">
        <f>dataset_shampoo[[#This Row],[Units YTD]]+SUMIFS(H:H,D:D,dataset_shampoo[[#This Row],[Brand]],E:E,dataset_shampoo[[#This Row],[Region]],F:F,dataset_shampoo[[#This Row],[Year]]-1,G:G,"&gt;"&amp;dataset_shampoo[[#This Row],[Month]])</f>
        <v>17339</v>
      </c>
      <c r="M3861" s="1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s="9">
        <v>1246</v>
      </c>
      <c r="I3862" s="11">
        <v>6713</v>
      </c>
      <c r="J3862" s="9">
        <f>SUMIFS(H:H,D:D,dataset_shampoo[[#This Row],[Brand]],E:E,dataset_shampoo[[#This Row],[Region]],F:F,dataset_shampoo[[#This Row],[Year]],G:G,"&lt;="&amp;dataset_shampoo[[#This Row],[Month]])</f>
        <v>17003</v>
      </c>
      <c r="K3862" s="27">
        <f>SUMIFS(I:I,D:D,dataset_shampoo[[#This Row],[Brand]],E:E,dataset_shampoo[[#This Row],[Region]],F:F,dataset_shampoo[[#This Row],[Year]],G:G,"&lt;="&amp;dataset_shampoo[[#This Row],[Month]])</f>
        <v>91784</v>
      </c>
      <c r="L3862" s="9">
        <f>dataset_shampoo[[#This Row],[Units YTD]]+SUMIFS(H:H,D:D,dataset_shampoo[[#This Row],[Brand]],E:E,dataset_shampoo[[#This Row],[Region]],F:F,dataset_shampoo[[#This Row],[Year]]-1,G:G,"&gt;"&amp;dataset_shampoo[[#This Row],[Month]])</f>
        <v>17741</v>
      </c>
      <c r="M3862" s="1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s="9">
        <v>1141</v>
      </c>
      <c r="I3863" s="11">
        <v>6188</v>
      </c>
      <c r="J3863" s="9">
        <f>SUMIFS(H:H,D:D,dataset_shampoo[[#This Row],[Brand]],E:E,dataset_shampoo[[#This Row],[Region]],F:F,dataset_shampoo[[#This Row],[Year]],G:G,"&lt;="&amp;dataset_shampoo[[#This Row],[Month]])</f>
        <v>18144</v>
      </c>
      <c r="K3863" s="27">
        <f>SUMIFS(I:I,D:D,dataset_shampoo[[#This Row],[Brand]],E:E,dataset_shampoo[[#This Row],[Region]],F:F,dataset_shampoo[[#This Row],[Year]],G:G,"&lt;="&amp;dataset_shampoo[[#This Row],[Month]])</f>
        <v>97972</v>
      </c>
      <c r="L3863" s="9">
        <f>dataset_shampoo[[#This Row],[Units YTD]]+SUMIFS(H:H,D:D,dataset_shampoo[[#This Row],[Brand]],E:E,dataset_shampoo[[#This Row],[Region]],F:F,dataset_shampoo[[#This Row],[Year]]-1,G:G,"&gt;"&amp;dataset_shampoo[[#This Row],[Month]])</f>
        <v>18144</v>
      </c>
      <c r="M3863" s="1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s="9">
        <v>1418</v>
      </c>
      <c r="I3864" s="11">
        <v>7665</v>
      </c>
      <c r="J3864" s="9">
        <f>SUMIFS(H:H,D:D,dataset_shampoo[[#This Row],[Brand]],E:E,dataset_shampoo[[#This Row],[Region]],F:F,dataset_shampoo[[#This Row],[Year]],G:G,"&lt;="&amp;dataset_shampoo[[#This Row],[Month]])</f>
        <v>1418</v>
      </c>
      <c r="K3864" s="27">
        <f>SUMIFS(I:I,D:D,dataset_shampoo[[#This Row],[Brand]],E:E,dataset_shampoo[[#This Row],[Region]],F:F,dataset_shampoo[[#This Row],[Year]],G:G,"&lt;="&amp;dataset_shampoo[[#This Row],[Month]])</f>
        <v>7665</v>
      </c>
      <c r="L3864" s="9">
        <f>dataset_shampoo[[#This Row],[Units YTD]]+SUMIFS(H:H,D:D,dataset_shampoo[[#This Row],[Brand]],E:E,dataset_shampoo[[#This Row],[Region]],F:F,dataset_shampoo[[#This Row],[Year]]-1,G:G,"&gt;"&amp;dataset_shampoo[[#This Row],[Month]])</f>
        <v>17777</v>
      </c>
      <c r="M3864" s="1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s="9">
        <v>766</v>
      </c>
      <c r="I3865" s="11">
        <v>4084.5</v>
      </c>
      <c r="J3865" s="9">
        <f>SUMIFS(H:H,D:D,dataset_shampoo[[#This Row],[Brand]],E:E,dataset_shampoo[[#This Row],[Region]],F:F,dataset_shampoo[[#This Row],[Year]],G:G,"&lt;="&amp;dataset_shampoo[[#This Row],[Month]])</f>
        <v>2184</v>
      </c>
      <c r="K3865" s="27">
        <f>SUMIFS(I:I,D:D,dataset_shampoo[[#This Row],[Brand]],E:E,dataset_shampoo[[#This Row],[Region]],F:F,dataset_shampoo[[#This Row],[Year]],G:G,"&lt;="&amp;dataset_shampoo[[#This Row],[Month]])</f>
        <v>11749.5</v>
      </c>
      <c r="L3865" s="9">
        <f>dataset_shampoo[[#This Row],[Units YTD]]+SUMIFS(H:H,D:D,dataset_shampoo[[#This Row],[Brand]],E:E,dataset_shampoo[[#This Row],[Region]],F:F,dataset_shampoo[[#This Row],[Year]]-1,G:G,"&gt;"&amp;dataset_shampoo[[#This Row],[Month]])</f>
        <v>17003</v>
      </c>
      <c r="M3865" s="1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s="9">
        <v>704</v>
      </c>
      <c r="I3866" s="11">
        <v>3759</v>
      </c>
      <c r="J3866" s="9">
        <f>SUMIFS(H:H,D:D,dataset_shampoo[[#This Row],[Brand]],E:E,dataset_shampoo[[#This Row],[Region]],F:F,dataset_shampoo[[#This Row],[Year]],G:G,"&lt;="&amp;dataset_shampoo[[#This Row],[Month]])</f>
        <v>2888</v>
      </c>
      <c r="K3866" s="27">
        <f>SUMIFS(I:I,D:D,dataset_shampoo[[#This Row],[Brand]],E:E,dataset_shampoo[[#This Row],[Region]],F:F,dataset_shampoo[[#This Row],[Year]],G:G,"&lt;="&amp;dataset_shampoo[[#This Row],[Month]])</f>
        <v>15508.5</v>
      </c>
      <c r="L3866" s="9">
        <f>dataset_shampoo[[#This Row],[Units YTD]]+SUMIFS(H:H,D:D,dataset_shampoo[[#This Row],[Brand]],E:E,dataset_shampoo[[#This Row],[Region]],F:F,dataset_shampoo[[#This Row],[Year]]-1,G:G,"&gt;"&amp;dataset_shampoo[[#This Row],[Month]])</f>
        <v>16377</v>
      </c>
      <c r="M3866" s="1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s="9">
        <v>210</v>
      </c>
      <c r="I3867" s="11">
        <v>1134</v>
      </c>
      <c r="J3867" s="9">
        <f>SUMIFS(H:H,D:D,dataset_shampoo[[#This Row],[Brand]],E:E,dataset_shampoo[[#This Row],[Region]],F:F,dataset_shampoo[[#This Row],[Year]],G:G,"&lt;="&amp;dataset_shampoo[[#This Row],[Month]])</f>
        <v>3098</v>
      </c>
      <c r="K3867" s="27">
        <f>SUMIFS(I:I,D:D,dataset_shampoo[[#This Row],[Brand]],E:E,dataset_shampoo[[#This Row],[Region]],F:F,dataset_shampoo[[#This Row],[Year]],G:G,"&lt;="&amp;dataset_shampoo[[#This Row],[Month]])</f>
        <v>16642.5</v>
      </c>
      <c r="L3867" s="9">
        <f>dataset_shampoo[[#This Row],[Units YTD]]+SUMIFS(H:H,D:D,dataset_shampoo[[#This Row],[Brand]],E:E,dataset_shampoo[[#This Row],[Region]],F:F,dataset_shampoo[[#This Row],[Year]]-1,G:G,"&gt;"&amp;dataset_shampoo[[#This Row],[Month]])</f>
        <v>15180</v>
      </c>
      <c r="M3867" s="1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s="9">
        <v>462</v>
      </c>
      <c r="I3868" s="11">
        <v>2530.5</v>
      </c>
      <c r="J3868" s="9">
        <f>SUMIFS(H:H,D:D,dataset_shampoo[[#This Row],[Brand]],E:E,dataset_shampoo[[#This Row],[Region]],F:F,dataset_shampoo[[#This Row],[Year]],G:G,"&lt;="&amp;dataset_shampoo[[#This Row],[Month]])</f>
        <v>3560</v>
      </c>
      <c r="K3868" s="27">
        <f>SUMIFS(I:I,D:D,dataset_shampoo[[#This Row],[Brand]],E:E,dataset_shampoo[[#This Row],[Region]],F:F,dataset_shampoo[[#This Row],[Year]],G:G,"&lt;="&amp;dataset_shampoo[[#This Row],[Month]])</f>
        <v>19173</v>
      </c>
      <c r="L3868" s="9">
        <f>dataset_shampoo[[#This Row],[Units YTD]]+SUMIFS(H:H,D:D,dataset_shampoo[[#This Row],[Brand]],E:E,dataset_shampoo[[#This Row],[Region]],F:F,dataset_shampoo[[#This Row],[Year]]-1,G:G,"&gt;"&amp;dataset_shampoo[[#This Row],[Month]])</f>
        <v>14333</v>
      </c>
      <c r="M3868" s="1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s="9">
        <v>147</v>
      </c>
      <c r="I3869" s="11">
        <v>819</v>
      </c>
      <c r="J3869" s="9">
        <f>SUMIFS(H:H,D:D,dataset_shampoo[[#This Row],[Brand]],E:E,dataset_shampoo[[#This Row],[Region]],F:F,dataset_shampoo[[#This Row],[Year]],G:G,"&lt;="&amp;dataset_shampoo[[#This Row],[Month]])</f>
        <v>3707</v>
      </c>
      <c r="K3869" s="27">
        <f>SUMIFS(I:I,D:D,dataset_shampoo[[#This Row],[Brand]],E:E,dataset_shampoo[[#This Row],[Region]],F:F,dataset_shampoo[[#This Row],[Year]],G:G,"&lt;="&amp;dataset_shampoo[[#This Row],[Month]])</f>
        <v>19992</v>
      </c>
      <c r="L3869" s="9">
        <f>dataset_shampoo[[#This Row],[Units YTD]]+SUMIFS(H:H,D:D,dataset_shampoo[[#This Row],[Brand]],E:E,dataset_shampoo[[#This Row],[Region]],F:F,dataset_shampoo[[#This Row],[Year]]-1,G:G,"&gt;"&amp;dataset_shampoo[[#This Row],[Month]])</f>
        <v>13367</v>
      </c>
      <c r="M3869" s="1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s="9">
        <v>84</v>
      </c>
      <c r="I3870" s="11">
        <v>472.5</v>
      </c>
      <c r="J3870" s="9">
        <f>SUMIFS(H:H,D:D,dataset_shampoo[[#This Row],[Brand]],E:E,dataset_shampoo[[#This Row],[Region]],F:F,dataset_shampoo[[#This Row],[Year]],G:G,"&lt;="&amp;dataset_shampoo[[#This Row],[Month]])</f>
        <v>3791</v>
      </c>
      <c r="K3870" s="27">
        <f>SUMIFS(I:I,D:D,dataset_shampoo[[#This Row],[Brand]],E:E,dataset_shampoo[[#This Row],[Region]],F:F,dataset_shampoo[[#This Row],[Year]],G:G,"&lt;="&amp;dataset_shampoo[[#This Row],[Month]])</f>
        <v>20464.5</v>
      </c>
      <c r="L3870" s="9">
        <f>dataset_shampoo[[#This Row],[Units YTD]]+SUMIFS(H:H,D:D,dataset_shampoo[[#This Row],[Brand]],E:E,dataset_shampoo[[#This Row],[Region]],F:F,dataset_shampoo[[#This Row],[Year]]-1,G:G,"&gt;"&amp;dataset_shampoo[[#This Row],[Month]])</f>
        <v>11624</v>
      </c>
      <c r="M3870" s="1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s="9">
        <v>200</v>
      </c>
      <c r="I3871" s="11">
        <v>1081.5</v>
      </c>
      <c r="J3871" s="9">
        <f>SUMIFS(H:H,D:D,dataset_shampoo[[#This Row],[Brand]],E:E,dataset_shampoo[[#This Row],[Region]],F:F,dataset_shampoo[[#This Row],[Year]],G:G,"&lt;="&amp;dataset_shampoo[[#This Row],[Month]])</f>
        <v>3991</v>
      </c>
      <c r="K3871" s="27">
        <f>SUMIFS(I:I,D:D,dataset_shampoo[[#This Row],[Brand]],E:E,dataset_shampoo[[#This Row],[Region]],F:F,dataset_shampoo[[#This Row],[Year]],G:G,"&lt;="&amp;dataset_shampoo[[#This Row],[Month]])</f>
        <v>21546</v>
      </c>
      <c r="L3871" s="9">
        <f>dataset_shampoo[[#This Row],[Units YTD]]+SUMIFS(H:H,D:D,dataset_shampoo[[#This Row],[Brand]],E:E,dataset_shampoo[[#This Row],[Region]],F:F,dataset_shampoo[[#This Row],[Year]]-1,G:G,"&gt;"&amp;dataset_shampoo[[#This Row],[Month]])</f>
        <v>9465</v>
      </c>
      <c r="M3871" s="1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s="9">
        <v>74</v>
      </c>
      <c r="I3872" s="11">
        <v>409.5</v>
      </c>
      <c r="J3872" s="9">
        <f>SUMIFS(H:H,D:D,dataset_shampoo[[#This Row],[Brand]],E:E,dataset_shampoo[[#This Row],[Region]],F:F,dataset_shampoo[[#This Row],[Year]],G:G,"&lt;="&amp;dataset_shampoo[[#This Row],[Month]])</f>
        <v>4065</v>
      </c>
      <c r="K3872" s="27">
        <f>SUMIFS(I:I,D:D,dataset_shampoo[[#This Row],[Brand]],E:E,dataset_shampoo[[#This Row],[Region]],F:F,dataset_shampoo[[#This Row],[Year]],G:G,"&lt;="&amp;dataset_shampoo[[#This Row],[Month]])</f>
        <v>21955.5</v>
      </c>
      <c r="L3872" s="9">
        <f>dataset_shampoo[[#This Row],[Units YTD]]+SUMIFS(H:H,D:D,dataset_shampoo[[#This Row],[Brand]],E:E,dataset_shampoo[[#This Row],[Region]],F:F,dataset_shampoo[[#This Row],[Year]]-1,G:G,"&gt;"&amp;dataset_shampoo[[#This Row],[Month]])</f>
        <v>8468</v>
      </c>
      <c r="M3872" s="1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s="9">
        <v>52</v>
      </c>
      <c r="I3873" s="11">
        <v>262.5</v>
      </c>
      <c r="J3873" s="9">
        <f>SUMIFS(H:H,D:D,dataset_shampoo[[#This Row],[Brand]],E:E,dataset_shampoo[[#This Row],[Region]],F:F,dataset_shampoo[[#This Row],[Year]],G:G,"&lt;="&amp;dataset_shampoo[[#This Row],[Month]])</f>
        <v>4117</v>
      </c>
      <c r="K3873" s="27">
        <f>SUMIFS(I:I,D:D,dataset_shampoo[[#This Row],[Brand]],E:E,dataset_shampoo[[#This Row],[Region]],F:F,dataset_shampoo[[#This Row],[Year]],G:G,"&lt;="&amp;dataset_shampoo[[#This Row],[Month]])</f>
        <v>22218</v>
      </c>
      <c r="L3873" s="9">
        <f>dataset_shampoo[[#This Row],[Units YTD]]+SUMIFS(H:H,D:D,dataset_shampoo[[#This Row],[Brand]],E:E,dataset_shampoo[[#This Row],[Region]],F:F,dataset_shampoo[[#This Row],[Year]]-1,G:G,"&gt;"&amp;dataset_shampoo[[#This Row],[Month]])</f>
        <v>6504</v>
      </c>
      <c r="M3873" s="1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s="9">
        <v>74</v>
      </c>
      <c r="I3874" s="11">
        <v>399</v>
      </c>
      <c r="J3874" s="9">
        <f>SUMIFS(H:H,D:D,dataset_shampoo[[#This Row],[Brand]],E:E,dataset_shampoo[[#This Row],[Region]],F:F,dataset_shampoo[[#This Row],[Year]],G:G,"&lt;="&amp;dataset_shampoo[[#This Row],[Month]])</f>
        <v>4191</v>
      </c>
      <c r="K3874" s="27">
        <f>SUMIFS(I:I,D:D,dataset_shampoo[[#This Row],[Brand]],E:E,dataset_shampoo[[#This Row],[Region]],F:F,dataset_shampoo[[#This Row],[Year]],G:G,"&lt;="&amp;dataset_shampoo[[#This Row],[Month]])</f>
        <v>22617</v>
      </c>
      <c r="L3874" s="9">
        <f>dataset_shampoo[[#This Row],[Units YTD]]+SUMIFS(H:H,D:D,dataset_shampoo[[#This Row],[Brand]],E:E,dataset_shampoo[[#This Row],[Region]],F:F,dataset_shampoo[[#This Row],[Year]]-1,G:G,"&gt;"&amp;dataset_shampoo[[#This Row],[Month]])</f>
        <v>5332</v>
      </c>
      <c r="M3874" s="1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s="9">
        <v>94</v>
      </c>
      <c r="I3875" s="11">
        <v>504</v>
      </c>
      <c r="J3875" s="9">
        <f>SUMIFS(H:H,D:D,dataset_shampoo[[#This Row],[Brand]],E:E,dataset_shampoo[[#This Row],[Region]],F:F,dataset_shampoo[[#This Row],[Year]],G:G,"&lt;="&amp;dataset_shampoo[[#This Row],[Month]])</f>
        <v>4285</v>
      </c>
      <c r="K3875" s="27">
        <f>SUMIFS(I:I,D:D,dataset_shampoo[[#This Row],[Brand]],E:E,dataset_shampoo[[#This Row],[Region]],F:F,dataset_shampoo[[#This Row],[Year]],G:G,"&lt;="&amp;dataset_shampoo[[#This Row],[Month]])</f>
        <v>23121</v>
      </c>
      <c r="L3875" s="9">
        <f>dataset_shampoo[[#This Row],[Units YTD]]+SUMIFS(H:H,D:D,dataset_shampoo[[#This Row],[Brand]],E:E,dataset_shampoo[[#This Row],[Region]],F:F,dataset_shampoo[[#This Row],[Year]]-1,G:G,"&gt;"&amp;dataset_shampoo[[#This Row],[Month]])</f>
        <v>4285</v>
      </c>
      <c r="M3875" s="1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s="9">
        <v>32</v>
      </c>
      <c r="I3876" s="11">
        <v>161</v>
      </c>
      <c r="J3876" s="9">
        <f>SUMIFS(H:H,D:D,dataset_shampoo[[#This Row],[Brand]],E:E,dataset_shampoo[[#This Row],[Region]],F:F,dataset_shampoo[[#This Row],[Year]],G:G,"&lt;="&amp;dataset_shampoo[[#This Row],[Month]])</f>
        <v>32</v>
      </c>
      <c r="K3876" s="27">
        <f>SUMIFS(I:I,D:D,dataset_shampoo[[#This Row],[Brand]],E:E,dataset_shampoo[[#This Row],[Region]],F:F,dataset_shampoo[[#This Row],[Year]],G:G,"&lt;="&amp;dataset_shampoo[[#This Row],[Month]])</f>
        <v>161</v>
      </c>
      <c r="L3876" s="9">
        <f>dataset_shampoo[[#This Row],[Units YTD]]+SUMIFS(H:H,D:D,dataset_shampoo[[#This Row],[Brand]],E:E,dataset_shampoo[[#This Row],[Region]],F:F,dataset_shampoo[[#This Row],[Year]]-1,G:G,"&gt;"&amp;dataset_shampoo[[#This Row],[Month]])</f>
        <v>2899</v>
      </c>
      <c r="M3876" s="1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s="9">
        <v>97</v>
      </c>
      <c r="I3877" s="11">
        <v>499.1</v>
      </c>
      <c r="J3877" s="9">
        <f>SUMIFS(H:H,D:D,dataset_shampoo[[#This Row],[Brand]],E:E,dataset_shampoo[[#This Row],[Region]],F:F,dataset_shampoo[[#This Row],[Year]],G:G,"&lt;="&amp;dataset_shampoo[[#This Row],[Month]])</f>
        <v>129</v>
      </c>
      <c r="K3877" s="27">
        <f>SUMIFS(I:I,D:D,dataset_shampoo[[#This Row],[Brand]],E:E,dataset_shampoo[[#This Row],[Region]],F:F,dataset_shampoo[[#This Row],[Year]],G:G,"&lt;="&amp;dataset_shampoo[[#This Row],[Month]])</f>
        <v>660.1</v>
      </c>
      <c r="L3877" s="9">
        <f>dataset_shampoo[[#This Row],[Units YTD]]+SUMIFS(H:H,D:D,dataset_shampoo[[#This Row],[Brand]],E:E,dataset_shampoo[[#This Row],[Region]],F:F,dataset_shampoo[[#This Row],[Year]]-1,G:G,"&gt;"&amp;dataset_shampoo[[#This Row],[Month]])</f>
        <v>2230</v>
      </c>
      <c r="M3877" s="1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s="9">
        <v>64</v>
      </c>
      <c r="I3878" s="11">
        <v>338.1</v>
      </c>
      <c r="J3878" s="9">
        <f>SUMIFS(H:H,D:D,dataset_shampoo[[#This Row],[Brand]],E:E,dataset_shampoo[[#This Row],[Region]],F:F,dataset_shampoo[[#This Row],[Year]],G:G,"&lt;="&amp;dataset_shampoo[[#This Row],[Month]])</f>
        <v>193</v>
      </c>
      <c r="K3878" s="27">
        <f>SUMIFS(I:I,D:D,dataset_shampoo[[#This Row],[Brand]],E:E,dataset_shampoo[[#This Row],[Region]],F:F,dataset_shampoo[[#This Row],[Year]],G:G,"&lt;="&amp;dataset_shampoo[[#This Row],[Month]])</f>
        <v>998.2</v>
      </c>
      <c r="L3878" s="9">
        <f>dataset_shampoo[[#This Row],[Units YTD]]+SUMIFS(H:H,D:D,dataset_shampoo[[#This Row],[Brand]],E:E,dataset_shampoo[[#This Row],[Region]],F:F,dataset_shampoo[[#This Row],[Year]]-1,G:G,"&gt;"&amp;dataset_shampoo[[#This Row],[Month]])</f>
        <v>1590</v>
      </c>
      <c r="M3878" s="1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s="9">
        <v>80</v>
      </c>
      <c r="I3879" s="11">
        <v>483</v>
      </c>
      <c r="J3879" s="9">
        <f>SUMIFS(H:H,D:D,dataset_shampoo[[#This Row],[Brand]],E:E,dataset_shampoo[[#This Row],[Region]],F:F,dataset_shampoo[[#This Row],[Year]],G:G,"&lt;="&amp;dataset_shampoo[[#This Row],[Month]])</f>
        <v>273</v>
      </c>
      <c r="K3879" s="27">
        <f>SUMIFS(I:I,D:D,dataset_shampoo[[#This Row],[Brand]],E:E,dataset_shampoo[[#This Row],[Region]],F:F,dataset_shampoo[[#This Row],[Year]],G:G,"&lt;="&amp;dataset_shampoo[[#This Row],[Month]])</f>
        <v>1481.2</v>
      </c>
      <c r="L3879" s="9">
        <f>dataset_shampoo[[#This Row],[Units YTD]]+SUMIFS(H:H,D:D,dataset_shampoo[[#This Row],[Brand]],E:E,dataset_shampoo[[#This Row],[Region]],F:F,dataset_shampoo[[#This Row],[Year]]-1,G:G,"&gt;"&amp;dataset_shampoo[[#This Row],[Month]])</f>
        <v>1460</v>
      </c>
      <c r="M3879" s="1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s="9">
        <v>32</v>
      </c>
      <c r="I3880" s="11">
        <v>161</v>
      </c>
      <c r="J3880" s="9">
        <f>SUMIFS(H:H,D:D,dataset_shampoo[[#This Row],[Brand]],E:E,dataset_shampoo[[#This Row],[Region]],F:F,dataset_shampoo[[#This Row],[Year]],G:G,"&lt;="&amp;dataset_shampoo[[#This Row],[Month]])</f>
        <v>305</v>
      </c>
      <c r="K3880" s="27">
        <f>SUMIFS(I:I,D:D,dataset_shampoo[[#This Row],[Brand]],E:E,dataset_shampoo[[#This Row],[Region]],F:F,dataset_shampoo[[#This Row],[Year]],G:G,"&lt;="&amp;dataset_shampoo[[#This Row],[Month]])</f>
        <v>1642.2</v>
      </c>
      <c r="L3880" s="9">
        <f>dataset_shampoo[[#This Row],[Units YTD]]+SUMIFS(H:H,D:D,dataset_shampoo[[#This Row],[Brand]],E:E,dataset_shampoo[[#This Row],[Region]],F:F,dataset_shampoo[[#This Row],[Year]]-1,G:G,"&gt;"&amp;dataset_shampoo[[#This Row],[Month]])</f>
        <v>1030</v>
      </c>
      <c r="M3880" s="1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s="9">
        <v>105</v>
      </c>
      <c r="I3881" s="11">
        <v>588</v>
      </c>
      <c r="J3881" s="9">
        <f>SUMIFS(H:H,D:D,dataset_shampoo[[#This Row],[Brand]],E:E,dataset_shampoo[[#This Row],[Region]],F:F,dataset_shampoo[[#This Row],[Year]],G:G,"&lt;="&amp;dataset_shampoo[[#This Row],[Month]])</f>
        <v>105</v>
      </c>
      <c r="K3881" s="27">
        <f>SUMIFS(I:I,D:D,dataset_shampoo[[#This Row],[Brand]],E:E,dataset_shampoo[[#This Row],[Region]],F:F,dataset_shampoo[[#This Row],[Year]],G:G,"&lt;="&amp;dataset_shampoo[[#This Row],[Month]])</f>
        <v>588</v>
      </c>
      <c r="L3881" s="9">
        <f>dataset_shampoo[[#This Row],[Units YTD]]+SUMIFS(H:H,D:D,dataset_shampoo[[#This Row],[Brand]],E:E,dataset_shampoo[[#This Row],[Region]],F:F,dataset_shampoo[[#This Row],[Year]]-1,G:G,"&gt;"&amp;dataset_shampoo[[#This Row],[Month]])</f>
        <v>281</v>
      </c>
      <c r="M3881" s="1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s="9">
        <v>914</v>
      </c>
      <c r="I3882" s="11">
        <v>4931.5</v>
      </c>
      <c r="J3882" s="9">
        <f>SUMIFS(H:H,D:D,dataset_shampoo[[#This Row],[Brand]],E:E,dataset_shampoo[[#This Row],[Region]],F:F,dataset_shampoo[[#This Row],[Year]],G:G,"&lt;="&amp;dataset_shampoo[[#This Row],[Month]])</f>
        <v>914</v>
      </c>
      <c r="K3882" s="27">
        <f>SUMIFS(I:I,D:D,dataset_shampoo[[#This Row],[Brand]],E:E,dataset_shampoo[[#This Row],[Region]],F:F,dataset_shampoo[[#This Row],[Year]],G:G,"&lt;="&amp;dataset_shampoo[[#This Row],[Month]])</f>
        <v>4931.5</v>
      </c>
      <c r="L3882" s="9">
        <f>dataset_shampoo[[#This Row],[Units YTD]]+SUMIFS(H:H,D:D,dataset_shampoo[[#This Row],[Brand]],E:E,dataset_shampoo[[#This Row],[Region]],F:F,dataset_shampoo[[#This Row],[Year]]-1,G:G,"&gt;"&amp;dataset_shampoo[[#This Row],[Month]])</f>
        <v>914</v>
      </c>
      <c r="M3882" s="1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s="9">
        <v>872</v>
      </c>
      <c r="I3883" s="11">
        <v>4718</v>
      </c>
      <c r="J3883" s="9">
        <f>SUMIFS(H:H,D:D,dataset_shampoo[[#This Row],[Brand]],E:E,dataset_shampoo[[#This Row],[Region]],F:F,dataset_shampoo[[#This Row],[Year]],G:G,"&lt;="&amp;dataset_shampoo[[#This Row],[Month]])</f>
        <v>1786</v>
      </c>
      <c r="K3883" s="27">
        <f>SUMIFS(I:I,D:D,dataset_shampoo[[#This Row],[Brand]],E:E,dataset_shampoo[[#This Row],[Region]],F:F,dataset_shampoo[[#This Row],[Year]],G:G,"&lt;="&amp;dataset_shampoo[[#This Row],[Month]])</f>
        <v>9649.5</v>
      </c>
      <c r="L3883" s="9">
        <f>dataset_shampoo[[#This Row],[Units YTD]]+SUMIFS(H:H,D:D,dataset_shampoo[[#This Row],[Brand]],E:E,dataset_shampoo[[#This Row],[Region]],F:F,dataset_shampoo[[#This Row],[Year]]-1,G:G,"&gt;"&amp;dataset_shampoo[[#This Row],[Month]])</f>
        <v>1786</v>
      </c>
      <c r="M3883" s="1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s="9">
        <v>942</v>
      </c>
      <c r="I3884" s="11">
        <v>5096</v>
      </c>
      <c r="J3884" s="9">
        <f>SUMIFS(H:H,D:D,dataset_shampoo[[#This Row],[Brand]],E:E,dataset_shampoo[[#This Row],[Region]],F:F,dataset_shampoo[[#This Row],[Year]],G:G,"&lt;="&amp;dataset_shampoo[[#This Row],[Month]])</f>
        <v>2728</v>
      </c>
      <c r="K3884" s="27">
        <f>SUMIFS(I:I,D:D,dataset_shampoo[[#This Row],[Brand]],E:E,dataset_shampoo[[#This Row],[Region]],F:F,dataset_shampoo[[#This Row],[Year]],G:G,"&lt;="&amp;dataset_shampoo[[#This Row],[Month]])</f>
        <v>14745.5</v>
      </c>
      <c r="L3884" s="9">
        <f>dataset_shampoo[[#This Row],[Units YTD]]+SUMIFS(H:H,D:D,dataset_shampoo[[#This Row],[Brand]],E:E,dataset_shampoo[[#This Row],[Region]],F:F,dataset_shampoo[[#This Row],[Year]]-1,G:G,"&gt;"&amp;dataset_shampoo[[#This Row],[Month]])</f>
        <v>2728</v>
      </c>
      <c r="M3884" s="1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s="9">
        <v>438</v>
      </c>
      <c r="I3885" s="11">
        <v>2359</v>
      </c>
      <c r="J3885" s="9">
        <f>SUMIFS(H:H,D:D,dataset_shampoo[[#This Row],[Brand]],E:E,dataset_shampoo[[#This Row],[Region]],F:F,dataset_shampoo[[#This Row],[Year]],G:G,"&lt;="&amp;dataset_shampoo[[#This Row],[Month]])</f>
        <v>3166</v>
      </c>
      <c r="K3885" s="27">
        <f>SUMIFS(I:I,D:D,dataset_shampoo[[#This Row],[Brand]],E:E,dataset_shampoo[[#This Row],[Region]],F:F,dataset_shampoo[[#This Row],[Year]],G:G,"&lt;="&amp;dataset_shampoo[[#This Row],[Month]])</f>
        <v>17104.5</v>
      </c>
      <c r="L3885" s="9">
        <f>dataset_shampoo[[#This Row],[Units YTD]]+SUMIFS(H:H,D:D,dataset_shampoo[[#This Row],[Brand]],E:E,dataset_shampoo[[#This Row],[Region]],F:F,dataset_shampoo[[#This Row],[Year]]-1,G:G,"&gt;"&amp;dataset_shampoo[[#This Row],[Month]])</f>
        <v>3166</v>
      </c>
      <c r="M3885" s="1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s="9">
        <v>710</v>
      </c>
      <c r="I3886" s="11">
        <v>3836</v>
      </c>
      <c r="J3886" s="9">
        <f>SUMIFS(H:H,D:D,dataset_shampoo[[#This Row],[Brand]],E:E,dataset_shampoo[[#This Row],[Region]],F:F,dataset_shampoo[[#This Row],[Year]],G:G,"&lt;="&amp;dataset_shampoo[[#This Row],[Month]])</f>
        <v>3876</v>
      </c>
      <c r="K3886" s="27">
        <f>SUMIFS(I:I,D:D,dataset_shampoo[[#This Row],[Brand]],E:E,dataset_shampoo[[#This Row],[Region]],F:F,dataset_shampoo[[#This Row],[Year]],G:G,"&lt;="&amp;dataset_shampoo[[#This Row],[Month]])</f>
        <v>20940.5</v>
      </c>
      <c r="L3886" s="9">
        <f>dataset_shampoo[[#This Row],[Units YTD]]+SUMIFS(H:H,D:D,dataset_shampoo[[#This Row],[Brand]],E:E,dataset_shampoo[[#This Row],[Region]],F:F,dataset_shampoo[[#This Row],[Year]]-1,G:G,"&gt;"&amp;dataset_shampoo[[#This Row],[Month]])</f>
        <v>3876</v>
      </c>
      <c r="M3886" s="1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s="9">
        <v>598</v>
      </c>
      <c r="I3887" s="11">
        <v>3216.5</v>
      </c>
      <c r="J3887" s="9">
        <f>SUMIFS(H:H,D:D,dataset_shampoo[[#This Row],[Brand]],E:E,dataset_shampoo[[#This Row],[Region]],F:F,dataset_shampoo[[#This Row],[Year]],G:G,"&lt;="&amp;dataset_shampoo[[#This Row],[Month]])</f>
        <v>4474</v>
      </c>
      <c r="K3887" s="27">
        <f>SUMIFS(I:I,D:D,dataset_shampoo[[#This Row],[Brand]],E:E,dataset_shampoo[[#This Row],[Region]],F:F,dataset_shampoo[[#This Row],[Year]],G:G,"&lt;="&amp;dataset_shampoo[[#This Row],[Month]])</f>
        <v>24157</v>
      </c>
      <c r="L3887" s="9">
        <f>dataset_shampoo[[#This Row],[Units YTD]]+SUMIFS(H:H,D:D,dataset_shampoo[[#This Row],[Brand]],E:E,dataset_shampoo[[#This Row],[Region]],F:F,dataset_shampoo[[#This Row],[Year]]-1,G:G,"&gt;"&amp;dataset_shampoo[[#This Row],[Month]])</f>
        <v>4474</v>
      </c>
      <c r="M3887" s="1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s="9">
        <v>872</v>
      </c>
      <c r="I3888" s="11">
        <v>4718</v>
      </c>
      <c r="J3888" s="9">
        <f>SUMIFS(H:H,D:D,dataset_shampoo[[#This Row],[Brand]],E:E,dataset_shampoo[[#This Row],[Region]],F:F,dataset_shampoo[[#This Row],[Year]],G:G,"&lt;="&amp;dataset_shampoo[[#This Row],[Month]])</f>
        <v>5346</v>
      </c>
      <c r="K3888" s="27">
        <f>SUMIFS(I:I,D:D,dataset_shampoo[[#This Row],[Brand]],E:E,dataset_shampoo[[#This Row],[Region]],F:F,dataset_shampoo[[#This Row],[Year]],G:G,"&lt;="&amp;dataset_shampoo[[#This Row],[Month]])</f>
        <v>28875</v>
      </c>
      <c r="L3888" s="9">
        <f>dataset_shampoo[[#This Row],[Units YTD]]+SUMIFS(H:H,D:D,dataset_shampoo[[#This Row],[Brand]],E:E,dataset_shampoo[[#This Row],[Region]],F:F,dataset_shampoo[[#This Row],[Year]]-1,G:G,"&gt;"&amp;dataset_shampoo[[#This Row],[Month]])</f>
        <v>5346</v>
      </c>
      <c r="M3888" s="1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s="9">
        <v>595</v>
      </c>
      <c r="I3889" s="11">
        <v>3206</v>
      </c>
      <c r="J3889" s="9">
        <f>SUMIFS(H:H,D:D,dataset_shampoo[[#This Row],[Brand]],E:E,dataset_shampoo[[#This Row],[Region]],F:F,dataset_shampoo[[#This Row],[Year]],G:G,"&lt;="&amp;dataset_shampoo[[#This Row],[Month]])</f>
        <v>5941</v>
      </c>
      <c r="K3889" s="27">
        <f>SUMIFS(I:I,D:D,dataset_shampoo[[#This Row],[Brand]],E:E,dataset_shampoo[[#This Row],[Region]],F:F,dataset_shampoo[[#This Row],[Year]],G:G,"&lt;="&amp;dataset_shampoo[[#This Row],[Month]])</f>
        <v>32081</v>
      </c>
      <c r="L3889" s="9">
        <f>dataset_shampoo[[#This Row],[Units YTD]]+SUMIFS(H:H,D:D,dataset_shampoo[[#This Row],[Brand]],E:E,dataset_shampoo[[#This Row],[Region]],F:F,dataset_shampoo[[#This Row],[Year]]-1,G:G,"&gt;"&amp;dataset_shampoo[[#This Row],[Month]])</f>
        <v>5941</v>
      </c>
      <c r="M3889" s="1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s="9">
        <v>511</v>
      </c>
      <c r="I3890" s="11">
        <v>2772</v>
      </c>
      <c r="J3890" s="9">
        <f>SUMIFS(H:H,D:D,dataset_shampoo[[#This Row],[Brand]],E:E,dataset_shampoo[[#This Row],[Region]],F:F,dataset_shampoo[[#This Row],[Year]],G:G,"&lt;="&amp;dataset_shampoo[[#This Row],[Month]])</f>
        <v>6452</v>
      </c>
      <c r="K3890" s="27">
        <f>SUMIFS(I:I,D:D,dataset_shampoo[[#This Row],[Brand]],E:E,dataset_shampoo[[#This Row],[Region]],F:F,dataset_shampoo[[#This Row],[Year]],G:G,"&lt;="&amp;dataset_shampoo[[#This Row],[Month]])</f>
        <v>34853</v>
      </c>
      <c r="L3890" s="9">
        <f>dataset_shampoo[[#This Row],[Units YTD]]+SUMIFS(H:H,D:D,dataset_shampoo[[#This Row],[Brand]],E:E,dataset_shampoo[[#This Row],[Region]],F:F,dataset_shampoo[[#This Row],[Year]]-1,G:G,"&gt;"&amp;dataset_shampoo[[#This Row],[Month]])</f>
        <v>6452</v>
      </c>
      <c r="M3890" s="1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s="9">
        <v>791</v>
      </c>
      <c r="I3891" s="11">
        <v>4277</v>
      </c>
      <c r="J3891" s="9">
        <f>SUMIFS(H:H,D:D,dataset_shampoo[[#This Row],[Brand]],E:E,dataset_shampoo[[#This Row],[Region]],F:F,dataset_shampoo[[#This Row],[Year]],G:G,"&lt;="&amp;dataset_shampoo[[#This Row],[Month]])</f>
        <v>7243</v>
      </c>
      <c r="K3891" s="27">
        <f>SUMIFS(I:I,D:D,dataset_shampoo[[#This Row],[Brand]],E:E,dataset_shampoo[[#This Row],[Region]],F:F,dataset_shampoo[[#This Row],[Year]],G:G,"&lt;="&amp;dataset_shampoo[[#This Row],[Month]])</f>
        <v>39130</v>
      </c>
      <c r="L3891" s="9">
        <f>dataset_shampoo[[#This Row],[Units YTD]]+SUMIFS(H:H,D:D,dataset_shampoo[[#This Row],[Brand]],E:E,dataset_shampoo[[#This Row],[Region]],F:F,dataset_shampoo[[#This Row],[Year]]-1,G:G,"&gt;"&amp;dataset_shampoo[[#This Row],[Month]])</f>
        <v>7243</v>
      </c>
      <c r="M3891" s="1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s="9">
        <v>808</v>
      </c>
      <c r="I3892" s="11">
        <v>4357.5</v>
      </c>
      <c r="J3892" s="9">
        <f>SUMIFS(H:H,D:D,dataset_shampoo[[#This Row],[Brand]],E:E,dataset_shampoo[[#This Row],[Region]],F:F,dataset_shampoo[[#This Row],[Year]],G:G,"&lt;="&amp;dataset_shampoo[[#This Row],[Month]])</f>
        <v>8051</v>
      </c>
      <c r="K3892" s="27">
        <f>SUMIFS(I:I,D:D,dataset_shampoo[[#This Row],[Brand]],E:E,dataset_shampoo[[#This Row],[Region]],F:F,dataset_shampoo[[#This Row],[Year]],G:G,"&lt;="&amp;dataset_shampoo[[#This Row],[Month]])</f>
        <v>43487.5</v>
      </c>
      <c r="L3892" s="9">
        <f>dataset_shampoo[[#This Row],[Units YTD]]+SUMIFS(H:H,D:D,dataset_shampoo[[#This Row],[Brand]],E:E,dataset_shampoo[[#This Row],[Region]],F:F,dataset_shampoo[[#This Row],[Year]]-1,G:G,"&gt;"&amp;dataset_shampoo[[#This Row],[Month]])</f>
        <v>8051</v>
      </c>
      <c r="M3892" s="1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s="9">
        <v>788</v>
      </c>
      <c r="I3893" s="11">
        <v>4263</v>
      </c>
      <c r="J3893" s="9">
        <f>SUMIFS(H:H,D:D,dataset_shampoo[[#This Row],[Brand]],E:E,dataset_shampoo[[#This Row],[Region]],F:F,dataset_shampoo[[#This Row],[Year]],G:G,"&lt;="&amp;dataset_shampoo[[#This Row],[Month]])</f>
        <v>8839</v>
      </c>
      <c r="K3893" s="27">
        <f>SUMIFS(I:I,D:D,dataset_shampoo[[#This Row],[Brand]],E:E,dataset_shampoo[[#This Row],[Region]],F:F,dataset_shampoo[[#This Row],[Year]],G:G,"&lt;="&amp;dataset_shampoo[[#This Row],[Month]])</f>
        <v>47750.5</v>
      </c>
      <c r="L3893" s="9">
        <f>dataset_shampoo[[#This Row],[Units YTD]]+SUMIFS(H:H,D:D,dataset_shampoo[[#This Row],[Brand]],E:E,dataset_shampoo[[#This Row],[Region]],F:F,dataset_shampoo[[#This Row],[Year]]-1,G:G,"&gt;"&amp;dataset_shampoo[[#This Row],[Month]])</f>
        <v>8839</v>
      </c>
      <c r="M3893" s="1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s="9">
        <v>1078</v>
      </c>
      <c r="I3894" s="11">
        <v>5845</v>
      </c>
      <c r="J3894" s="9">
        <f>SUMIFS(H:H,D:D,dataset_shampoo[[#This Row],[Brand]],E:E,dataset_shampoo[[#This Row],[Region]],F:F,dataset_shampoo[[#This Row],[Year]],G:G,"&lt;="&amp;dataset_shampoo[[#This Row],[Month]])</f>
        <v>1078</v>
      </c>
      <c r="K3894" s="27">
        <f>SUMIFS(I:I,D:D,dataset_shampoo[[#This Row],[Brand]],E:E,dataset_shampoo[[#This Row],[Region]],F:F,dataset_shampoo[[#This Row],[Year]],G:G,"&lt;="&amp;dataset_shampoo[[#This Row],[Month]])</f>
        <v>5845</v>
      </c>
      <c r="L3894" s="9">
        <f>dataset_shampoo[[#This Row],[Units YTD]]+SUMIFS(H:H,D:D,dataset_shampoo[[#This Row],[Brand]],E:E,dataset_shampoo[[#This Row],[Region]],F:F,dataset_shampoo[[#This Row],[Year]]-1,G:G,"&gt;"&amp;dataset_shampoo[[#This Row],[Month]])</f>
        <v>9003</v>
      </c>
      <c r="M3894" s="1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s="9">
        <v>1036</v>
      </c>
      <c r="I3895" s="11">
        <v>5600</v>
      </c>
      <c r="J3895" s="9">
        <f>SUMIFS(H:H,D:D,dataset_shampoo[[#This Row],[Brand]],E:E,dataset_shampoo[[#This Row],[Region]],F:F,dataset_shampoo[[#This Row],[Year]],G:G,"&lt;="&amp;dataset_shampoo[[#This Row],[Month]])</f>
        <v>2114</v>
      </c>
      <c r="K3895" s="27">
        <f>SUMIFS(I:I,D:D,dataset_shampoo[[#This Row],[Brand]],E:E,dataset_shampoo[[#This Row],[Region]],F:F,dataset_shampoo[[#This Row],[Year]],G:G,"&lt;="&amp;dataset_shampoo[[#This Row],[Month]])</f>
        <v>11445</v>
      </c>
      <c r="L3895" s="9">
        <f>dataset_shampoo[[#This Row],[Units YTD]]+SUMIFS(H:H,D:D,dataset_shampoo[[#This Row],[Brand]],E:E,dataset_shampoo[[#This Row],[Region]],F:F,dataset_shampoo[[#This Row],[Year]]-1,G:G,"&gt;"&amp;dataset_shampoo[[#This Row],[Month]])</f>
        <v>9167</v>
      </c>
      <c r="M3895" s="1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s="9">
        <v>1470</v>
      </c>
      <c r="I3896" s="11">
        <v>7924</v>
      </c>
      <c r="J3896" s="9">
        <f>SUMIFS(H:H,D:D,dataset_shampoo[[#This Row],[Brand]],E:E,dataset_shampoo[[#This Row],[Region]],F:F,dataset_shampoo[[#This Row],[Year]],G:G,"&lt;="&amp;dataset_shampoo[[#This Row],[Month]])</f>
        <v>3584</v>
      </c>
      <c r="K3896" s="27">
        <f>SUMIFS(I:I,D:D,dataset_shampoo[[#This Row],[Brand]],E:E,dataset_shampoo[[#This Row],[Region]],F:F,dataset_shampoo[[#This Row],[Year]],G:G,"&lt;="&amp;dataset_shampoo[[#This Row],[Month]])</f>
        <v>19369</v>
      </c>
      <c r="L3896" s="9">
        <f>dataset_shampoo[[#This Row],[Units YTD]]+SUMIFS(H:H,D:D,dataset_shampoo[[#This Row],[Brand]],E:E,dataset_shampoo[[#This Row],[Region]],F:F,dataset_shampoo[[#This Row],[Year]]-1,G:G,"&gt;"&amp;dataset_shampoo[[#This Row],[Month]])</f>
        <v>9695</v>
      </c>
      <c r="M3896" s="1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s="9">
        <v>1470</v>
      </c>
      <c r="I3897" s="11">
        <v>7924</v>
      </c>
      <c r="J3897" s="9">
        <f>SUMIFS(H:H,D:D,dataset_shampoo[[#This Row],[Brand]],E:E,dataset_shampoo[[#This Row],[Region]],F:F,dataset_shampoo[[#This Row],[Year]],G:G,"&lt;="&amp;dataset_shampoo[[#This Row],[Month]])</f>
        <v>5054</v>
      </c>
      <c r="K3897" s="27">
        <f>SUMIFS(I:I,D:D,dataset_shampoo[[#This Row],[Brand]],E:E,dataset_shampoo[[#This Row],[Region]],F:F,dataset_shampoo[[#This Row],[Year]],G:G,"&lt;="&amp;dataset_shampoo[[#This Row],[Month]])</f>
        <v>27293</v>
      </c>
      <c r="L3897" s="9">
        <f>dataset_shampoo[[#This Row],[Units YTD]]+SUMIFS(H:H,D:D,dataset_shampoo[[#This Row],[Brand]],E:E,dataset_shampoo[[#This Row],[Region]],F:F,dataset_shampoo[[#This Row],[Year]]-1,G:G,"&gt;"&amp;dataset_shampoo[[#This Row],[Month]])</f>
        <v>10727</v>
      </c>
      <c r="M3897" s="1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s="9">
        <v>1218</v>
      </c>
      <c r="I3898" s="11">
        <v>6559</v>
      </c>
      <c r="J3898" s="9">
        <f>SUMIFS(H:H,D:D,dataset_shampoo[[#This Row],[Brand]],E:E,dataset_shampoo[[#This Row],[Region]],F:F,dataset_shampoo[[#This Row],[Year]],G:G,"&lt;="&amp;dataset_shampoo[[#This Row],[Month]])</f>
        <v>6272</v>
      </c>
      <c r="K3898" s="27">
        <f>SUMIFS(I:I,D:D,dataset_shampoo[[#This Row],[Brand]],E:E,dataset_shampoo[[#This Row],[Region]],F:F,dataset_shampoo[[#This Row],[Year]],G:G,"&lt;="&amp;dataset_shampoo[[#This Row],[Month]])</f>
        <v>33852</v>
      </c>
      <c r="L3898" s="9">
        <f>dataset_shampoo[[#This Row],[Units YTD]]+SUMIFS(H:H,D:D,dataset_shampoo[[#This Row],[Brand]],E:E,dataset_shampoo[[#This Row],[Region]],F:F,dataset_shampoo[[#This Row],[Year]]-1,G:G,"&gt;"&amp;dataset_shampoo[[#This Row],[Month]])</f>
        <v>11235</v>
      </c>
      <c r="M3898" s="1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s="9">
        <v>1127</v>
      </c>
      <c r="I3899" s="11">
        <v>6104</v>
      </c>
      <c r="J3899" s="9">
        <f>SUMIFS(H:H,D:D,dataset_shampoo[[#This Row],[Brand]],E:E,dataset_shampoo[[#This Row],[Region]],F:F,dataset_shampoo[[#This Row],[Year]],G:G,"&lt;="&amp;dataset_shampoo[[#This Row],[Month]])</f>
        <v>7399</v>
      </c>
      <c r="K3899" s="27">
        <f>SUMIFS(I:I,D:D,dataset_shampoo[[#This Row],[Brand]],E:E,dataset_shampoo[[#This Row],[Region]],F:F,dataset_shampoo[[#This Row],[Year]],G:G,"&lt;="&amp;dataset_shampoo[[#This Row],[Month]])</f>
        <v>39956</v>
      </c>
      <c r="L3899" s="9">
        <f>dataset_shampoo[[#This Row],[Units YTD]]+SUMIFS(H:H,D:D,dataset_shampoo[[#This Row],[Brand]],E:E,dataset_shampoo[[#This Row],[Region]],F:F,dataset_shampoo[[#This Row],[Year]]-1,G:G,"&gt;"&amp;dataset_shampoo[[#This Row],[Month]])</f>
        <v>11764</v>
      </c>
      <c r="M3899" s="1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s="9">
        <v>1134</v>
      </c>
      <c r="I3900" s="11">
        <v>6160</v>
      </c>
      <c r="J3900" s="9">
        <f>SUMIFS(H:H,D:D,dataset_shampoo[[#This Row],[Brand]],E:E,dataset_shampoo[[#This Row],[Region]],F:F,dataset_shampoo[[#This Row],[Year]],G:G,"&lt;="&amp;dataset_shampoo[[#This Row],[Month]])</f>
        <v>8533</v>
      </c>
      <c r="K3900" s="27">
        <f>SUMIFS(I:I,D:D,dataset_shampoo[[#This Row],[Brand]],E:E,dataset_shampoo[[#This Row],[Region]],F:F,dataset_shampoo[[#This Row],[Year]],G:G,"&lt;="&amp;dataset_shampoo[[#This Row],[Month]])</f>
        <v>46116</v>
      </c>
      <c r="L3900" s="9">
        <f>dataset_shampoo[[#This Row],[Units YTD]]+SUMIFS(H:H,D:D,dataset_shampoo[[#This Row],[Brand]],E:E,dataset_shampoo[[#This Row],[Region]],F:F,dataset_shampoo[[#This Row],[Year]]-1,G:G,"&gt;"&amp;dataset_shampoo[[#This Row],[Month]])</f>
        <v>12026</v>
      </c>
      <c r="M3900" s="1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s="9">
        <v>1085</v>
      </c>
      <c r="I3901" s="11">
        <v>5880</v>
      </c>
      <c r="J3901" s="9">
        <f>SUMIFS(H:H,D:D,dataset_shampoo[[#This Row],[Brand]],E:E,dataset_shampoo[[#This Row],[Region]],F:F,dataset_shampoo[[#This Row],[Year]],G:G,"&lt;="&amp;dataset_shampoo[[#This Row],[Month]])</f>
        <v>9618</v>
      </c>
      <c r="K3901" s="27">
        <f>SUMIFS(I:I,D:D,dataset_shampoo[[#This Row],[Brand]],E:E,dataset_shampoo[[#This Row],[Region]],F:F,dataset_shampoo[[#This Row],[Year]],G:G,"&lt;="&amp;dataset_shampoo[[#This Row],[Month]])</f>
        <v>51996</v>
      </c>
      <c r="L3901" s="9">
        <f>dataset_shampoo[[#This Row],[Units YTD]]+SUMIFS(H:H,D:D,dataset_shampoo[[#This Row],[Brand]],E:E,dataset_shampoo[[#This Row],[Region]],F:F,dataset_shampoo[[#This Row],[Year]]-1,G:G,"&gt;"&amp;dataset_shampoo[[#This Row],[Month]])</f>
        <v>12516</v>
      </c>
      <c r="M3901" s="1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s="9">
        <v>1092</v>
      </c>
      <c r="I3902" s="11">
        <v>5929</v>
      </c>
      <c r="J3902" s="9">
        <f>SUMIFS(H:H,D:D,dataset_shampoo[[#This Row],[Brand]],E:E,dataset_shampoo[[#This Row],[Region]],F:F,dataset_shampoo[[#This Row],[Year]],G:G,"&lt;="&amp;dataset_shampoo[[#This Row],[Month]])</f>
        <v>10710</v>
      </c>
      <c r="K3902" s="27">
        <f>SUMIFS(I:I,D:D,dataset_shampoo[[#This Row],[Brand]],E:E,dataset_shampoo[[#This Row],[Region]],F:F,dataset_shampoo[[#This Row],[Year]],G:G,"&lt;="&amp;dataset_shampoo[[#This Row],[Month]])</f>
        <v>57925</v>
      </c>
      <c r="L3902" s="9">
        <f>dataset_shampoo[[#This Row],[Units YTD]]+SUMIFS(H:H,D:D,dataset_shampoo[[#This Row],[Brand]],E:E,dataset_shampoo[[#This Row],[Region]],F:F,dataset_shampoo[[#This Row],[Year]]-1,G:G,"&gt;"&amp;dataset_shampoo[[#This Row],[Month]])</f>
        <v>13097</v>
      </c>
      <c r="M3902" s="1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s="9">
        <v>987</v>
      </c>
      <c r="I3903" s="11">
        <v>5341</v>
      </c>
      <c r="J3903" s="9">
        <f>SUMIFS(H:H,D:D,dataset_shampoo[[#This Row],[Brand]],E:E,dataset_shampoo[[#This Row],[Region]],F:F,dataset_shampoo[[#This Row],[Year]],G:G,"&lt;="&amp;dataset_shampoo[[#This Row],[Month]])</f>
        <v>11697</v>
      </c>
      <c r="K3903" s="27">
        <f>SUMIFS(I:I,D:D,dataset_shampoo[[#This Row],[Brand]],E:E,dataset_shampoo[[#This Row],[Region]],F:F,dataset_shampoo[[#This Row],[Year]],G:G,"&lt;="&amp;dataset_shampoo[[#This Row],[Month]])</f>
        <v>63266</v>
      </c>
      <c r="L3903" s="9">
        <f>dataset_shampoo[[#This Row],[Units YTD]]+SUMIFS(H:H,D:D,dataset_shampoo[[#This Row],[Brand]],E:E,dataset_shampoo[[#This Row],[Region]],F:F,dataset_shampoo[[#This Row],[Year]]-1,G:G,"&gt;"&amp;dataset_shampoo[[#This Row],[Month]])</f>
        <v>13293</v>
      </c>
      <c r="M3903" s="1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s="9">
        <v>406</v>
      </c>
      <c r="I3904" s="11">
        <v>2170</v>
      </c>
      <c r="J3904" s="9">
        <f>SUMIFS(H:H,D:D,dataset_shampoo[[#This Row],[Brand]],E:E,dataset_shampoo[[#This Row],[Region]],F:F,dataset_shampoo[[#This Row],[Year]],G:G,"&lt;="&amp;dataset_shampoo[[#This Row],[Month]])</f>
        <v>12103</v>
      </c>
      <c r="K3904" s="27">
        <f>SUMIFS(I:I,D:D,dataset_shampoo[[#This Row],[Brand]],E:E,dataset_shampoo[[#This Row],[Region]],F:F,dataset_shampoo[[#This Row],[Year]],G:G,"&lt;="&amp;dataset_shampoo[[#This Row],[Month]])</f>
        <v>65436</v>
      </c>
      <c r="L3904" s="9">
        <f>dataset_shampoo[[#This Row],[Units YTD]]+SUMIFS(H:H,D:D,dataset_shampoo[[#This Row],[Brand]],E:E,dataset_shampoo[[#This Row],[Region]],F:F,dataset_shampoo[[#This Row],[Year]]-1,G:G,"&gt;"&amp;dataset_shampoo[[#This Row],[Month]])</f>
        <v>12891</v>
      </c>
      <c r="M3904" s="1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s="9">
        <v>385</v>
      </c>
      <c r="I3905" s="11">
        <v>2086</v>
      </c>
      <c r="J3905" s="9">
        <f>SUMIFS(H:H,D:D,dataset_shampoo[[#This Row],[Brand]],E:E,dataset_shampoo[[#This Row],[Region]],F:F,dataset_shampoo[[#This Row],[Year]],G:G,"&lt;="&amp;dataset_shampoo[[#This Row],[Month]])</f>
        <v>12488</v>
      </c>
      <c r="K3905" s="27">
        <f>SUMIFS(I:I,D:D,dataset_shampoo[[#This Row],[Brand]],E:E,dataset_shampoo[[#This Row],[Region]],F:F,dataset_shampoo[[#This Row],[Year]],G:G,"&lt;="&amp;dataset_shampoo[[#This Row],[Month]])</f>
        <v>67522</v>
      </c>
      <c r="L3905" s="9">
        <f>dataset_shampoo[[#This Row],[Units YTD]]+SUMIFS(H:H,D:D,dataset_shampoo[[#This Row],[Brand]],E:E,dataset_shampoo[[#This Row],[Region]],F:F,dataset_shampoo[[#This Row],[Year]]-1,G:G,"&gt;"&amp;dataset_shampoo[[#This Row],[Month]])</f>
        <v>12488</v>
      </c>
      <c r="M3905" s="1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s="9">
        <v>651</v>
      </c>
      <c r="I3906" s="11">
        <v>3517.5</v>
      </c>
      <c r="J3906" s="9">
        <f>SUMIFS(H:H,D:D,dataset_shampoo[[#This Row],[Brand]],E:E,dataset_shampoo[[#This Row],[Region]],F:F,dataset_shampoo[[#This Row],[Year]],G:G,"&lt;="&amp;dataset_shampoo[[#This Row],[Month]])</f>
        <v>651</v>
      </c>
      <c r="K3906" s="27">
        <f>SUMIFS(I:I,D:D,dataset_shampoo[[#This Row],[Brand]],E:E,dataset_shampoo[[#This Row],[Region]],F:F,dataset_shampoo[[#This Row],[Year]],G:G,"&lt;="&amp;dataset_shampoo[[#This Row],[Month]])</f>
        <v>3517.5</v>
      </c>
      <c r="L3906" s="9">
        <f>dataset_shampoo[[#This Row],[Units YTD]]+SUMIFS(H:H,D:D,dataset_shampoo[[#This Row],[Brand]],E:E,dataset_shampoo[[#This Row],[Region]],F:F,dataset_shampoo[[#This Row],[Year]]-1,G:G,"&gt;"&amp;dataset_shampoo[[#This Row],[Month]])</f>
        <v>12061</v>
      </c>
      <c r="M3906" s="1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s="9">
        <v>158</v>
      </c>
      <c r="I3907" s="11">
        <v>840</v>
      </c>
      <c r="J3907" s="9">
        <f>SUMIFS(H:H,D:D,dataset_shampoo[[#This Row],[Brand]],E:E,dataset_shampoo[[#This Row],[Region]],F:F,dataset_shampoo[[#This Row],[Year]],G:G,"&lt;="&amp;dataset_shampoo[[#This Row],[Month]])</f>
        <v>809</v>
      </c>
      <c r="K3907" s="27">
        <f>SUMIFS(I:I,D:D,dataset_shampoo[[#This Row],[Brand]],E:E,dataset_shampoo[[#This Row],[Region]],F:F,dataset_shampoo[[#This Row],[Year]],G:G,"&lt;="&amp;dataset_shampoo[[#This Row],[Month]])</f>
        <v>4357.5</v>
      </c>
      <c r="L3907" s="9">
        <f>dataset_shampoo[[#This Row],[Units YTD]]+SUMIFS(H:H,D:D,dataset_shampoo[[#This Row],[Brand]],E:E,dataset_shampoo[[#This Row],[Region]],F:F,dataset_shampoo[[#This Row],[Year]]-1,G:G,"&gt;"&amp;dataset_shampoo[[#This Row],[Month]])</f>
        <v>11183</v>
      </c>
      <c r="M3907" s="1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s="9">
        <v>284</v>
      </c>
      <c r="I3908" s="11">
        <v>1554</v>
      </c>
      <c r="J3908" s="9">
        <f>SUMIFS(H:H,D:D,dataset_shampoo[[#This Row],[Brand]],E:E,dataset_shampoo[[#This Row],[Region]],F:F,dataset_shampoo[[#This Row],[Year]],G:G,"&lt;="&amp;dataset_shampoo[[#This Row],[Month]])</f>
        <v>1093</v>
      </c>
      <c r="K3908" s="27">
        <f>SUMIFS(I:I,D:D,dataset_shampoo[[#This Row],[Brand]],E:E,dataset_shampoo[[#This Row],[Region]],F:F,dataset_shampoo[[#This Row],[Year]],G:G,"&lt;="&amp;dataset_shampoo[[#This Row],[Month]])</f>
        <v>5911.5</v>
      </c>
      <c r="L3908" s="9">
        <f>dataset_shampoo[[#This Row],[Units YTD]]+SUMIFS(H:H,D:D,dataset_shampoo[[#This Row],[Brand]],E:E,dataset_shampoo[[#This Row],[Region]],F:F,dataset_shampoo[[#This Row],[Year]]-1,G:G,"&gt;"&amp;dataset_shampoo[[#This Row],[Month]])</f>
        <v>9997</v>
      </c>
      <c r="M3908" s="1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s="9">
        <v>168</v>
      </c>
      <c r="I3909" s="11">
        <v>934.5</v>
      </c>
      <c r="J3909" s="9">
        <f>SUMIFS(H:H,D:D,dataset_shampoo[[#This Row],[Brand]],E:E,dataset_shampoo[[#This Row],[Region]],F:F,dataset_shampoo[[#This Row],[Year]],G:G,"&lt;="&amp;dataset_shampoo[[#This Row],[Month]])</f>
        <v>1261</v>
      </c>
      <c r="K3909" s="27">
        <f>SUMIFS(I:I,D:D,dataset_shampoo[[#This Row],[Brand]],E:E,dataset_shampoo[[#This Row],[Region]],F:F,dataset_shampoo[[#This Row],[Year]],G:G,"&lt;="&amp;dataset_shampoo[[#This Row],[Month]])</f>
        <v>6846</v>
      </c>
      <c r="L3909" s="9">
        <f>dataset_shampoo[[#This Row],[Units YTD]]+SUMIFS(H:H,D:D,dataset_shampoo[[#This Row],[Brand]],E:E,dataset_shampoo[[#This Row],[Region]],F:F,dataset_shampoo[[#This Row],[Year]]-1,G:G,"&gt;"&amp;dataset_shampoo[[#This Row],[Month]])</f>
        <v>8695</v>
      </c>
      <c r="M3909" s="1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s="9">
        <v>84</v>
      </c>
      <c r="I3910" s="11">
        <v>430.5</v>
      </c>
      <c r="J3910" s="9">
        <f>SUMIFS(H:H,D:D,dataset_shampoo[[#This Row],[Brand]],E:E,dataset_shampoo[[#This Row],[Region]],F:F,dataset_shampoo[[#This Row],[Year]],G:G,"&lt;="&amp;dataset_shampoo[[#This Row],[Month]])</f>
        <v>1345</v>
      </c>
      <c r="K3910" s="27">
        <f>SUMIFS(I:I,D:D,dataset_shampoo[[#This Row],[Brand]],E:E,dataset_shampoo[[#This Row],[Region]],F:F,dataset_shampoo[[#This Row],[Year]],G:G,"&lt;="&amp;dataset_shampoo[[#This Row],[Month]])</f>
        <v>7276.5</v>
      </c>
      <c r="L3910" s="9">
        <f>dataset_shampoo[[#This Row],[Units YTD]]+SUMIFS(H:H,D:D,dataset_shampoo[[#This Row],[Brand]],E:E,dataset_shampoo[[#This Row],[Region]],F:F,dataset_shampoo[[#This Row],[Year]]-1,G:G,"&gt;"&amp;dataset_shampoo[[#This Row],[Month]])</f>
        <v>5300</v>
      </c>
      <c r="M3910" s="1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s="9">
        <v>32</v>
      </c>
      <c r="I3911" s="11">
        <v>178.5</v>
      </c>
      <c r="J3911" s="9">
        <f>SUMIFS(H:H,D:D,dataset_shampoo[[#This Row],[Brand]],E:E,dataset_shampoo[[#This Row],[Region]],F:F,dataset_shampoo[[#This Row],[Year]],G:G,"&lt;="&amp;dataset_shampoo[[#This Row],[Month]])</f>
        <v>1377</v>
      </c>
      <c r="K3911" s="27">
        <f>SUMIFS(I:I,D:D,dataset_shampoo[[#This Row],[Brand]],E:E,dataset_shampoo[[#This Row],[Region]],F:F,dataset_shampoo[[#This Row],[Year]],G:G,"&lt;="&amp;dataset_shampoo[[#This Row],[Month]])</f>
        <v>7455</v>
      </c>
      <c r="L3911" s="9">
        <f>dataset_shampoo[[#This Row],[Units YTD]]+SUMIFS(H:H,D:D,dataset_shampoo[[#This Row],[Brand]],E:E,dataset_shampoo[[#This Row],[Region]],F:F,dataset_shampoo[[#This Row],[Year]]-1,G:G,"&gt;"&amp;dataset_shampoo[[#This Row],[Month]])</f>
        <v>4247</v>
      </c>
      <c r="M3911" s="1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s="9">
        <v>94</v>
      </c>
      <c r="I3912" s="11">
        <v>504</v>
      </c>
      <c r="J3912" s="9">
        <f>SUMIFS(H:H,D:D,dataset_shampoo[[#This Row],[Brand]],E:E,dataset_shampoo[[#This Row],[Region]],F:F,dataset_shampoo[[#This Row],[Year]],G:G,"&lt;="&amp;dataset_shampoo[[#This Row],[Month]])</f>
        <v>1471</v>
      </c>
      <c r="K3912" s="27">
        <f>SUMIFS(I:I,D:D,dataset_shampoo[[#This Row],[Brand]],E:E,dataset_shampoo[[#This Row],[Region]],F:F,dataset_shampoo[[#This Row],[Year]],G:G,"&lt;="&amp;dataset_shampoo[[#This Row],[Month]])</f>
        <v>7959</v>
      </c>
      <c r="L3912" s="9">
        <f>dataset_shampoo[[#This Row],[Units YTD]]+SUMIFS(H:H,D:D,dataset_shampoo[[#This Row],[Brand]],E:E,dataset_shampoo[[#This Row],[Region]],F:F,dataset_shampoo[[#This Row],[Year]]-1,G:G,"&gt;"&amp;dataset_shampoo[[#This Row],[Month]])</f>
        <v>2262</v>
      </c>
      <c r="M3912" s="1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s="9">
        <v>21</v>
      </c>
      <c r="I3913" s="11">
        <v>136.5</v>
      </c>
      <c r="J3913" s="9">
        <f>SUMIFS(H:H,D:D,dataset_shampoo[[#This Row],[Brand]],E:E,dataset_shampoo[[#This Row],[Region]],F:F,dataset_shampoo[[#This Row],[Year]],G:G,"&lt;="&amp;dataset_shampoo[[#This Row],[Month]])</f>
        <v>1492</v>
      </c>
      <c r="K3913" s="27">
        <f>SUMIFS(I:I,D:D,dataset_shampoo[[#This Row],[Brand]],E:E,dataset_shampoo[[#This Row],[Region]],F:F,dataset_shampoo[[#This Row],[Year]],G:G,"&lt;="&amp;dataset_shampoo[[#This Row],[Month]])</f>
        <v>8095.5</v>
      </c>
      <c r="L3913" s="9">
        <f>dataset_shampoo[[#This Row],[Units YTD]]+SUMIFS(H:H,D:D,dataset_shampoo[[#This Row],[Brand]],E:E,dataset_shampoo[[#This Row],[Region]],F:F,dataset_shampoo[[#This Row],[Year]]-1,G:G,"&gt;"&amp;dataset_shampoo[[#This Row],[Month]])</f>
        <v>1877</v>
      </c>
      <c r="M3913" s="1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s="9">
        <v>74</v>
      </c>
      <c r="I3914" s="11">
        <v>388.5</v>
      </c>
      <c r="J3914" s="9">
        <f>SUMIFS(H:H,D:D,dataset_shampoo[[#This Row],[Brand]],E:E,dataset_shampoo[[#This Row],[Region]],F:F,dataset_shampoo[[#This Row],[Year]],G:G,"&lt;="&amp;dataset_shampoo[[#This Row],[Month]])</f>
        <v>1566</v>
      </c>
      <c r="K3914" s="27">
        <f>SUMIFS(I:I,D:D,dataset_shampoo[[#This Row],[Brand]],E:E,dataset_shampoo[[#This Row],[Region]],F:F,dataset_shampoo[[#This Row],[Year]],G:G,"&lt;="&amp;dataset_shampoo[[#This Row],[Month]])</f>
        <v>8484</v>
      </c>
      <c r="L3914" s="9">
        <f>dataset_shampoo[[#This Row],[Units YTD]]+SUMIFS(H:H,D:D,dataset_shampoo[[#This Row],[Brand]],E:E,dataset_shampoo[[#This Row],[Region]],F:F,dataset_shampoo[[#This Row],[Year]]-1,G:G,"&gt;"&amp;dataset_shampoo[[#This Row],[Month]])</f>
        <v>1566</v>
      </c>
      <c r="M3914" s="1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s="9">
        <v>64</v>
      </c>
      <c r="I3915" s="11">
        <v>322</v>
      </c>
      <c r="J3915" s="9">
        <f>SUMIFS(H:H,D:D,dataset_shampoo[[#This Row],[Brand]],E:E,dataset_shampoo[[#This Row],[Region]],F:F,dataset_shampoo[[#This Row],[Year]],G:G,"&lt;="&amp;dataset_shampoo[[#This Row],[Month]])</f>
        <v>64</v>
      </c>
      <c r="K3915" s="27">
        <f>SUMIFS(I:I,D:D,dataset_shampoo[[#This Row],[Brand]],E:E,dataset_shampoo[[#This Row],[Region]],F:F,dataset_shampoo[[#This Row],[Year]],G:G,"&lt;="&amp;dataset_shampoo[[#This Row],[Month]])</f>
        <v>322</v>
      </c>
      <c r="L3915" s="9">
        <f>dataset_shampoo[[#This Row],[Units YTD]]+SUMIFS(H:H,D:D,dataset_shampoo[[#This Row],[Brand]],E:E,dataset_shampoo[[#This Row],[Region]],F:F,dataset_shampoo[[#This Row],[Year]]-1,G:G,"&gt;"&amp;dataset_shampoo[[#This Row],[Month]])</f>
        <v>979</v>
      </c>
      <c r="M3915" s="1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s="9">
        <v>48</v>
      </c>
      <c r="I3916" s="11">
        <v>273.7</v>
      </c>
      <c r="J3916" s="9">
        <f>SUMIFS(H:H,D:D,dataset_shampoo[[#This Row],[Brand]],E:E,dataset_shampoo[[#This Row],[Region]],F:F,dataset_shampoo[[#This Row],[Year]],G:G,"&lt;="&amp;dataset_shampoo[[#This Row],[Month]])</f>
        <v>112</v>
      </c>
      <c r="K3916" s="27">
        <f>SUMIFS(I:I,D:D,dataset_shampoo[[#This Row],[Brand]],E:E,dataset_shampoo[[#This Row],[Region]],F:F,dataset_shampoo[[#This Row],[Year]],G:G,"&lt;="&amp;dataset_shampoo[[#This Row],[Month]])</f>
        <v>595.70000000000005</v>
      </c>
      <c r="L3916" s="9">
        <f>dataset_shampoo[[#This Row],[Units YTD]]+SUMIFS(H:H,D:D,dataset_shampoo[[#This Row],[Brand]],E:E,dataset_shampoo[[#This Row],[Region]],F:F,dataset_shampoo[[#This Row],[Year]]-1,G:G,"&gt;"&amp;dataset_shampoo[[#This Row],[Month]])</f>
        <v>869</v>
      </c>
      <c r="M3916" s="1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s="9">
        <v>64</v>
      </c>
      <c r="I3917" s="11">
        <v>354.2</v>
      </c>
      <c r="J3917" s="9">
        <f>SUMIFS(H:H,D:D,dataset_shampoo[[#This Row],[Brand]],E:E,dataset_shampoo[[#This Row],[Region]],F:F,dataset_shampoo[[#This Row],[Year]],G:G,"&lt;="&amp;dataset_shampoo[[#This Row],[Month]])</f>
        <v>176</v>
      </c>
      <c r="K3917" s="27">
        <f>SUMIFS(I:I,D:D,dataset_shampoo[[#This Row],[Brand]],E:E,dataset_shampoo[[#This Row],[Region]],F:F,dataset_shampoo[[#This Row],[Year]],G:G,"&lt;="&amp;dataset_shampoo[[#This Row],[Month]])</f>
        <v>949.90000000000009</v>
      </c>
      <c r="L3917" s="9">
        <f>dataset_shampoo[[#This Row],[Units YTD]]+SUMIFS(H:H,D:D,dataset_shampoo[[#This Row],[Brand]],E:E,dataset_shampoo[[#This Row],[Region]],F:F,dataset_shampoo[[#This Row],[Year]]-1,G:G,"&gt;"&amp;dataset_shampoo[[#This Row],[Month]])</f>
        <v>397</v>
      </c>
      <c r="M3917" s="1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s="9">
        <v>140</v>
      </c>
      <c r="I3918" s="11">
        <v>1365</v>
      </c>
      <c r="J3918" s="9">
        <f>SUMIFS(H:H,D:D,dataset_shampoo[[#This Row],[Brand]],E:E,dataset_shampoo[[#This Row],[Region]],F:F,dataset_shampoo[[#This Row],[Year]],G:G,"&lt;="&amp;dataset_shampoo[[#This Row],[Month]])</f>
        <v>140</v>
      </c>
      <c r="K3918" s="27">
        <f>SUMIFS(I:I,D:D,dataset_shampoo[[#This Row],[Brand]],E:E,dataset_shampoo[[#This Row],[Region]],F:F,dataset_shampoo[[#This Row],[Year]],G:G,"&lt;="&amp;dataset_shampoo[[#This Row],[Month]])</f>
        <v>1365</v>
      </c>
      <c r="L3918" s="9">
        <f>dataset_shampoo[[#This Row],[Units YTD]]+SUMIFS(H:H,D:D,dataset_shampoo[[#This Row],[Brand]],E:E,dataset_shampoo[[#This Row],[Region]],F:F,dataset_shampoo[[#This Row],[Year]]-1,G:G,"&gt;"&amp;dataset_shampoo[[#This Row],[Month]])</f>
        <v>140</v>
      </c>
      <c r="M3918" s="1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s="9">
        <v>49</v>
      </c>
      <c r="I3919" s="11">
        <v>518</v>
      </c>
      <c r="J3919" s="9">
        <f>SUMIFS(H:H,D:D,dataset_shampoo[[#This Row],[Brand]],E:E,dataset_shampoo[[#This Row],[Region]],F:F,dataset_shampoo[[#This Row],[Year]],G:G,"&lt;="&amp;dataset_shampoo[[#This Row],[Month]])</f>
        <v>189</v>
      </c>
      <c r="K3919" s="27">
        <f>SUMIFS(I:I,D:D,dataset_shampoo[[#This Row],[Brand]],E:E,dataset_shampoo[[#This Row],[Region]],F:F,dataset_shampoo[[#This Row],[Year]],G:G,"&lt;="&amp;dataset_shampoo[[#This Row],[Month]])</f>
        <v>1883</v>
      </c>
      <c r="L3919" s="9">
        <f>dataset_shampoo[[#This Row],[Units YTD]]+SUMIFS(H:H,D:D,dataset_shampoo[[#This Row],[Brand]],E:E,dataset_shampoo[[#This Row],[Region]],F:F,dataset_shampoo[[#This Row],[Year]]-1,G:G,"&gt;"&amp;dataset_shampoo[[#This Row],[Month]])</f>
        <v>189</v>
      </c>
      <c r="M3919" s="1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s="9">
        <v>346</v>
      </c>
      <c r="I3920" s="11">
        <v>3339</v>
      </c>
      <c r="J3920" s="9">
        <f>SUMIFS(H:H,D:D,dataset_shampoo[[#This Row],[Brand]],E:E,dataset_shampoo[[#This Row],[Region]],F:F,dataset_shampoo[[#This Row],[Year]],G:G,"&lt;="&amp;dataset_shampoo[[#This Row],[Month]])</f>
        <v>346</v>
      </c>
      <c r="K3920" s="27">
        <f>SUMIFS(I:I,D:D,dataset_shampoo[[#This Row],[Brand]],E:E,dataset_shampoo[[#This Row],[Region]],F:F,dataset_shampoo[[#This Row],[Year]],G:G,"&lt;="&amp;dataset_shampoo[[#This Row],[Month]])</f>
        <v>3339</v>
      </c>
      <c r="L3920" s="9">
        <f>dataset_shampoo[[#This Row],[Units YTD]]+SUMIFS(H:H,D:D,dataset_shampoo[[#This Row],[Brand]],E:E,dataset_shampoo[[#This Row],[Region]],F:F,dataset_shampoo[[#This Row],[Year]]-1,G:G,"&gt;"&amp;dataset_shampoo[[#This Row],[Month]])</f>
        <v>346</v>
      </c>
      <c r="M3920" s="1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s="9">
        <v>42</v>
      </c>
      <c r="I3921" s="11">
        <v>556.5</v>
      </c>
      <c r="J3921" s="9">
        <f>SUMIFS(H:H,D:D,dataset_shampoo[[#This Row],[Brand]],E:E,dataset_shampoo[[#This Row],[Region]],F:F,dataset_shampoo[[#This Row],[Year]],G:G,"&lt;="&amp;dataset_shampoo[[#This Row],[Month]])</f>
        <v>388</v>
      </c>
      <c r="K3921" s="27">
        <f>SUMIFS(I:I,D:D,dataset_shampoo[[#This Row],[Brand]],E:E,dataset_shampoo[[#This Row],[Region]],F:F,dataset_shampoo[[#This Row],[Year]],G:G,"&lt;="&amp;dataset_shampoo[[#This Row],[Month]])</f>
        <v>3895.5</v>
      </c>
      <c r="L3921" s="9">
        <f>dataset_shampoo[[#This Row],[Units YTD]]+SUMIFS(H:H,D:D,dataset_shampoo[[#This Row],[Brand]],E:E,dataset_shampoo[[#This Row],[Region]],F:F,dataset_shampoo[[#This Row],[Year]]-1,G:G,"&gt;"&amp;dataset_shampoo[[#This Row],[Month]])</f>
        <v>388</v>
      </c>
      <c r="M3921" s="1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s="9">
        <v>64</v>
      </c>
      <c r="I3922" s="11">
        <v>772.8</v>
      </c>
      <c r="J3922" s="9">
        <f>SUMIFS(H:H,D:D,dataset_shampoo[[#This Row],[Brand]],E:E,dataset_shampoo[[#This Row],[Region]],F:F,dataset_shampoo[[#This Row],[Year]],G:G,"&lt;="&amp;dataset_shampoo[[#This Row],[Month]])</f>
        <v>64</v>
      </c>
      <c r="K3922" s="27">
        <f>SUMIFS(I:I,D:D,dataset_shampoo[[#This Row],[Brand]],E:E,dataset_shampoo[[#This Row],[Region]],F:F,dataset_shampoo[[#This Row],[Year]],G:G,"&lt;="&amp;dataset_shampoo[[#This Row],[Month]])</f>
        <v>772.8</v>
      </c>
      <c r="L3922" s="9">
        <f>dataset_shampoo[[#This Row],[Units YTD]]+SUMIFS(H:H,D:D,dataset_shampoo[[#This Row],[Brand]],E:E,dataset_shampoo[[#This Row],[Region]],F:F,dataset_shampoo[[#This Row],[Year]]-1,G:G,"&gt;"&amp;dataset_shampoo[[#This Row],[Month]])</f>
        <v>452</v>
      </c>
      <c r="M3922" s="1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s="9">
        <v>386</v>
      </c>
      <c r="I3923" s="11">
        <v>3847.9</v>
      </c>
      <c r="J3923" s="9">
        <f>SUMIFS(H:H,D:D,dataset_shampoo[[#This Row],[Brand]],E:E,dataset_shampoo[[#This Row],[Region]],F:F,dataset_shampoo[[#This Row],[Year]],G:G,"&lt;="&amp;dataset_shampoo[[#This Row],[Month]])</f>
        <v>450</v>
      </c>
      <c r="K3923" s="27">
        <f>SUMIFS(I:I,D:D,dataset_shampoo[[#This Row],[Brand]],E:E,dataset_shampoo[[#This Row],[Region]],F:F,dataset_shampoo[[#This Row],[Year]],G:G,"&lt;="&amp;dataset_shampoo[[#This Row],[Month]])</f>
        <v>4620.7</v>
      </c>
      <c r="L3923" s="9">
        <f>dataset_shampoo[[#This Row],[Units YTD]]+SUMIFS(H:H,D:D,dataset_shampoo[[#This Row],[Brand]],E:E,dataset_shampoo[[#This Row],[Region]],F:F,dataset_shampoo[[#This Row],[Year]]-1,G:G,"&gt;"&amp;dataset_shampoo[[#This Row],[Month]])</f>
        <v>838</v>
      </c>
      <c r="M3923" s="1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s="9">
        <v>113</v>
      </c>
      <c r="I3924" s="11">
        <v>917.7</v>
      </c>
      <c r="J3924" s="9">
        <f>SUMIFS(H:H,D:D,dataset_shampoo[[#This Row],[Brand]],E:E,dataset_shampoo[[#This Row],[Region]],F:F,dataset_shampoo[[#This Row],[Year]],G:G,"&lt;="&amp;dataset_shampoo[[#This Row],[Month]])</f>
        <v>563</v>
      </c>
      <c r="K3924" s="27">
        <f>SUMIFS(I:I,D:D,dataset_shampoo[[#This Row],[Brand]],E:E,dataset_shampoo[[#This Row],[Region]],F:F,dataset_shampoo[[#This Row],[Year]],G:G,"&lt;="&amp;dataset_shampoo[[#This Row],[Month]])</f>
        <v>5538.4</v>
      </c>
      <c r="L3924" s="9">
        <f>dataset_shampoo[[#This Row],[Units YTD]]+SUMIFS(H:H,D:D,dataset_shampoo[[#This Row],[Brand]],E:E,dataset_shampoo[[#This Row],[Region]],F:F,dataset_shampoo[[#This Row],[Year]]-1,G:G,"&gt;"&amp;dataset_shampoo[[#This Row],[Month]])</f>
        <v>951</v>
      </c>
      <c r="M3924" s="1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s="9">
        <v>64</v>
      </c>
      <c r="I3925" s="11">
        <v>805</v>
      </c>
      <c r="J3925" s="9">
        <f>SUMIFS(H:H,D:D,dataset_shampoo[[#This Row],[Brand]],E:E,dataset_shampoo[[#This Row],[Region]],F:F,dataset_shampoo[[#This Row],[Year]],G:G,"&lt;="&amp;dataset_shampoo[[#This Row],[Month]])</f>
        <v>627</v>
      </c>
      <c r="K3925" s="27">
        <f>SUMIFS(I:I,D:D,dataset_shampoo[[#This Row],[Brand]],E:E,dataset_shampoo[[#This Row],[Region]],F:F,dataset_shampoo[[#This Row],[Year]],G:G,"&lt;="&amp;dataset_shampoo[[#This Row],[Month]])</f>
        <v>6343.4</v>
      </c>
      <c r="L3925" s="9">
        <f>dataset_shampoo[[#This Row],[Units YTD]]+SUMIFS(H:H,D:D,dataset_shampoo[[#This Row],[Brand]],E:E,dataset_shampoo[[#This Row],[Region]],F:F,dataset_shampoo[[#This Row],[Year]]-1,G:G,"&gt;"&amp;dataset_shampoo[[#This Row],[Month]])</f>
        <v>1015</v>
      </c>
      <c r="M3925" s="1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s="9">
        <v>113</v>
      </c>
      <c r="I3926" s="11">
        <v>1127</v>
      </c>
      <c r="J3926" s="9">
        <f>SUMIFS(H:H,D:D,dataset_shampoo[[#This Row],[Brand]],E:E,dataset_shampoo[[#This Row],[Region]],F:F,dataset_shampoo[[#This Row],[Year]],G:G,"&lt;="&amp;dataset_shampoo[[#This Row],[Month]])</f>
        <v>740</v>
      </c>
      <c r="K3926" s="27">
        <f>SUMIFS(I:I,D:D,dataset_shampoo[[#This Row],[Brand]],E:E,dataset_shampoo[[#This Row],[Region]],F:F,dataset_shampoo[[#This Row],[Year]],G:G,"&lt;="&amp;dataset_shampoo[[#This Row],[Month]])</f>
        <v>7470.4</v>
      </c>
      <c r="L3926" s="9">
        <f>dataset_shampoo[[#This Row],[Units YTD]]+SUMIFS(H:H,D:D,dataset_shampoo[[#This Row],[Brand]],E:E,dataset_shampoo[[#This Row],[Region]],F:F,dataset_shampoo[[#This Row],[Year]]-1,G:G,"&gt;"&amp;dataset_shampoo[[#This Row],[Month]])</f>
        <v>1128</v>
      </c>
      <c r="M3926" s="1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s="9">
        <v>177</v>
      </c>
      <c r="I3927" s="11">
        <v>1626.1</v>
      </c>
      <c r="J3927" s="9">
        <f>SUMIFS(H:H,D:D,dataset_shampoo[[#This Row],[Brand]],E:E,dataset_shampoo[[#This Row],[Region]],F:F,dataset_shampoo[[#This Row],[Year]],G:G,"&lt;="&amp;dataset_shampoo[[#This Row],[Month]])</f>
        <v>917</v>
      </c>
      <c r="K3927" s="27">
        <f>SUMIFS(I:I,D:D,dataset_shampoo[[#This Row],[Brand]],E:E,dataset_shampoo[[#This Row],[Region]],F:F,dataset_shampoo[[#This Row],[Year]],G:G,"&lt;="&amp;dataset_shampoo[[#This Row],[Month]])</f>
        <v>9096.5</v>
      </c>
      <c r="L3927" s="9">
        <f>dataset_shampoo[[#This Row],[Units YTD]]+SUMIFS(H:H,D:D,dataset_shampoo[[#This Row],[Brand]],E:E,dataset_shampoo[[#This Row],[Region]],F:F,dataset_shampoo[[#This Row],[Year]]-1,G:G,"&gt;"&amp;dataset_shampoo[[#This Row],[Month]])</f>
        <v>1305</v>
      </c>
      <c r="M3927" s="1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s="9">
        <v>209</v>
      </c>
      <c r="I3928" s="11">
        <v>2189.6</v>
      </c>
      <c r="J3928" s="9">
        <f>SUMIFS(H:H,D:D,dataset_shampoo[[#This Row],[Brand]],E:E,dataset_shampoo[[#This Row],[Region]],F:F,dataset_shampoo[[#This Row],[Year]],G:G,"&lt;="&amp;dataset_shampoo[[#This Row],[Month]])</f>
        <v>1126</v>
      </c>
      <c r="K3928" s="27">
        <f>SUMIFS(I:I,D:D,dataset_shampoo[[#This Row],[Brand]],E:E,dataset_shampoo[[#This Row],[Region]],F:F,dataset_shampoo[[#This Row],[Year]],G:G,"&lt;="&amp;dataset_shampoo[[#This Row],[Month]])</f>
        <v>11286.1</v>
      </c>
      <c r="L3928" s="9">
        <f>dataset_shampoo[[#This Row],[Units YTD]]+SUMIFS(H:H,D:D,dataset_shampoo[[#This Row],[Brand]],E:E,dataset_shampoo[[#This Row],[Region]],F:F,dataset_shampoo[[#This Row],[Year]]-1,G:G,"&gt;"&amp;dataset_shampoo[[#This Row],[Month]])</f>
        <v>1514</v>
      </c>
      <c r="M3928" s="1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s="9">
        <v>113</v>
      </c>
      <c r="I3929" s="11">
        <v>1030.4000000000001</v>
      </c>
      <c r="J3929" s="9">
        <f>SUMIFS(H:H,D:D,dataset_shampoo[[#This Row],[Brand]],E:E,dataset_shampoo[[#This Row],[Region]],F:F,dataset_shampoo[[#This Row],[Year]],G:G,"&lt;="&amp;dataset_shampoo[[#This Row],[Month]])</f>
        <v>1239</v>
      </c>
      <c r="K3929" s="27">
        <f>SUMIFS(I:I,D:D,dataset_shampoo[[#This Row],[Brand]],E:E,dataset_shampoo[[#This Row],[Region]],F:F,dataset_shampoo[[#This Row],[Year]],G:G,"&lt;="&amp;dataset_shampoo[[#This Row],[Month]])</f>
        <v>12316.5</v>
      </c>
      <c r="L3929" s="9">
        <f>dataset_shampoo[[#This Row],[Units YTD]]+SUMIFS(H:H,D:D,dataset_shampoo[[#This Row],[Brand]],E:E,dataset_shampoo[[#This Row],[Region]],F:F,dataset_shampoo[[#This Row],[Year]]-1,G:G,"&gt;"&amp;dataset_shampoo[[#This Row],[Month]])</f>
        <v>1281</v>
      </c>
      <c r="M3929" s="1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s="9">
        <v>113</v>
      </c>
      <c r="I3930" s="11">
        <v>917.7</v>
      </c>
      <c r="J3930" s="9">
        <f>SUMIFS(H:H,D:D,dataset_shampoo[[#This Row],[Brand]],E:E,dataset_shampoo[[#This Row],[Region]],F:F,dataset_shampoo[[#This Row],[Year]],G:G,"&lt;="&amp;dataset_shampoo[[#This Row],[Month]])</f>
        <v>1352</v>
      </c>
      <c r="K3930" s="27">
        <f>SUMIFS(I:I,D:D,dataset_shampoo[[#This Row],[Brand]],E:E,dataset_shampoo[[#This Row],[Region]],F:F,dataset_shampoo[[#This Row],[Year]],G:G,"&lt;="&amp;dataset_shampoo[[#This Row],[Month]])</f>
        <v>13234.2</v>
      </c>
      <c r="L3930" s="9">
        <f>dataset_shampoo[[#This Row],[Units YTD]]+SUMIFS(H:H,D:D,dataset_shampoo[[#This Row],[Brand]],E:E,dataset_shampoo[[#This Row],[Region]],F:F,dataset_shampoo[[#This Row],[Year]]-1,G:G,"&gt;"&amp;dataset_shampoo[[#This Row],[Month]])</f>
        <v>1352</v>
      </c>
      <c r="M3930" s="1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s="9">
        <v>462</v>
      </c>
      <c r="I3931" s="11">
        <v>4746</v>
      </c>
      <c r="J3931" s="9">
        <f>SUMIFS(H:H,D:D,dataset_shampoo[[#This Row],[Brand]],E:E,dataset_shampoo[[#This Row],[Region]],F:F,dataset_shampoo[[#This Row],[Year]],G:G,"&lt;="&amp;dataset_shampoo[[#This Row],[Month]])</f>
        <v>462</v>
      </c>
      <c r="K3931" s="27">
        <f>SUMIFS(I:I,D:D,dataset_shampoo[[#This Row],[Brand]],E:E,dataset_shampoo[[#This Row],[Region]],F:F,dataset_shampoo[[#This Row],[Year]],G:G,"&lt;="&amp;dataset_shampoo[[#This Row],[Month]])</f>
        <v>4746</v>
      </c>
      <c r="L3931" s="9">
        <f>dataset_shampoo[[#This Row],[Units YTD]]+SUMIFS(H:H,D:D,dataset_shampoo[[#This Row],[Brand]],E:E,dataset_shampoo[[#This Row],[Region]],F:F,dataset_shampoo[[#This Row],[Year]]-1,G:G,"&gt;"&amp;dataset_shampoo[[#This Row],[Month]])</f>
        <v>1750</v>
      </c>
      <c r="M3931" s="1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s="9">
        <v>231</v>
      </c>
      <c r="I3932" s="11">
        <v>2478</v>
      </c>
      <c r="J3932" s="9">
        <f>SUMIFS(H:H,D:D,dataset_shampoo[[#This Row],[Brand]],E:E,dataset_shampoo[[#This Row],[Region]],F:F,dataset_shampoo[[#This Row],[Year]],G:G,"&lt;="&amp;dataset_shampoo[[#This Row],[Month]])</f>
        <v>693</v>
      </c>
      <c r="K3932" s="27">
        <f>SUMIFS(I:I,D:D,dataset_shampoo[[#This Row],[Brand]],E:E,dataset_shampoo[[#This Row],[Region]],F:F,dataset_shampoo[[#This Row],[Year]],G:G,"&lt;="&amp;dataset_shampoo[[#This Row],[Month]])</f>
        <v>7224</v>
      </c>
      <c r="L3932" s="9">
        <f>dataset_shampoo[[#This Row],[Units YTD]]+SUMIFS(H:H,D:D,dataset_shampoo[[#This Row],[Brand]],E:E,dataset_shampoo[[#This Row],[Region]],F:F,dataset_shampoo[[#This Row],[Year]]-1,G:G,"&gt;"&amp;dataset_shampoo[[#This Row],[Month]])</f>
        <v>1482</v>
      </c>
      <c r="M3932" s="1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s="9">
        <v>273</v>
      </c>
      <c r="I3933" s="11">
        <v>2520</v>
      </c>
      <c r="J3933" s="9">
        <f>SUMIFS(H:H,D:D,dataset_shampoo[[#This Row],[Brand]],E:E,dataset_shampoo[[#This Row],[Region]],F:F,dataset_shampoo[[#This Row],[Year]],G:G,"&lt;="&amp;dataset_shampoo[[#This Row],[Month]])</f>
        <v>966</v>
      </c>
      <c r="K3933" s="27">
        <f>SUMIFS(I:I,D:D,dataset_shampoo[[#This Row],[Brand]],E:E,dataset_shampoo[[#This Row],[Region]],F:F,dataset_shampoo[[#This Row],[Year]],G:G,"&lt;="&amp;dataset_shampoo[[#This Row],[Month]])</f>
        <v>9744</v>
      </c>
      <c r="L3933" s="9">
        <f>dataset_shampoo[[#This Row],[Units YTD]]+SUMIFS(H:H,D:D,dataset_shampoo[[#This Row],[Brand]],E:E,dataset_shampoo[[#This Row],[Region]],F:F,dataset_shampoo[[#This Row],[Year]]-1,G:G,"&gt;"&amp;dataset_shampoo[[#This Row],[Month]])</f>
        <v>1691</v>
      </c>
      <c r="M3933" s="1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s="9">
        <v>84</v>
      </c>
      <c r="I3934" s="11">
        <v>819</v>
      </c>
      <c r="J3934" s="9">
        <f>SUMIFS(H:H,D:D,dataset_shampoo[[#This Row],[Brand]],E:E,dataset_shampoo[[#This Row],[Region]],F:F,dataset_shampoo[[#This Row],[Year]],G:G,"&lt;="&amp;dataset_shampoo[[#This Row],[Month]])</f>
        <v>1050</v>
      </c>
      <c r="K3934" s="27">
        <f>SUMIFS(I:I,D:D,dataset_shampoo[[#This Row],[Brand]],E:E,dataset_shampoo[[#This Row],[Region]],F:F,dataset_shampoo[[#This Row],[Year]],G:G,"&lt;="&amp;dataset_shampoo[[#This Row],[Month]])</f>
        <v>10563</v>
      </c>
      <c r="L3934" s="9">
        <f>dataset_shampoo[[#This Row],[Units YTD]]+SUMIFS(H:H,D:D,dataset_shampoo[[#This Row],[Brand]],E:E,dataset_shampoo[[#This Row],[Region]],F:F,dataset_shampoo[[#This Row],[Year]]-1,G:G,"&gt;"&amp;dataset_shampoo[[#This Row],[Month]])</f>
        <v>1485</v>
      </c>
      <c r="M3934" s="1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s="9">
        <v>84</v>
      </c>
      <c r="I3935" s="11">
        <v>924</v>
      </c>
      <c r="J3935" s="9">
        <f>SUMIFS(H:H,D:D,dataset_shampoo[[#This Row],[Brand]],E:E,dataset_shampoo[[#This Row],[Region]],F:F,dataset_shampoo[[#This Row],[Year]],G:G,"&lt;="&amp;dataset_shampoo[[#This Row],[Month]])</f>
        <v>1134</v>
      </c>
      <c r="K3935" s="27">
        <f>SUMIFS(I:I,D:D,dataset_shampoo[[#This Row],[Brand]],E:E,dataset_shampoo[[#This Row],[Region]],F:F,dataset_shampoo[[#This Row],[Year]],G:G,"&lt;="&amp;dataset_shampoo[[#This Row],[Month]])</f>
        <v>11487</v>
      </c>
      <c r="L3935" s="9">
        <f>dataset_shampoo[[#This Row],[Units YTD]]+SUMIFS(H:H,D:D,dataset_shampoo[[#This Row],[Brand]],E:E,dataset_shampoo[[#This Row],[Region]],F:F,dataset_shampoo[[#This Row],[Year]]-1,G:G,"&gt;"&amp;dataset_shampoo[[#This Row],[Month]])</f>
        <v>1360</v>
      </c>
      <c r="M3935" s="1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s="9">
        <v>273</v>
      </c>
      <c r="I3936" s="11">
        <v>2814</v>
      </c>
      <c r="J3936" s="9">
        <f>SUMIFS(H:H,D:D,dataset_shampoo[[#This Row],[Brand]],E:E,dataset_shampoo[[#This Row],[Region]],F:F,dataset_shampoo[[#This Row],[Year]],G:G,"&lt;="&amp;dataset_shampoo[[#This Row],[Month]])</f>
        <v>1407</v>
      </c>
      <c r="K3936" s="27">
        <f>SUMIFS(I:I,D:D,dataset_shampoo[[#This Row],[Brand]],E:E,dataset_shampoo[[#This Row],[Region]],F:F,dataset_shampoo[[#This Row],[Year]],G:G,"&lt;="&amp;dataset_shampoo[[#This Row],[Month]])</f>
        <v>14301</v>
      </c>
      <c r="L3936" s="9">
        <f>dataset_shampoo[[#This Row],[Units YTD]]+SUMIFS(H:H,D:D,dataset_shampoo[[#This Row],[Brand]],E:E,dataset_shampoo[[#This Row],[Region]],F:F,dataset_shampoo[[#This Row],[Year]]-1,G:G,"&gt;"&amp;dataset_shampoo[[#This Row],[Month]])</f>
        <v>1520</v>
      </c>
      <c r="M3936" s="1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s="9">
        <v>147</v>
      </c>
      <c r="I3937" s="11">
        <v>1428</v>
      </c>
      <c r="J3937" s="9">
        <f>SUMIFS(H:H,D:D,dataset_shampoo[[#This Row],[Brand]],E:E,dataset_shampoo[[#This Row],[Region]],F:F,dataset_shampoo[[#This Row],[Year]],G:G,"&lt;="&amp;dataset_shampoo[[#This Row],[Month]])</f>
        <v>1554</v>
      </c>
      <c r="K3937" s="27">
        <f>SUMIFS(I:I,D:D,dataset_shampoo[[#This Row],[Brand]],E:E,dataset_shampoo[[#This Row],[Region]],F:F,dataset_shampoo[[#This Row],[Year]],G:G,"&lt;="&amp;dataset_shampoo[[#This Row],[Month]])</f>
        <v>15729</v>
      </c>
      <c r="L3937" s="9">
        <f>dataset_shampoo[[#This Row],[Units YTD]]+SUMIFS(H:H,D:D,dataset_shampoo[[#This Row],[Brand]],E:E,dataset_shampoo[[#This Row],[Region]],F:F,dataset_shampoo[[#This Row],[Year]]-1,G:G,"&gt;"&amp;dataset_shampoo[[#This Row],[Month]])</f>
        <v>1554</v>
      </c>
      <c r="M3937" s="1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s="9">
        <v>84</v>
      </c>
      <c r="I3938" s="11">
        <v>882</v>
      </c>
      <c r="J3938" s="9">
        <f>SUMIFS(H:H,D:D,dataset_shampoo[[#This Row],[Brand]],E:E,dataset_shampoo[[#This Row],[Region]],F:F,dataset_shampoo[[#This Row],[Year]],G:G,"&lt;="&amp;dataset_shampoo[[#This Row],[Month]])</f>
        <v>1638</v>
      </c>
      <c r="K3938" s="27">
        <f>SUMIFS(I:I,D:D,dataset_shampoo[[#This Row],[Brand]],E:E,dataset_shampoo[[#This Row],[Region]],F:F,dataset_shampoo[[#This Row],[Year]],G:G,"&lt;="&amp;dataset_shampoo[[#This Row],[Month]])</f>
        <v>16611</v>
      </c>
      <c r="L3938" s="9">
        <f>dataset_shampoo[[#This Row],[Units YTD]]+SUMIFS(H:H,D:D,dataset_shampoo[[#This Row],[Brand]],E:E,dataset_shampoo[[#This Row],[Region]],F:F,dataset_shampoo[[#This Row],[Year]]-1,G:G,"&gt;"&amp;dataset_shampoo[[#This Row],[Month]])</f>
        <v>1638</v>
      </c>
      <c r="M3938" s="1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s="9">
        <v>112</v>
      </c>
      <c r="I3939" s="11">
        <v>1232</v>
      </c>
      <c r="J3939" s="9">
        <f>SUMIFS(H:H,D:D,dataset_shampoo[[#This Row],[Brand]],E:E,dataset_shampoo[[#This Row],[Region]],F:F,dataset_shampoo[[#This Row],[Year]],G:G,"&lt;="&amp;dataset_shampoo[[#This Row],[Month]])</f>
        <v>112</v>
      </c>
      <c r="K3939" s="27">
        <f>SUMIFS(I:I,D:D,dataset_shampoo[[#This Row],[Brand]],E:E,dataset_shampoo[[#This Row],[Region]],F:F,dataset_shampoo[[#This Row],[Year]],G:G,"&lt;="&amp;dataset_shampoo[[#This Row],[Month]])</f>
        <v>1232</v>
      </c>
      <c r="L3939" s="9">
        <f>dataset_shampoo[[#This Row],[Units YTD]]+SUMIFS(H:H,D:D,dataset_shampoo[[#This Row],[Brand]],E:E,dataset_shampoo[[#This Row],[Region]],F:F,dataset_shampoo[[#This Row],[Year]]-1,G:G,"&gt;"&amp;dataset_shampoo[[#This Row],[Month]])</f>
        <v>1288</v>
      </c>
      <c r="M3939" s="1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s="9">
        <v>9474</v>
      </c>
      <c r="I3940" s="11">
        <v>94538.5</v>
      </c>
      <c r="J3940" s="9">
        <f>SUMIFS(H:H,D:D,dataset_shampoo[[#This Row],[Brand]],E:E,dataset_shampoo[[#This Row],[Region]],F:F,dataset_shampoo[[#This Row],[Year]],G:G,"&lt;="&amp;dataset_shampoo[[#This Row],[Month]])</f>
        <v>9474</v>
      </c>
      <c r="K3940" s="27">
        <f>SUMIFS(I:I,D:D,dataset_shampoo[[#This Row],[Brand]],E:E,dataset_shampoo[[#This Row],[Region]],F:F,dataset_shampoo[[#This Row],[Year]],G:G,"&lt;="&amp;dataset_shampoo[[#This Row],[Month]])</f>
        <v>94538.5</v>
      </c>
      <c r="L3940" s="9">
        <f>dataset_shampoo[[#This Row],[Units YTD]]+SUMIFS(H:H,D:D,dataset_shampoo[[#This Row],[Brand]],E:E,dataset_shampoo[[#This Row],[Region]],F:F,dataset_shampoo[[#This Row],[Year]]-1,G:G,"&gt;"&amp;dataset_shampoo[[#This Row],[Month]])</f>
        <v>9474</v>
      </c>
      <c r="M3940" s="1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s="9">
        <v>6230</v>
      </c>
      <c r="I3941" s="11">
        <v>62195</v>
      </c>
      <c r="J3941" s="9">
        <f>SUMIFS(H:H,D:D,dataset_shampoo[[#This Row],[Brand]],E:E,dataset_shampoo[[#This Row],[Region]],F:F,dataset_shampoo[[#This Row],[Year]],G:G,"&lt;="&amp;dataset_shampoo[[#This Row],[Month]])</f>
        <v>15704</v>
      </c>
      <c r="K3941" s="27">
        <f>SUMIFS(I:I,D:D,dataset_shampoo[[#This Row],[Brand]],E:E,dataset_shampoo[[#This Row],[Region]],F:F,dataset_shampoo[[#This Row],[Year]],G:G,"&lt;="&amp;dataset_shampoo[[#This Row],[Month]])</f>
        <v>156733.5</v>
      </c>
      <c r="L3941" s="9">
        <f>dataset_shampoo[[#This Row],[Units YTD]]+SUMIFS(H:H,D:D,dataset_shampoo[[#This Row],[Brand]],E:E,dataset_shampoo[[#This Row],[Region]],F:F,dataset_shampoo[[#This Row],[Year]]-1,G:G,"&gt;"&amp;dataset_shampoo[[#This Row],[Month]])</f>
        <v>15704</v>
      </c>
      <c r="M3941" s="1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s="9">
        <v>4652</v>
      </c>
      <c r="I3942" s="11">
        <v>46459</v>
      </c>
      <c r="J3942" s="9">
        <f>SUMIFS(H:H,D:D,dataset_shampoo[[#This Row],[Brand]],E:E,dataset_shampoo[[#This Row],[Region]],F:F,dataset_shampoo[[#This Row],[Year]],G:G,"&lt;="&amp;dataset_shampoo[[#This Row],[Month]])</f>
        <v>20356</v>
      </c>
      <c r="K3942" s="27">
        <f>SUMIFS(I:I,D:D,dataset_shampoo[[#This Row],[Brand]],E:E,dataset_shampoo[[#This Row],[Region]],F:F,dataset_shampoo[[#This Row],[Year]],G:G,"&lt;="&amp;dataset_shampoo[[#This Row],[Month]])</f>
        <v>203192.5</v>
      </c>
      <c r="L3942" s="9">
        <f>dataset_shampoo[[#This Row],[Units YTD]]+SUMIFS(H:H,D:D,dataset_shampoo[[#This Row],[Brand]],E:E,dataset_shampoo[[#This Row],[Region]],F:F,dataset_shampoo[[#This Row],[Year]]-1,G:G,"&gt;"&amp;dataset_shampoo[[#This Row],[Month]])</f>
        <v>20356</v>
      </c>
      <c r="M3942" s="1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s="9">
        <v>3916</v>
      </c>
      <c r="I3943" s="11">
        <v>39091.5</v>
      </c>
      <c r="J3943" s="9">
        <f>SUMIFS(H:H,D:D,dataset_shampoo[[#This Row],[Brand]],E:E,dataset_shampoo[[#This Row],[Region]],F:F,dataset_shampoo[[#This Row],[Year]],G:G,"&lt;="&amp;dataset_shampoo[[#This Row],[Month]])</f>
        <v>24272</v>
      </c>
      <c r="K3943" s="27">
        <f>SUMIFS(I:I,D:D,dataset_shampoo[[#This Row],[Brand]],E:E,dataset_shampoo[[#This Row],[Region]],F:F,dataset_shampoo[[#This Row],[Year]],G:G,"&lt;="&amp;dataset_shampoo[[#This Row],[Month]])</f>
        <v>242284</v>
      </c>
      <c r="L3943" s="9">
        <f>dataset_shampoo[[#This Row],[Units YTD]]+SUMIFS(H:H,D:D,dataset_shampoo[[#This Row],[Brand]],E:E,dataset_shampoo[[#This Row],[Region]],F:F,dataset_shampoo[[#This Row],[Year]]-1,G:G,"&gt;"&amp;dataset_shampoo[[#This Row],[Month]])</f>
        <v>24272</v>
      </c>
      <c r="M3943" s="1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s="9">
        <v>5019</v>
      </c>
      <c r="I3944" s="11">
        <v>50081.5</v>
      </c>
      <c r="J3944" s="9">
        <f>SUMIFS(H:H,D:D,dataset_shampoo[[#This Row],[Brand]],E:E,dataset_shampoo[[#This Row],[Region]],F:F,dataset_shampoo[[#This Row],[Year]],G:G,"&lt;="&amp;dataset_shampoo[[#This Row],[Month]])</f>
        <v>29291</v>
      </c>
      <c r="K3944" s="27">
        <f>SUMIFS(I:I,D:D,dataset_shampoo[[#This Row],[Brand]],E:E,dataset_shampoo[[#This Row],[Region]],F:F,dataset_shampoo[[#This Row],[Year]],G:G,"&lt;="&amp;dataset_shampoo[[#This Row],[Month]])</f>
        <v>292365.5</v>
      </c>
      <c r="L3944" s="9">
        <f>dataset_shampoo[[#This Row],[Units YTD]]+SUMIFS(H:H,D:D,dataset_shampoo[[#This Row],[Brand]],E:E,dataset_shampoo[[#This Row],[Region]],F:F,dataset_shampoo[[#This Row],[Year]]-1,G:G,"&gt;"&amp;dataset_shampoo[[#This Row],[Month]])</f>
        <v>29291</v>
      </c>
      <c r="M3944" s="1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s="9">
        <v>3717</v>
      </c>
      <c r="I3945" s="11">
        <v>37114</v>
      </c>
      <c r="J3945" s="9">
        <f>SUMIFS(H:H,D:D,dataset_shampoo[[#This Row],[Brand]],E:E,dataset_shampoo[[#This Row],[Region]],F:F,dataset_shampoo[[#This Row],[Year]],G:G,"&lt;="&amp;dataset_shampoo[[#This Row],[Month]])</f>
        <v>33008</v>
      </c>
      <c r="K3945" s="27">
        <f>SUMIFS(I:I,D:D,dataset_shampoo[[#This Row],[Brand]],E:E,dataset_shampoo[[#This Row],[Region]],F:F,dataset_shampoo[[#This Row],[Year]],G:G,"&lt;="&amp;dataset_shampoo[[#This Row],[Month]])</f>
        <v>329479.5</v>
      </c>
      <c r="L3945" s="9">
        <f>dataset_shampoo[[#This Row],[Units YTD]]+SUMIFS(H:H,D:D,dataset_shampoo[[#This Row],[Brand]],E:E,dataset_shampoo[[#This Row],[Region]],F:F,dataset_shampoo[[#This Row],[Year]]-1,G:G,"&gt;"&amp;dataset_shampoo[[#This Row],[Month]])</f>
        <v>33008</v>
      </c>
      <c r="M3945" s="1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s="9">
        <v>2944</v>
      </c>
      <c r="I3946" s="11">
        <v>29340.5</v>
      </c>
      <c r="J3946" s="9">
        <f>SUMIFS(H:H,D:D,dataset_shampoo[[#This Row],[Brand]],E:E,dataset_shampoo[[#This Row],[Region]],F:F,dataset_shampoo[[#This Row],[Year]],G:G,"&lt;="&amp;dataset_shampoo[[#This Row],[Month]])</f>
        <v>35952</v>
      </c>
      <c r="K3946" s="27">
        <f>SUMIFS(I:I,D:D,dataset_shampoo[[#This Row],[Brand]],E:E,dataset_shampoo[[#This Row],[Region]],F:F,dataset_shampoo[[#This Row],[Year]],G:G,"&lt;="&amp;dataset_shampoo[[#This Row],[Month]])</f>
        <v>358820</v>
      </c>
      <c r="L3946" s="9">
        <f>dataset_shampoo[[#This Row],[Units YTD]]+SUMIFS(H:H,D:D,dataset_shampoo[[#This Row],[Brand]],E:E,dataset_shampoo[[#This Row],[Region]],F:F,dataset_shampoo[[#This Row],[Year]]-1,G:G,"&gt;"&amp;dataset_shampoo[[#This Row],[Month]])</f>
        <v>35952</v>
      </c>
      <c r="M3946" s="1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s="9">
        <v>3496</v>
      </c>
      <c r="I3947" s="11">
        <v>34898.5</v>
      </c>
      <c r="J3947" s="9">
        <f>SUMIFS(H:H,D:D,dataset_shampoo[[#This Row],[Brand]],E:E,dataset_shampoo[[#This Row],[Region]],F:F,dataset_shampoo[[#This Row],[Year]],G:G,"&lt;="&amp;dataset_shampoo[[#This Row],[Month]])</f>
        <v>39448</v>
      </c>
      <c r="K3947" s="27">
        <f>SUMIFS(I:I,D:D,dataset_shampoo[[#This Row],[Brand]],E:E,dataset_shampoo[[#This Row],[Region]],F:F,dataset_shampoo[[#This Row],[Year]],G:G,"&lt;="&amp;dataset_shampoo[[#This Row],[Month]])</f>
        <v>393718.5</v>
      </c>
      <c r="L3947" s="9">
        <f>dataset_shampoo[[#This Row],[Units YTD]]+SUMIFS(H:H,D:D,dataset_shampoo[[#This Row],[Brand]],E:E,dataset_shampoo[[#This Row],[Region]],F:F,dataset_shampoo[[#This Row],[Year]]-1,G:G,"&gt;"&amp;dataset_shampoo[[#This Row],[Month]])</f>
        <v>39448</v>
      </c>
      <c r="M3947" s="1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s="9">
        <v>3420</v>
      </c>
      <c r="I3948" s="11">
        <v>34156.5</v>
      </c>
      <c r="J3948" s="9">
        <f>SUMIFS(H:H,D:D,dataset_shampoo[[#This Row],[Brand]],E:E,dataset_shampoo[[#This Row],[Region]],F:F,dataset_shampoo[[#This Row],[Year]],G:G,"&lt;="&amp;dataset_shampoo[[#This Row],[Month]])</f>
        <v>42868</v>
      </c>
      <c r="K3948" s="27">
        <f>SUMIFS(I:I,D:D,dataset_shampoo[[#This Row],[Brand]],E:E,dataset_shampoo[[#This Row],[Region]],F:F,dataset_shampoo[[#This Row],[Year]],G:G,"&lt;="&amp;dataset_shampoo[[#This Row],[Month]])</f>
        <v>427875</v>
      </c>
      <c r="L3948" s="9">
        <f>dataset_shampoo[[#This Row],[Units YTD]]+SUMIFS(H:H,D:D,dataset_shampoo[[#This Row],[Brand]],E:E,dataset_shampoo[[#This Row],[Region]],F:F,dataset_shampoo[[#This Row],[Year]]-1,G:G,"&gt;"&amp;dataset_shampoo[[#This Row],[Month]])</f>
        <v>42868</v>
      </c>
      <c r="M3948" s="1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s="9">
        <v>2796</v>
      </c>
      <c r="I3949" s="11">
        <v>27909</v>
      </c>
      <c r="J3949" s="9">
        <f>SUMIFS(H:H,D:D,dataset_shampoo[[#This Row],[Brand]],E:E,dataset_shampoo[[#This Row],[Region]],F:F,dataset_shampoo[[#This Row],[Year]],G:G,"&lt;="&amp;dataset_shampoo[[#This Row],[Month]])</f>
        <v>45664</v>
      </c>
      <c r="K3949" s="27">
        <f>SUMIFS(I:I,D:D,dataset_shampoo[[#This Row],[Brand]],E:E,dataset_shampoo[[#This Row],[Region]],F:F,dataset_shampoo[[#This Row],[Year]],G:G,"&lt;="&amp;dataset_shampoo[[#This Row],[Month]])</f>
        <v>455784</v>
      </c>
      <c r="L3949" s="9">
        <f>dataset_shampoo[[#This Row],[Units YTD]]+SUMIFS(H:H,D:D,dataset_shampoo[[#This Row],[Brand]],E:E,dataset_shampoo[[#This Row],[Region]],F:F,dataset_shampoo[[#This Row],[Year]]-1,G:G,"&gt;"&amp;dataset_shampoo[[#This Row],[Month]])</f>
        <v>45664</v>
      </c>
      <c r="M3949" s="1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s="9">
        <v>2758</v>
      </c>
      <c r="I3950" s="11">
        <v>27517</v>
      </c>
      <c r="J3950" s="9">
        <f>SUMIFS(H:H,D:D,dataset_shampoo[[#This Row],[Brand]],E:E,dataset_shampoo[[#This Row],[Region]],F:F,dataset_shampoo[[#This Row],[Year]],G:G,"&lt;="&amp;dataset_shampoo[[#This Row],[Month]])</f>
        <v>48422</v>
      </c>
      <c r="K3950" s="27">
        <f>SUMIFS(I:I,D:D,dataset_shampoo[[#This Row],[Brand]],E:E,dataset_shampoo[[#This Row],[Region]],F:F,dataset_shampoo[[#This Row],[Year]],G:G,"&lt;="&amp;dataset_shampoo[[#This Row],[Month]])</f>
        <v>483301</v>
      </c>
      <c r="L3950" s="9">
        <f>dataset_shampoo[[#This Row],[Units YTD]]+SUMIFS(H:H,D:D,dataset_shampoo[[#This Row],[Brand]],E:E,dataset_shampoo[[#This Row],[Region]],F:F,dataset_shampoo[[#This Row],[Year]]-1,G:G,"&gt;"&amp;dataset_shampoo[[#This Row],[Month]])</f>
        <v>48422</v>
      </c>
      <c r="M3950" s="1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s="9">
        <v>2646</v>
      </c>
      <c r="I3951" s="11">
        <v>26383</v>
      </c>
      <c r="J3951" s="9">
        <f>SUMIFS(H:H,D:D,dataset_shampoo[[#This Row],[Brand]],E:E,dataset_shampoo[[#This Row],[Region]],F:F,dataset_shampoo[[#This Row],[Year]],G:G,"&lt;="&amp;dataset_shampoo[[#This Row],[Month]])</f>
        <v>51068</v>
      </c>
      <c r="K3951" s="27">
        <f>SUMIFS(I:I,D:D,dataset_shampoo[[#This Row],[Brand]],E:E,dataset_shampoo[[#This Row],[Region]],F:F,dataset_shampoo[[#This Row],[Year]],G:G,"&lt;="&amp;dataset_shampoo[[#This Row],[Month]])</f>
        <v>509684</v>
      </c>
      <c r="L3951" s="9">
        <f>dataset_shampoo[[#This Row],[Units YTD]]+SUMIFS(H:H,D:D,dataset_shampoo[[#This Row],[Brand]],E:E,dataset_shampoo[[#This Row],[Region]],F:F,dataset_shampoo[[#This Row],[Year]]-1,G:G,"&gt;"&amp;dataset_shampoo[[#This Row],[Month]])</f>
        <v>51068</v>
      </c>
      <c r="M3951" s="1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s="9">
        <v>4536</v>
      </c>
      <c r="I3952" s="11">
        <v>45360</v>
      </c>
      <c r="J3952" s="9">
        <f>SUMIFS(H:H,D:D,dataset_shampoo[[#This Row],[Brand]],E:E,dataset_shampoo[[#This Row],[Region]],F:F,dataset_shampoo[[#This Row],[Year]],G:G,"&lt;="&amp;dataset_shampoo[[#This Row],[Month]])</f>
        <v>4536</v>
      </c>
      <c r="K3952" s="27">
        <f>SUMIFS(I:I,D:D,dataset_shampoo[[#This Row],[Brand]],E:E,dataset_shampoo[[#This Row],[Region]],F:F,dataset_shampoo[[#This Row],[Year]],G:G,"&lt;="&amp;dataset_shampoo[[#This Row],[Month]])</f>
        <v>45360</v>
      </c>
      <c r="L3952" s="9">
        <f>dataset_shampoo[[#This Row],[Units YTD]]+SUMIFS(H:H,D:D,dataset_shampoo[[#This Row],[Brand]],E:E,dataset_shampoo[[#This Row],[Region]],F:F,dataset_shampoo[[#This Row],[Year]]-1,G:G,"&gt;"&amp;dataset_shampoo[[#This Row],[Month]])</f>
        <v>46130</v>
      </c>
      <c r="M3952" s="1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s="9">
        <v>4354</v>
      </c>
      <c r="I3953" s="11">
        <v>43442</v>
      </c>
      <c r="J3953" s="9">
        <f>SUMIFS(H:H,D:D,dataset_shampoo[[#This Row],[Brand]],E:E,dataset_shampoo[[#This Row],[Region]],F:F,dataset_shampoo[[#This Row],[Year]],G:G,"&lt;="&amp;dataset_shampoo[[#This Row],[Month]])</f>
        <v>8890</v>
      </c>
      <c r="K3953" s="27">
        <f>SUMIFS(I:I,D:D,dataset_shampoo[[#This Row],[Brand]],E:E,dataset_shampoo[[#This Row],[Region]],F:F,dataset_shampoo[[#This Row],[Year]],G:G,"&lt;="&amp;dataset_shampoo[[#This Row],[Month]])</f>
        <v>88802</v>
      </c>
      <c r="L3953" s="9">
        <f>dataset_shampoo[[#This Row],[Units YTD]]+SUMIFS(H:H,D:D,dataset_shampoo[[#This Row],[Brand]],E:E,dataset_shampoo[[#This Row],[Region]],F:F,dataset_shampoo[[#This Row],[Year]]-1,G:G,"&gt;"&amp;dataset_shampoo[[#This Row],[Month]])</f>
        <v>44254</v>
      </c>
      <c r="M3953" s="1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s="9">
        <v>6622</v>
      </c>
      <c r="I3954" s="11">
        <v>66101</v>
      </c>
      <c r="J3954" s="9">
        <f>SUMIFS(H:H,D:D,dataset_shampoo[[#This Row],[Brand]],E:E,dataset_shampoo[[#This Row],[Region]],F:F,dataset_shampoo[[#This Row],[Year]],G:G,"&lt;="&amp;dataset_shampoo[[#This Row],[Month]])</f>
        <v>15512</v>
      </c>
      <c r="K3954" s="27">
        <f>SUMIFS(I:I,D:D,dataset_shampoo[[#This Row],[Brand]],E:E,dataset_shampoo[[#This Row],[Region]],F:F,dataset_shampoo[[#This Row],[Year]],G:G,"&lt;="&amp;dataset_shampoo[[#This Row],[Month]])</f>
        <v>154903</v>
      </c>
      <c r="L3954" s="9">
        <f>dataset_shampoo[[#This Row],[Units YTD]]+SUMIFS(H:H,D:D,dataset_shampoo[[#This Row],[Brand]],E:E,dataset_shampoo[[#This Row],[Region]],F:F,dataset_shampoo[[#This Row],[Year]]-1,G:G,"&gt;"&amp;dataset_shampoo[[#This Row],[Month]])</f>
        <v>46224</v>
      </c>
      <c r="M3954" s="1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s="9">
        <v>6006</v>
      </c>
      <c r="I3955" s="11">
        <v>60046</v>
      </c>
      <c r="J3955" s="9">
        <f>SUMIFS(H:H,D:D,dataset_shampoo[[#This Row],[Brand]],E:E,dataset_shampoo[[#This Row],[Region]],F:F,dataset_shampoo[[#This Row],[Year]],G:G,"&lt;="&amp;dataset_shampoo[[#This Row],[Month]])</f>
        <v>21518</v>
      </c>
      <c r="K3955" s="27">
        <f>SUMIFS(I:I,D:D,dataset_shampoo[[#This Row],[Brand]],E:E,dataset_shampoo[[#This Row],[Region]],F:F,dataset_shampoo[[#This Row],[Year]],G:G,"&lt;="&amp;dataset_shampoo[[#This Row],[Month]])</f>
        <v>214949</v>
      </c>
      <c r="L3955" s="9">
        <f>dataset_shampoo[[#This Row],[Units YTD]]+SUMIFS(H:H,D:D,dataset_shampoo[[#This Row],[Brand]],E:E,dataset_shampoo[[#This Row],[Region]],F:F,dataset_shampoo[[#This Row],[Year]]-1,G:G,"&gt;"&amp;dataset_shampoo[[#This Row],[Month]])</f>
        <v>48314</v>
      </c>
      <c r="M3955" s="1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s="9">
        <v>4550</v>
      </c>
      <c r="I3956" s="11">
        <v>45500</v>
      </c>
      <c r="J3956" s="9">
        <f>SUMIFS(H:H,D:D,dataset_shampoo[[#This Row],[Brand]],E:E,dataset_shampoo[[#This Row],[Region]],F:F,dataset_shampoo[[#This Row],[Year]],G:G,"&lt;="&amp;dataset_shampoo[[#This Row],[Month]])</f>
        <v>26068</v>
      </c>
      <c r="K3956" s="27">
        <f>SUMIFS(I:I,D:D,dataset_shampoo[[#This Row],[Brand]],E:E,dataset_shampoo[[#This Row],[Region]],F:F,dataset_shampoo[[#This Row],[Year]],G:G,"&lt;="&amp;dataset_shampoo[[#This Row],[Month]])</f>
        <v>260449</v>
      </c>
      <c r="L3956" s="9">
        <f>dataset_shampoo[[#This Row],[Units YTD]]+SUMIFS(H:H,D:D,dataset_shampoo[[#This Row],[Brand]],E:E,dataset_shampoo[[#This Row],[Region]],F:F,dataset_shampoo[[#This Row],[Year]]-1,G:G,"&gt;"&amp;dataset_shampoo[[#This Row],[Month]])</f>
        <v>47845</v>
      </c>
      <c r="M3956" s="1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s="9">
        <v>4368</v>
      </c>
      <c r="I3957" s="11">
        <v>43617</v>
      </c>
      <c r="J3957" s="9">
        <f>SUMIFS(H:H,D:D,dataset_shampoo[[#This Row],[Brand]],E:E,dataset_shampoo[[#This Row],[Region]],F:F,dataset_shampoo[[#This Row],[Year]],G:G,"&lt;="&amp;dataset_shampoo[[#This Row],[Month]])</f>
        <v>30436</v>
      </c>
      <c r="K3957" s="27">
        <f>SUMIFS(I:I,D:D,dataset_shampoo[[#This Row],[Brand]],E:E,dataset_shampoo[[#This Row],[Region]],F:F,dataset_shampoo[[#This Row],[Year]],G:G,"&lt;="&amp;dataset_shampoo[[#This Row],[Month]])</f>
        <v>304066</v>
      </c>
      <c r="L3957" s="9">
        <f>dataset_shampoo[[#This Row],[Units YTD]]+SUMIFS(H:H,D:D,dataset_shampoo[[#This Row],[Brand]],E:E,dataset_shampoo[[#This Row],[Region]],F:F,dataset_shampoo[[#This Row],[Year]]-1,G:G,"&gt;"&amp;dataset_shampoo[[#This Row],[Month]])</f>
        <v>48496</v>
      </c>
      <c r="M3957" s="1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s="9">
        <v>4095</v>
      </c>
      <c r="I3958" s="11">
        <v>40810</v>
      </c>
      <c r="J3958" s="9">
        <f>SUMIFS(H:H,D:D,dataset_shampoo[[#This Row],[Brand]],E:E,dataset_shampoo[[#This Row],[Region]],F:F,dataset_shampoo[[#This Row],[Year]],G:G,"&lt;="&amp;dataset_shampoo[[#This Row],[Month]])</f>
        <v>34531</v>
      </c>
      <c r="K3958" s="27">
        <f>SUMIFS(I:I,D:D,dataset_shampoo[[#This Row],[Brand]],E:E,dataset_shampoo[[#This Row],[Region]],F:F,dataset_shampoo[[#This Row],[Year]],G:G,"&lt;="&amp;dataset_shampoo[[#This Row],[Month]])</f>
        <v>344876</v>
      </c>
      <c r="L3958" s="9">
        <f>dataset_shampoo[[#This Row],[Units YTD]]+SUMIFS(H:H,D:D,dataset_shampoo[[#This Row],[Brand]],E:E,dataset_shampoo[[#This Row],[Region]],F:F,dataset_shampoo[[#This Row],[Year]]-1,G:G,"&gt;"&amp;dataset_shampoo[[#This Row],[Month]])</f>
        <v>49647</v>
      </c>
      <c r="M3958" s="1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s="9">
        <v>3983</v>
      </c>
      <c r="I3959" s="11">
        <v>39830</v>
      </c>
      <c r="J3959" s="9">
        <f>SUMIFS(H:H,D:D,dataset_shampoo[[#This Row],[Brand]],E:E,dataset_shampoo[[#This Row],[Region]],F:F,dataset_shampoo[[#This Row],[Year]],G:G,"&lt;="&amp;dataset_shampoo[[#This Row],[Month]])</f>
        <v>38514</v>
      </c>
      <c r="K3959" s="27">
        <f>SUMIFS(I:I,D:D,dataset_shampoo[[#This Row],[Brand]],E:E,dataset_shampoo[[#This Row],[Region]],F:F,dataset_shampoo[[#This Row],[Year]],G:G,"&lt;="&amp;dataset_shampoo[[#This Row],[Month]])</f>
        <v>384706</v>
      </c>
      <c r="L3959" s="9">
        <f>dataset_shampoo[[#This Row],[Units YTD]]+SUMIFS(H:H,D:D,dataset_shampoo[[#This Row],[Brand]],E:E,dataset_shampoo[[#This Row],[Region]],F:F,dataset_shampoo[[#This Row],[Year]]-1,G:G,"&gt;"&amp;dataset_shampoo[[#This Row],[Month]])</f>
        <v>50134</v>
      </c>
      <c r="M3959" s="1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s="9">
        <v>3171</v>
      </c>
      <c r="I3960" s="11">
        <v>31598</v>
      </c>
      <c r="J3960" s="9">
        <f>SUMIFS(H:H,D:D,dataset_shampoo[[#This Row],[Brand]],E:E,dataset_shampoo[[#This Row],[Region]],F:F,dataset_shampoo[[#This Row],[Year]],G:G,"&lt;="&amp;dataset_shampoo[[#This Row],[Month]])</f>
        <v>41685</v>
      </c>
      <c r="K3960" s="27">
        <f>SUMIFS(I:I,D:D,dataset_shampoo[[#This Row],[Brand]],E:E,dataset_shampoo[[#This Row],[Region]],F:F,dataset_shampoo[[#This Row],[Year]],G:G,"&lt;="&amp;dataset_shampoo[[#This Row],[Month]])</f>
        <v>416304</v>
      </c>
      <c r="L3960" s="9">
        <f>dataset_shampoo[[#This Row],[Units YTD]]+SUMIFS(H:H,D:D,dataset_shampoo[[#This Row],[Brand]],E:E,dataset_shampoo[[#This Row],[Region]],F:F,dataset_shampoo[[#This Row],[Year]]-1,G:G,"&gt;"&amp;dataset_shampoo[[#This Row],[Month]])</f>
        <v>49885</v>
      </c>
      <c r="M3960" s="1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s="9">
        <v>1827</v>
      </c>
      <c r="I3961" s="11">
        <v>18200</v>
      </c>
      <c r="J3961" s="9">
        <f>SUMIFS(H:H,D:D,dataset_shampoo[[#This Row],[Brand]],E:E,dataset_shampoo[[#This Row],[Region]],F:F,dataset_shampoo[[#This Row],[Year]],G:G,"&lt;="&amp;dataset_shampoo[[#This Row],[Month]])</f>
        <v>43512</v>
      </c>
      <c r="K3961" s="27">
        <f>SUMIFS(I:I,D:D,dataset_shampoo[[#This Row],[Brand]],E:E,dataset_shampoo[[#This Row],[Region]],F:F,dataset_shampoo[[#This Row],[Year]],G:G,"&lt;="&amp;dataset_shampoo[[#This Row],[Month]])</f>
        <v>434504</v>
      </c>
      <c r="L3961" s="9">
        <f>dataset_shampoo[[#This Row],[Units YTD]]+SUMIFS(H:H,D:D,dataset_shampoo[[#This Row],[Brand]],E:E,dataset_shampoo[[#This Row],[Region]],F:F,dataset_shampoo[[#This Row],[Year]]-1,G:G,"&gt;"&amp;dataset_shampoo[[#This Row],[Month]])</f>
        <v>48916</v>
      </c>
      <c r="M3961" s="1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s="9">
        <v>1673</v>
      </c>
      <c r="I3962" s="11">
        <v>16681</v>
      </c>
      <c r="J3962" s="9">
        <f>SUMIFS(H:H,D:D,dataset_shampoo[[#This Row],[Brand]],E:E,dataset_shampoo[[#This Row],[Region]],F:F,dataset_shampoo[[#This Row],[Year]],G:G,"&lt;="&amp;dataset_shampoo[[#This Row],[Month]])</f>
        <v>45185</v>
      </c>
      <c r="K3962" s="27">
        <f>SUMIFS(I:I,D:D,dataset_shampoo[[#This Row],[Brand]],E:E,dataset_shampoo[[#This Row],[Region]],F:F,dataset_shampoo[[#This Row],[Year]],G:G,"&lt;="&amp;dataset_shampoo[[#This Row],[Month]])</f>
        <v>451185</v>
      </c>
      <c r="L3962" s="9">
        <f>dataset_shampoo[[#This Row],[Units YTD]]+SUMIFS(H:H,D:D,dataset_shampoo[[#This Row],[Brand]],E:E,dataset_shampoo[[#This Row],[Region]],F:F,dataset_shampoo[[#This Row],[Year]]-1,G:G,"&gt;"&amp;dataset_shampoo[[#This Row],[Month]])</f>
        <v>47831</v>
      </c>
      <c r="M3962" s="1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s="9">
        <v>1456</v>
      </c>
      <c r="I3963" s="11">
        <v>14546</v>
      </c>
      <c r="J3963" s="9">
        <f>SUMIFS(H:H,D:D,dataset_shampoo[[#This Row],[Brand]],E:E,dataset_shampoo[[#This Row],[Region]],F:F,dataset_shampoo[[#This Row],[Year]],G:G,"&lt;="&amp;dataset_shampoo[[#This Row],[Month]])</f>
        <v>46641</v>
      </c>
      <c r="K3963" s="27">
        <f>SUMIFS(I:I,D:D,dataset_shampoo[[#This Row],[Brand]],E:E,dataset_shampoo[[#This Row],[Region]],F:F,dataset_shampoo[[#This Row],[Year]],G:G,"&lt;="&amp;dataset_shampoo[[#This Row],[Month]])</f>
        <v>465731</v>
      </c>
      <c r="L3963" s="9">
        <f>dataset_shampoo[[#This Row],[Units YTD]]+SUMIFS(H:H,D:D,dataset_shampoo[[#This Row],[Brand]],E:E,dataset_shampoo[[#This Row],[Region]],F:F,dataset_shampoo[[#This Row],[Year]]-1,G:G,"&gt;"&amp;dataset_shampoo[[#This Row],[Month]])</f>
        <v>46641</v>
      </c>
      <c r="M3963" s="1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s="9">
        <v>3402</v>
      </c>
      <c r="I3964" s="11">
        <v>33873</v>
      </c>
      <c r="J3964" s="9">
        <f>SUMIFS(H:H,D:D,dataset_shampoo[[#This Row],[Brand]],E:E,dataset_shampoo[[#This Row],[Region]],F:F,dataset_shampoo[[#This Row],[Year]],G:G,"&lt;="&amp;dataset_shampoo[[#This Row],[Month]])</f>
        <v>3402</v>
      </c>
      <c r="K3964" s="27">
        <f>SUMIFS(I:I,D:D,dataset_shampoo[[#This Row],[Brand]],E:E,dataset_shampoo[[#This Row],[Region]],F:F,dataset_shampoo[[#This Row],[Year]],G:G,"&lt;="&amp;dataset_shampoo[[#This Row],[Month]])</f>
        <v>33873</v>
      </c>
      <c r="L3964" s="9">
        <f>dataset_shampoo[[#This Row],[Units YTD]]+SUMIFS(H:H,D:D,dataset_shampoo[[#This Row],[Brand]],E:E,dataset_shampoo[[#This Row],[Region]],F:F,dataset_shampoo[[#This Row],[Year]]-1,G:G,"&gt;"&amp;dataset_shampoo[[#This Row],[Month]])</f>
        <v>45507</v>
      </c>
      <c r="M3964" s="1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s="9">
        <v>3150</v>
      </c>
      <c r="I3965" s="11">
        <v>31363.5</v>
      </c>
      <c r="J3965" s="9">
        <f>SUMIFS(H:H,D:D,dataset_shampoo[[#This Row],[Brand]],E:E,dataset_shampoo[[#This Row],[Region]],F:F,dataset_shampoo[[#This Row],[Year]],G:G,"&lt;="&amp;dataset_shampoo[[#This Row],[Month]])</f>
        <v>6552</v>
      </c>
      <c r="K3965" s="27">
        <f>SUMIFS(I:I,D:D,dataset_shampoo[[#This Row],[Brand]],E:E,dataset_shampoo[[#This Row],[Region]],F:F,dataset_shampoo[[#This Row],[Year]],G:G,"&lt;="&amp;dataset_shampoo[[#This Row],[Month]])</f>
        <v>65236.5</v>
      </c>
      <c r="L3965" s="9">
        <f>dataset_shampoo[[#This Row],[Units YTD]]+SUMIFS(H:H,D:D,dataset_shampoo[[#This Row],[Brand]],E:E,dataset_shampoo[[#This Row],[Region]],F:F,dataset_shampoo[[#This Row],[Year]]-1,G:G,"&gt;"&amp;dataset_shampoo[[#This Row],[Month]])</f>
        <v>44303</v>
      </c>
      <c r="M3965" s="1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s="9">
        <v>1428</v>
      </c>
      <c r="I3966" s="11">
        <v>14143.5</v>
      </c>
      <c r="J3966" s="9">
        <f>SUMIFS(H:H,D:D,dataset_shampoo[[#This Row],[Brand]],E:E,dataset_shampoo[[#This Row],[Region]],F:F,dataset_shampoo[[#This Row],[Year]],G:G,"&lt;="&amp;dataset_shampoo[[#This Row],[Month]])</f>
        <v>7980</v>
      </c>
      <c r="K3966" s="27">
        <f>SUMIFS(I:I,D:D,dataset_shampoo[[#This Row],[Brand]],E:E,dataset_shampoo[[#This Row],[Region]],F:F,dataset_shampoo[[#This Row],[Year]],G:G,"&lt;="&amp;dataset_shampoo[[#This Row],[Month]])</f>
        <v>79380</v>
      </c>
      <c r="L3966" s="9">
        <f>dataset_shampoo[[#This Row],[Units YTD]]+SUMIFS(H:H,D:D,dataset_shampoo[[#This Row],[Brand]],E:E,dataset_shampoo[[#This Row],[Region]],F:F,dataset_shampoo[[#This Row],[Year]]-1,G:G,"&gt;"&amp;dataset_shampoo[[#This Row],[Month]])</f>
        <v>39109</v>
      </c>
      <c r="M3966" s="1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s="9">
        <v>2258</v>
      </c>
      <c r="I3967" s="11">
        <v>22585.5</v>
      </c>
      <c r="J3967" s="9">
        <f>SUMIFS(H:H,D:D,dataset_shampoo[[#This Row],[Brand]],E:E,dataset_shampoo[[#This Row],[Region]],F:F,dataset_shampoo[[#This Row],[Year]],G:G,"&lt;="&amp;dataset_shampoo[[#This Row],[Month]])</f>
        <v>10238</v>
      </c>
      <c r="K3967" s="27">
        <f>SUMIFS(I:I,D:D,dataset_shampoo[[#This Row],[Brand]],E:E,dataset_shampoo[[#This Row],[Region]],F:F,dataset_shampoo[[#This Row],[Year]],G:G,"&lt;="&amp;dataset_shampoo[[#This Row],[Month]])</f>
        <v>101965.5</v>
      </c>
      <c r="L3967" s="9">
        <f>dataset_shampoo[[#This Row],[Units YTD]]+SUMIFS(H:H,D:D,dataset_shampoo[[#This Row],[Brand]],E:E,dataset_shampoo[[#This Row],[Region]],F:F,dataset_shampoo[[#This Row],[Year]]-1,G:G,"&gt;"&amp;dataset_shampoo[[#This Row],[Month]])</f>
        <v>35361</v>
      </c>
      <c r="M3967" s="1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s="9">
        <v>2068</v>
      </c>
      <c r="I3968" s="11">
        <v>20695.5</v>
      </c>
      <c r="J3968" s="9">
        <f>SUMIFS(H:H,D:D,dataset_shampoo[[#This Row],[Brand]],E:E,dataset_shampoo[[#This Row],[Region]],F:F,dataset_shampoo[[#This Row],[Year]],G:G,"&lt;="&amp;dataset_shampoo[[#This Row],[Month]])</f>
        <v>12306</v>
      </c>
      <c r="K3968" s="27">
        <f>SUMIFS(I:I,D:D,dataset_shampoo[[#This Row],[Brand]],E:E,dataset_shampoo[[#This Row],[Region]],F:F,dataset_shampoo[[#This Row],[Year]],G:G,"&lt;="&amp;dataset_shampoo[[#This Row],[Month]])</f>
        <v>122661</v>
      </c>
      <c r="L3968" s="9">
        <f>dataset_shampoo[[#This Row],[Units YTD]]+SUMIFS(H:H,D:D,dataset_shampoo[[#This Row],[Brand]],E:E,dataset_shampoo[[#This Row],[Region]],F:F,dataset_shampoo[[#This Row],[Year]]-1,G:G,"&gt;"&amp;dataset_shampoo[[#This Row],[Month]])</f>
        <v>32879</v>
      </c>
      <c r="M3968" s="1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s="9">
        <v>2163</v>
      </c>
      <c r="I3969" s="11">
        <v>21588</v>
      </c>
      <c r="J3969" s="9">
        <f>SUMIFS(H:H,D:D,dataset_shampoo[[#This Row],[Brand]],E:E,dataset_shampoo[[#This Row],[Region]],F:F,dataset_shampoo[[#This Row],[Year]],G:G,"&lt;="&amp;dataset_shampoo[[#This Row],[Month]])</f>
        <v>14469</v>
      </c>
      <c r="K3969" s="27">
        <f>SUMIFS(I:I,D:D,dataset_shampoo[[#This Row],[Brand]],E:E,dataset_shampoo[[#This Row],[Region]],F:F,dataset_shampoo[[#This Row],[Year]],G:G,"&lt;="&amp;dataset_shampoo[[#This Row],[Month]])</f>
        <v>144249</v>
      </c>
      <c r="L3969" s="9">
        <f>dataset_shampoo[[#This Row],[Units YTD]]+SUMIFS(H:H,D:D,dataset_shampoo[[#This Row],[Brand]],E:E,dataset_shampoo[[#This Row],[Region]],F:F,dataset_shampoo[[#This Row],[Year]]-1,G:G,"&gt;"&amp;dataset_shampoo[[#This Row],[Month]])</f>
        <v>30674</v>
      </c>
      <c r="M3969" s="1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s="9">
        <v>3034</v>
      </c>
      <c r="I3970" s="11">
        <v>30303</v>
      </c>
      <c r="J3970" s="9">
        <f>SUMIFS(H:H,D:D,dataset_shampoo[[#This Row],[Brand]],E:E,dataset_shampoo[[#This Row],[Region]],F:F,dataset_shampoo[[#This Row],[Year]],G:G,"&lt;="&amp;dataset_shampoo[[#This Row],[Month]])</f>
        <v>17503</v>
      </c>
      <c r="K3970" s="27">
        <f>SUMIFS(I:I,D:D,dataset_shampoo[[#This Row],[Brand]],E:E,dataset_shampoo[[#This Row],[Region]],F:F,dataset_shampoo[[#This Row],[Year]],G:G,"&lt;="&amp;dataset_shampoo[[#This Row],[Month]])</f>
        <v>174552</v>
      </c>
      <c r="L3970" s="9">
        <f>dataset_shampoo[[#This Row],[Units YTD]]+SUMIFS(H:H,D:D,dataset_shampoo[[#This Row],[Brand]],E:E,dataset_shampoo[[#This Row],[Region]],F:F,dataset_shampoo[[#This Row],[Year]]-1,G:G,"&gt;"&amp;dataset_shampoo[[#This Row],[Month]])</f>
        <v>29613</v>
      </c>
      <c r="M3970" s="1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s="9">
        <v>2373</v>
      </c>
      <c r="I3971" s="11">
        <v>23667</v>
      </c>
      <c r="J3971" s="9">
        <f>SUMIFS(H:H,D:D,dataset_shampoo[[#This Row],[Brand]],E:E,dataset_shampoo[[#This Row],[Region]],F:F,dataset_shampoo[[#This Row],[Year]],G:G,"&lt;="&amp;dataset_shampoo[[#This Row],[Month]])</f>
        <v>19876</v>
      </c>
      <c r="K3971" s="27">
        <f>SUMIFS(I:I,D:D,dataset_shampoo[[#This Row],[Brand]],E:E,dataset_shampoo[[#This Row],[Region]],F:F,dataset_shampoo[[#This Row],[Year]],G:G,"&lt;="&amp;dataset_shampoo[[#This Row],[Month]])</f>
        <v>198219</v>
      </c>
      <c r="L3971" s="9">
        <f>dataset_shampoo[[#This Row],[Units YTD]]+SUMIFS(H:H,D:D,dataset_shampoo[[#This Row],[Brand]],E:E,dataset_shampoo[[#This Row],[Region]],F:F,dataset_shampoo[[#This Row],[Year]]-1,G:G,"&gt;"&amp;dataset_shampoo[[#This Row],[Month]])</f>
        <v>28003</v>
      </c>
      <c r="M3971" s="1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s="9">
        <v>2226</v>
      </c>
      <c r="I3972" s="11">
        <v>22354.5</v>
      </c>
      <c r="J3972" s="9">
        <f>SUMIFS(H:H,D:D,dataset_shampoo[[#This Row],[Brand]],E:E,dataset_shampoo[[#This Row],[Region]],F:F,dataset_shampoo[[#This Row],[Year]],G:G,"&lt;="&amp;dataset_shampoo[[#This Row],[Month]])</f>
        <v>22102</v>
      </c>
      <c r="K3972" s="27">
        <f>SUMIFS(I:I,D:D,dataset_shampoo[[#This Row],[Brand]],E:E,dataset_shampoo[[#This Row],[Region]],F:F,dataset_shampoo[[#This Row],[Year]],G:G,"&lt;="&amp;dataset_shampoo[[#This Row],[Month]])</f>
        <v>220573.5</v>
      </c>
      <c r="L3972" s="9">
        <f>dataset_shampoo[[#This Row],[Units YTD]]+SUMIFS(H:H,D:D,dataset_shampoo[[#This Row],[Brand]],E:E,dataset_shampoo[[#This Row],[Region]],F:F,dataset_shampoo[[#This Row],[Year]]-1,G:G,"&gt;"&amp;dataset_shampoo[[#This Row],[Month]])</f>
        <v>27058</v>
      </c>
      <c r="M3972" s="1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s="9">
        <v>1544</v>
      </c>
      <c r="I3973" s="11">
        <v>15319.5</v>
      </c>
      <c r="J3973" s="9">
        <f>SUMIFS(H:H,D:D,dataset_shampoo[[#This Row],[Brand]],E:E,dataset_shampoo[[#This Row],[Region]],F:F,dataset_shampoo[[#This Row],[Year]],G:G,"&lt;="&amp;dataset_shampoo[[#This Row],[Month]])</f>
        <v>23646</v>
      </c>
      <c r="K3973" s="27">
        <f>SUMIFS(I:I,D:D,dataset_shampoo[[#This Row],[Brand]],E:E,dataset_shampoo[[#This Row],[Region]],F:F,dataset_shampoo[[#This Row],[Year]],G:G,"&lt;="&amp;dataset_shampoo[[#This Row],[Month]])</f>
        <v>235893</v>
      </c>
      <c r="L3973" s="9">
        <f>dataset_shampoo[[#This Row],[Units YTD]]+SUMIFS(H:H,D:D,dataset_shampoo[[#This Row],[Brand]],E:E,dataset_shampoo[[#This Row],[Region]],F:F,dataset_shampoo[[#This Row],[Year]]-1,G:G,"&gt;"&amp;dataset_shampoo[[#This Row],[Month]])</f>
        <v>26775</v>
      </c>
      <c r="M3973" s="1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s="9">
        <v>1680</v>
      </c>
      <c r="I3974" s="11">
        <v>16789.5</v>
      </c>
      <c r="J3974" s="9">
        <f>SUMIFS(H:H,D:D,dataset_shampoo[[#This Row],[Brand]],E:E,dataset_shampoo[[#This Row],[Region]],F:F,dataset_shampoo[[#This Row],[Year]],G:G,"&lt;="&amp;dataset_shampoo[[#This Row],[Month]])</f>
        <v>25326</v>
      </c>
      <c r="K3974" s="27">
        <f>SUMIFS(I:I,D:D,dataset_shampoo[[#This Row],[Brand]],E:E,dataset_shampoo[[#This Row],[Region]],F:F,dataset_shampoo[[#This Row],[Year]],G:G,"&lt;="&amp;dataset_shampoo[[#This Row],[Month]])</f>
        <v>252682.5</v>
      </c>
      <c r="L3974" s="9">
        <f>dataset_shampoo[[#This Row],[Units YTD]]+SUMIFS(H:H,D:D,dataset_shampoo[[#This Row],[Brand]],E:E,dataset_shampoo[[#This Row],[Region]],F:F,dataset_shampoo[[#This Row],[Year]]-1,G:G,"&gt;"&amp;dataset_shampoo[[#This Row],[Month]])</f>
        <v>26782</v>
      </c>
      <c r="M3974" s="1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s="9">
        <v>2436</v>
      </c>
      <c r="I3975" s="11">
        <v>24349.5</v>
      </c>
      <c r="J3975" s="9">
        <f>SUMIFS(H:H,D:D,dataset_shampoo[[#This Row],[Brand]],E:E,dataset_shampoo[[#This Row],[Region]],F:F,dataset_shampoo[[#This Row],[Year]],G:G,"&lt;="&amp;dataset_shampoo[[#This Row],[Month]])</f>
        <v>27762</v>
      </c>
      <c r="K3975" s="27">
        <f>SUMIFS(I:I,D:D,dataset_shampoo[[#This Row],[Brand]],E:E,dataset_shampoo[[#This Row],[Region]],F:F,dataset_shampoo[[#This Row],[Year]],G:G,"&lt;="&amp;dataset_shampoo[[#This Row],[Month]])</f>
        <v>277032</v>
      </c>
      <c r="L3975" s="9">
        <f>dataset_shampoo[[#This Row],[Units YTD]]+SUMIFS(H:H,D:D,dataset_shampoo[[#This Row],[Brand]],E:E,dataset_shampoo[[#This Row],[Region]],F:F,dataset_shampoo[[#This Row],[Year]]-1,G:G,"&gt;"&amp;dataset_shampoo[[#This Row],[Month]])</f>
        <v>27762</v>
      </c>
      <c r="M3975" s="1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s="9">
        <v>3284</v>
      </c>
      <c r="I3976" s="11">
        <v>32715.200000000001</v>
      </c>
      <c r="J3976" s="9">
        <f>SUMIFS(H:H,D:D,dataset_shampoo[[#This Row],[Brand]],E:E,dataset_shampoo[[#This Row],[Region]],F:F,dataset_shampoo[[#This Row],[Year]],G:G,"&lt;="&amp;dataset_shampoo[[#This Row],[Month]])</f>
        <v>3284</v>
      </c>
      <c r="K3976" s="27">
        <f>SUMIFS(I:I,D:D,dataset_shampoo[[#This Row],[Brand]],E:E,dataset_shampoo[[#This Row],[Region]],F:F,dataset_shampoo[[#This Row],[Year]],G:G,"&lt;="&amp;dataset_shampoo[[#This Row],[Month]])</f>
        <v>32715.200000000001</v>
      </c>
      <c r="L3976" s="9">
        <f>dataset_shampoo[[#This Row],[Units YTD]]+SUMIFS(H:H,D:D,dataset_shampoo[[#This Row],[Brand]],E:E,dataset_shampoo[[#This Row],[Region]],F:F,dataset_shampoo[[#This Row],[Year]]-1,G:G,"&gt;"&amp;dataset_shampoo[[#This Row],[Month]])</f>
        <v>27644</v>
      </c>
      <c r="M3976" s="1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s="9">
        <v>2785</v>
      </c>
      <c r="I3977" s="11">
        <v>27965.7</v>
      </c>
      <c r="J3977" s="9">
        <f>SUMIFS(H:H,D:D,dataset_shampoo[[#This Row],[Brand]],E:E,dataset_shampoo[[#This Row],[Region]],F:F,dataset_shampoo[[#This Row],[Year]],G:G,"&lt;="&amp;dataset_shampoo[[#This Row],[Month]])</f>
        <v>6069</v>
      </c>
      <c r="K3977" s="27">
        <f>SUMIFS(I:I,D:D,dataset_shampoo[[#This Row],[Brand]],E:E,dataset_shampoo[[#This Row],[Region]],F:F,dataset_shampoo[[#This Row],[Year]],G:G,"&lt;="&amp;dataset_shampoo[[#This Row],[Month]])</f>
        <v>60680.9</v>
      </c>
      <c r="L3977" s="9">
        <f>dataset_shampoo[[#This Row],[Units YTD]]+SUMIFS(H:H,D:D,dataset_shampoo[[#This Row],[Brand]],E:E,dataset_shampoo[[#This Row],[Region]],F:F,dataset_shampoo[[#This Row],[Year]]-1,G:G,"&gt;"&amp;dataset_shampoo[[#This Row],[Month]])</f>
        <v>27279</v>
      </c>
      <c r="M3977" s="1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s="9">
        <v>2785</v>
      </c>
      <c r="I3978" s="11">
        <v>27965.7</v>
      </c>
      <c r="J3978" s="9">
        <f>SUMIFS(H:H,D:D,dataset_shampoo[[#This Row],[Brand]],E:E,dataset_shampoo[[#This Row],[Region]],F:F,dataset_shampoo[[#This Row],[Year]],G:G,"&lt;="&amp;dataset_shampoo[[#This Row],[Month]])</f>
        <v>8854</v>
      </c>
      <c r="K3978" s="27">
        <f>SUMIFS(I:I,D:D,dataset_shampoo[[#This Row],[Brand]],E:E,dataset_shampoo[[#This Row],[Region]],F:F,dataset_shampoo[[#This Row],[Year]],G:G,"&lt;="&amp;dataset_shampoo[[#This Row],[Month]])</f>
        <v>88646.6</v>
      </c>
      <c r="L3978" s="9">
        <f>dataset_shampoo[[#This Row],[Units YTD]]+SUMIFS(H:H,D:D,dataset_shampoo[[#This Row],[Brand]],E:E,dataset_shampoo[[#This Row],[Region]],F:F,dataset_shampoo[[#This Row],[Year]]-1,G:G,"&gt;"&amp;dataset_shampoo[[#This Row],[Month]])</f>
        <v>28636</v>
      </c>
      <c r="M3978" s="1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s="9">
        <v>3413</v>
      </c>
      <c r="I3979" s="11">
        <v>34164.199999999997</v>
      </c>
      <c r="J3979" s="9">
        <f>SUMIFS(H:H,D:D,dataset_shampoo[[#This Row],[Brand]],E:E,dataset_shampoo[[#This Row],[Region]],F:F,dataset_shampoo[[#This Row],[Year]],G:G,"&lt;="&amp;dataset_shampoo[[#This Row],[Month]])</f>
        <v>12267</v>
      </c>
      <c r="K3979" s="27">
        <f>SUMIFS(I:I,D:D,dataset_shampoo[[#This Row],[Brand]],E:E,dataset_shampoo[[#This Row],[Region]],F:F,dataset_shampoo[[#This Row],[Year]],G:G,"&lt;="&amp;dataset_shampoo[[#This Row],[Month]])</f>
        <v>122810.8</v>
      </c>
      <c r="L3979" s="9">
        <f>dataset_shampoo[[#This Row],[Units YTD]]+SUMIFS(H:H,D:D,dataset_shampoo[[#This Row],[Brand]],E:E,dataset_shampoo[[#This Row],[Region]],F:F,dataset_shampoo[[#This Row],[Year]]-1,G:G,"&gt;"&amp;dataset_shampoo[[#This Row],[Month]])</f>
        <v>29791</v>
      </c>
      <c r="M3979" s="1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s="9">
        <v>4202</v>
      </c>
      <c r="I3980" s="11">
        <v>41956.6</v>
      </c>
      <c r="J3980" s="9">
        <f>SUMIFS(H:H,D:D,dataset_shampoo[[#This Row],[Brand]],E:E,dataset_shampoo[[#This Row],[Region]],F:F,dataset_shampoo[[#This Row],[Year]],G:G,"&lt;="&amp;dataset_shampoo[[#This Row],[Month]])</f>
        <v>16469</v>
      </c>
      <c r="K3980" s="27">
        <f>SUMIFS(I:I,D:D,dataset_shampoo[[#This Row],[Brand]],E:E,dataset_shampoo[[#This Row],[Region]],F:F,dataset_shampoo[[#This Row],[Year]],G:G,"&lt;="&amp;dataset_shampoo[[#This Row],[Month]])</f>
        <v>164767.4</v>
      </c>
      <c r="L3980" s="9">
        <f>dataset_shampoo[[#This Row],[Units YTD]]+SUMIFS(H:H,D:D,dataset_shampoo[[#This Row],[Brand]],E:E,dataset_shampoo[[#This Row],[Region]],F:F,dataset_shampoo[[#This Row],[Year]]-1,G:G,"&gt;"&amp;dataset_shampoo[[#This Row],[Month]])</f>
        <v>31925</v>
      </c>
      <c r="M3980" s="1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s="9">
        <v>5812</v>
      </c>
      <c r="I3981" s="11">
        <v>57927.8</v>
      </c>
      <c r="J3981" s="9">
        <f>SUMIFS(H:H,D:D,dataset_shampoo[[#This Row],[Brand]],E:E,dataset_shampoo[[#This Row],[Region]],F:F,dataset_shampoo[[#This Row],[Year]],G:G,"&lt;="&amp;dataset_shampoo[[#This Row],[Month]])</f>
        <v>22281</v>
      </c>
      <c r="K3981" s="27">
        <f>SUMIFS(I:I,D:D,dataset_shampoo[[#This Row],[Brand]],E:E,dataset_shampoo[[#This Row],[Region]],F:F,dataset_shampoo[[#This Row],[Year]],G:G,"&lt;="&amp;dataset_shampoo[[#This Row],[Month]])</f>
        <v>222695.2</v>
      </c>
      <c r="L3981" s="9">
        <f>dataset_shampoo[[#This Row],[Units YTD]]+SUMIFS(H:H,D:D,dataset_shampoo[[#This Row],[Brand]],E:E,dataset_shampoo[[#This Row],[Region]],F:F,dataset_shampoo[[#This Row],[Year]]-1,G:G,"&gt;"&amp;dataset_shampoo[[#This Row],[Month]])</f>
        <v>35574</v>
      </c>
      <c r="M3981" s="1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s="9">
        <v>3767</v>
      </c>
      <c r="I3982" s="11">
        <v>37722.300000000003</v>
      </c>
      <c r="J3982" s="9">
        <f>SUMIFS(H:H,D:D,dataset_shampoo[[#This Row],[Brand]],E:E,dataset_shampoo[[#This Row],[Region]],F:F,dataset_shampoo[[#This Row],[Year]],G:G,"&lt;="&amp;dataset_shampoo[[#This Row],[Month]])</f>
        <v>26048</v>
      </c>
      <c r="K3982" s="27">
        <f>SUMIFS(I:I,D:D,dataset_shampoo[[#This Row],[Brand]],E:E,dataset_shampoo[[#This Row],[Region]],F:F,dataset_shampoo[[#This Row],[Year]],G:G,"&lt;="&amp;dataset_shampoo[[#This Row],[Month]])</f>
        <v>260417.5</v>
      </c>
      <c r="L3982" s="9">
        <f>dataset_shampoo[[#This Row],[Units YTD]]+SUMIFS(H:H,D:D,dataset_shampoo[[#This Row],[Brand]],E:E,dataset_shampoo[[#This Row],[Region]],F:F,dataset_shampoo[[#This Row],[Year]]-1,G:G,"&gt;"&amp;dataset_shampoo[[#This Row],[Month]])</f>
        <v>36307</v>
      </c>
      <c r="M3982" s="1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s="9">
        <v>4830</v>
      </c>
      <c r="I3983" s="11">
        <v>48235.6</v>
      </c>
      <c r="J3983" s="9">
        <f>SUMIFS(H:H,D:D,dataset_shampoo[[#This Row],[Brand]],E:E,dataset_shampoo[[#This Row],[Region]],F:F,dataset_shampoo[[#This Row],[Year]],G:G,"&lt;="&amp;dataset_shampoo[[#This Row],[Month]])</f>
        <v>30878</v>
      </c>
      <c r="K3983" s="27">
        <f>SUMIFS(I:I,D:D,dataset_shampoo[[#This Row],[Brand]],E:E,dataset_shampoo[[#This Row],[Region]],F:F,dataset_shampoo[[#This Row],[Year]],G:G,"&lt;="&amp;dataset_shampoo[[#This Row],[Month]])</f>
        <v>308653.09999999998</v>
      </c>
      <c r="L3983" s="9">
        <f>dataset_shampoo[[#This Row],[Units YTD]]+SUMIFS(H:H,D:D,dataset_shampoo[[#This Row],[Brand]],E:E,dataset_shampoo[[#This Row],[Region]],F:F,dataset_shampoo[[#This Row],[Year]]-1,G:G,"&gt;"&amp;dataset_shampoo[[#This Row],[Month]])</f>
        <v>38764</v>
      </c>
      <c r="M3983" s="1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s="9">
        <v>3639</v>
      </c>
      <c r="I3984" s="11">
        <v>36064</v>
      </c>
      <c r="J3984" s="9">
        <f>SUMIFS(H:H,D:D,dataset_shampoo[[#This Row],[Brand]],E:E,dataset_shampoo[[#This Row],[Region]],F:F,dataset_shampoo[[#This Row],[Year]],G:G,"&lt;="&amp;dataset_shampoo[[#This Row],[Month]])</f>
        <v>34517</v>
      </c>
      <c r="K3984" s="27">
        <f>SUMIFS(I:I,D:D,dataset_shampoo[[#This Row],[Brand]],E:E,dataset_shampoo[[#This Row],[Region]],F:F,dataset_shampoo[[#This Row],[Year]],G:G,"&lt;="&amp;dataset_shampoo[[#This Row],[Month]])</f>
        <v>344717.1</v>
      </c>
      <c r="L3984" s="9">
        <f>dataset_shampoo[[#This Row],[Units YTD]]+SUMIFS(H:H,D:D,dataset_shampoo[[#This Row],[Brand]],E:E,dataset_shampoo[[#This Row],[Region]],F:F,dataset_shampoo[[#This Row],[Year]]-1,G:G,"&gt;"&amp;dataset_shampoo[[#This Row],[Month]])</f>
        <v>40177</v>
      </c>
      <c r="M3984" s="1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s="9">
        <v>3767</v>
      </c>
      <c r="I3985" s="11">
        <v>37835</v>
      </c>
      <c r="J3985" s="9">
        <f>SUMIFS(H:H,D:D,dataset_shampoo[[#This Row],[Brand]],E:E,dataset_shampoo[[#This Row],[Region]],F:F,dataset_shampoo[[#This Row],[Year]],G:G,"&lt;="&amp;dataset_shampoo[[#This Row],[Month]])</f>
        <v>38284</v>
      </c>
      <c r="K3985" s="27">
        <f>SUMIFS(I:I,D:D,dataset_shampoo[[#This Row],[Brand]],E:E,dataset_shampoo[[#This Row],[Region]],F:F,dataset_shampoo[[#This Row],[Year]],G:G,"&lt;="&amp;dataset_shampoo[[#This Row],[Month]])</f>
        <v>382552.1</v>
      </c>
      <c r="L3985" s="9">
        <f>dataset_shampoo[[#This Row],[Units YTD]]+SUMIFS(H:H,D:D,dataset_shampoo[[#This Row],[Brand]],E:E,dataset_shampoo[[#This Row],[Region]],F:F,dataset_shampoo[[#This Row],[Year]]-1,G:G,"&gt;"&amp;dataset_shampoo[[#This Row],[Month]])</f>
        <v>42400</v>
      </c>
      <c r="M3985" s="1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s="9">
        <v>2753</v>
      </c>
      <c r="I3986" s="11">
        <v>27498.799999999999</v>
      </c>
      <c r="J3986" s="9">
        <f>SUMIFS(H:H,D:D,dataset_shampoo[[#This Row],[Brand]],E:E,dataset_shampoo[[#This Row],[Region]],F:F,dataset_shampoo[[#This Row],[Year]],G:G,"&lt;="&amp;dataset_shampoo[[#This Row],[Month]])</f>
        <v>41037</v>
      </c>
      <c r="K3986" s="27">
        <f>SUMIFS(I:I,D:D,dataset_shampoo[[#This Row],[Brand]],E:E,dataset_shampoo[[#This Row],[Region]],F:F,dataset_shampoo[[#This Row],[Year]],G:G,"&lt;="&amp;dataset_shampoo[[#This Row],[Month]])</f>
        <v>410050.89999999997</v>
      </c>
      <c r="L3986" s="9">
        <f>dataset_shampoo[[#This Row],[Units YTD]]+SUMIFS(H:H,D:D,dataset_shampoo[[#This Row],[Brand]],E:E,dataset_shampoo[[#This Row],[Region]],F:F,dataset_shampoo[[#This Row],[Year]]-1,G:G,"&gt;"&amp;dataset_shampoo[[#This Row],[Month]])</f>
        <v>43473</v>
      </c>
      <c r="M3986" s="1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s="9">
        <v>2818</v>
      </c>
      <c r="I3987" s="11">
        <v>28142.799999999999</v>
      </c>
      <c r="J3987" s="9">
        <f>SUMIFS(H:H,D:D,dataset_shampoo[[#This Row],[Brand]],E:E,dataset_shampoo[[#This Row],[Region]],F:F,dataset_shampoo[[#This Row],[Year]],G:G,"&lt;="&amp;dataset_shampoo[[#This Row],[Month]])</f>
        <v>43855</v>
      </c>
      <c r="K3987" s="27">
        <f>SUMIFS(I:I,D:D,dataset_shampoo[[#This Row],[Brand]],E:E,dataset_shampoo[[#This Row],[Region]],F:F,dataset_shampoo[[#This Row],[Year]],G:G,"&lt;="&amp;dataset_shampoo[[#This Row],[Month]])</f>
        <v>438193.69999999995</v>
      </c>
      <c r="L3987" s="9">
        <f>dataset_shampoo[[#This Row],[Units YTD]]+SUMIFS(H:H,D:D,dataset_shampoo[[#This Row],[Brand]],E:E,dataset_shampoo[[#This Row],[Region]],F:F,dataset_shampoo[[#This Row],[Year]]-1,G:G,"&gt;"&amp;dataset_shampoo[[#This Row],[Month]])</f>
        <v>43855</v>
      </c>
      <c r="M3987" s="1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s="9">
        <v>3549</v>
      </c>
      <c r="I3988" s="11">
        <v>35322</v>
      </c>
      <c r="J3988" s="9">
        <f>SUMIFS(H:H,D:D,dataset_shampoo[[#This Row],[Brand]],E:E,dataset_shampoo[[#This Row],[Region]],F:F,dataset_shampoo[[#This Row],[Year]],G:G,"&lt;="&amp;dataset_shampoo[[#This Row],[Month]])</f>
        <v>3549</v>
      </c>
      <c r="K3988" s="27">
        <f>SUMIFS(I:I,D:D,dataset_shampoo[[#This Row],[Brand]],E:E,dataset_shampoo[[#This Row],[Region]],F:F,dataset_shampoo[[#This Row],[Year]],G:G,"&lt;="&amp;dataset_shampoo[[#This Row],[Month]])</f>
        <v>35322</v>
      </c>
      <c r="L3988" s="9">
        <f>dataset_shampoo[[#This Row],[Units YTD]]+SUMIFS(H:H,D:D,dataset_shampoo[[#This Row],[Brand]],E:E,dataset_shampoo[[#This Row],[Region]],F:F,dataset_shampoo[[#This Row],[Year]]-1,G:G,"&gt;"&amp;dataset_shampoo[[#This Row],[Month]])</f>
        <v>44120</v>
      </c>
      <c r="M3988" s="1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s="9">
        <v>3213</v>
      </c>
      <c r="I3989" s="11">
        <v>31962</v>
      </c>
      <c r="J3989" s="9">
        <f>SUMIFS(H:H,D:D,dataset_shampoo[[#This Row],[Brand]],E:E,dataset_shampoo[[#This Row],[Region]],F:F,dataset_shampoo[[#This Row],[Year]],G:G,"&lt;="&amp;dataset_shampoo[[#This Row],[Month]])</f>
        <v>6762</v>
      </c>
      <c r="K3989" s="27">
        <f>SUMIFS(I:I,D:D,dataset_shampoo[[#This Row],[Brand]],E:E,dataset_shampoo[[#This Row],[Region]],F:F,dataset_shampoo[[#This Row],[Year]],G:G,"&lt;="&amp;dataset_shampoo[[#This Row],[Month]])</f>
        <v>67284</v>
      </c>
      <c r="L3989" s="9">
        <f>dataset_shampoo[[#This Row],[Units YTD]]+SUMIFS(H:H,D:D,dataset_shampoo[[#This Row],[Brand]],E:E,dataset_shampoo[[#This Row],[Region]],F:F,dataset_shampoo[[#This Row],[Year]]-1,G:G,"&gt;"&amp;dataset_shampoo[[#This Row],[Month]])</f>
        <v>44548</v>
      </c>
      <c r="M3989" s="1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s="9">
        <v>3444</v>
      </c>
      <c r="I3990" s="11">
        <v>34272</v>
      </c>
      <c r="J3990" s="9">
        <f>SUMIFS(H:H,D:D,dataset_shampoo[[#This Row],[Brand]],E:E,dataset_shampoo[[#This Row],[Region]],F:F,dataset_shampoo[[#This Row],[Year]],G:G,"&lt;="&amp;dataset_shampoo[[#This Row],[Month]])</f>
        <v>10206</v>
      </c>
      <c r="K3990" s="27">
        <f>SUMIFS(I:I,D:D,dataset_shampoo[[#This Row],[Brand]],E:E,dataset_shampoo[[#This Row],[Region]],F:F,dataset_shampoo[[#This Row],[Year]],G:G,"&lt;="&amp;dataset_shampoo[[#This Row],[Month]])</f>
        <v>101556</v>
      </c>
      <c r="L3990" s="9">
        <f>dataset_shampoo[[#This Row],[Units YTD]]+SUMIFS(H:H,D:D,dataset_shampoo[[#This Row],[Brand]],E:E,dataset_shampoo[[#This Row],[Region]],F:F,dataset_shampoo[[#This Row],[Year]]-1,G:G,"&gt;"&amp;dataset_shampoo[[#This Row],[Month]])</f>
        <v>45207</v>
      </c>
      <c r="M3990" s="1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s="9">
        <v>3591</v>
      </c>
      <c r="I3991" s="11">
        <v>35826</v>
      </c>
      <c r="J3991" s="9">
        <f>SUMIFS(H:H,D:D,dataset_shampoo[[#This Row],[Brand]],E:E,dataset_shampoo[[#This Row],[Region]],F:F,dataset_shampoo[[#This Row],[Year]],G:G,"&lt;="&amp;dataset_shampoo[[#This Row],[Month]])</f>
        <v>13797</v>
      </c>
      <c r="K3991" s="27">
        <f>SUMIFS(I:I,D:D,dataset_shampoo[[#This Row],[Brand]],E:E,dataset_shampoo[[#This Row],[Region]],F:F,dataset_shampoo[[#This Row],[Year]],G:G,"&lt;="&amp;dataset_shampoo[[#This Row],[Month]])</f>
        <v>137382</v>
      </c>
      <c r="L3991" s="9">
        <f>dataset_shampoo[[#This Row],[Units YTD]]+SUMIFS(H:H,D:D,dataset_shampoo[[#This Row],[Brand]],E:E,dataset_shampoo[[#This Row],[Region]],F:F,dataset_shampoo[[#This Row],[Year]]-1,G:G,"&gt;"&amp;dataset_shampoo[[#This Row],[Month]])</f>
        <v>45385</v>
      </c>
      <c r="M3991" s="1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s="9">
        <v>3780</v>
      </c>
      <c r="I3992" s="11">
        <v>37758</v>
      </c>
      <c r="J3992" s="9">
        <f>SUMIFS(H:H,D:D,dataset_shampoo[[#This Row],[Brand]],E:E,dataset_shampoo[[#This Row],[Region]],F:F,dataset_shampoo[[#This Row],[Year]],G:G,"&lt;="&amp;dataset_shampoo[[#This Row],[Month]])</f>
        <v>17577</v>
      </c>
      <c r="K3992" s="27">
        <f>SUMIFS(I:I,D:D,dataset_shampoo[[#This Row],[Brand]],E:E,dataset_shampoo[[#This Row],[Region]],F:F,dataset_shampoo[[#This Row],[Year]],G:G,"&lt;="&amp;dataset_shampoo[[#This Row],[Month]])</f>
        <v>175140</v>
      </c>
      <c r="L3992" s="9">
        <f>dataset_shampoo[[#This Row],[Units YTD]]+SUMIFS(H:H,D:D,dataset_shampoo[[#This Row],[Brand]],E:E,dataset_shampoo[[#This Row],[Region]],F:F,dataset_shampoo[[#This Row],[Year]]-1,G:G,"&gt;"&amp;dataset_shampoo[[#This Row],[Month]])</f>
        <v>44963</v>
      </c>
      <c r="M3992" s="1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s="9">
        <v>4137</v>
      </c>
      <c r="I3993" s="11">
        <v>41244</v>
      </c>
      <c r="J3993" s="9">
        <f>SUMIFS(H:H,D:D,dataset_shampoo[[#This Row],[Brand]],E:E,dataset_shampoo[[#This Row],[Region]],F:F,dataset_shampoo[[#This Row],[Year]],G:G,"&lt;="&amp;dataset_shampoo[[#This Row],[Month]])</f>
        <v>21714</v>
      </c>
      <c r="K3993" s="27">
        <f>SUMIFS(I:I,D:D,dataset_shampoo[[#This Row],[Brand]],E:E,dataset_shampoo[[#This Row],[Region]],F:F,dataset_shampoo[[#This Row],[Year]],G:G,"&lt;="&amp;dataset_shampoo[[#This Row],[Month]])</f>
        <v>216384</v>
      </c>
      <c r="L3993" s="9">
        <f>dataset_shampoo[[#This Row],[Units YTD]]+SUMIFS(H:H,D:D,dataset_shampoo[[#This Row],[Brand]],E:E,dataset_shampoo[[#This Row],[Region]],F:F,dataset_shampoo[[#This Row],[Year]]-1,G:G,"&gt;"&amp;dataset_shampoo[[#This Row],[Month]])</f>
        <v>43288</v>
      </c>
      <c r="M3993" s="1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s="9">
        <v>3255</v>
      </c>
      <c r="I3994" s="11">
        <v>32571</v>
      </c>
      <c r="J3994" s="9">
        <f>SUMIFS(H:H,D:D,dataset_shampoo[[#This Row],[Brand]],E:E,dataset_shampoo[[#This Row],[Region]],F:F,dataset_shampoo[[#This Row],[Year]],G:G,"&lt;="&amp;dataset_shampoo[[#This Row],[Month]])</f>
        <v>24969</v>
      </c>
      <c r="K3994" s="27">
        <f>SUMIFS(I:I,D:D,dataset_shampoo[[#This Row],[Brand]],E:E,dataset_shampoo[[#This Row],[Region]],F:F,dataset_shampoo[[#This Row],[Year]],G:G,"&lt;="&amp;dataset_shampoo[[#This Row],[Month]])</f>
        <v>248955</v>
      </c>
      <c r="L3994" s="9">
        <f>dataset_shampoo[[#This Row],[Units YTD]]+SUMIFS(H:H,D:D,dataset_shampoo[[#This Row],[Brand]],E:E,dataset_shampoo[[#This Row],[Region]],F:F,dataset_shampoo[[#This Row],[Year]]-1,G:G,"&gt;"&amp;dataset_shampoo[[#This Row],[Month]])</f>
        <v>42776</v>
      </c>
      <c r="M3994" s="1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s="9">
        <v>3360</v>
      </c>
      <c r="I3995" s="11">
        <v>33663</v>
      </c>
      <c r="J3995" s="9">
        <f>SUMIFS(H:H,D:D,dataset_shampoo[[#This Row],[Brand]],E:E,dataset_shampoo[[#This Row],[Region]],F:F,dataset_shampoo[[#This Row],[Year]],G:G,"&lt;="&amp;dataset_shampoo[[#This Row],[Month]])</f>
        <v>28329</v>
      </c>
      <c r="K3995" s="27">
        <f>SUMIFS(I:I,D:D,dataset_shampoo[[#This Row],[Brand]],E:E,dataset_shampoo[[#This Row],[Region]],F:F,dataset_shampoo[[#This Row],[Year]],G:G,"&lt;="&amp;dataset_shampoo[[#This Row],[Month]])</f>
        <v>282618</v>
      </c>
      <c r="L3995" s="9">
        <f>dataset_shampoo[[#This Row],[Units YTD]]+SUMIFS(H:H,D:D,dataset_shampoo[[#This Row],[Brand]],E:E,dataset_shampoo[[#This Row],[Region]],F:F,dataset_shampoo[[#This Row],[Year]]-1,G:G,"&gt;"&amp;dataset_shampoo[[#This Row],[Month]])</f>
        <v>41306</v>
      </c>
      <c r="M3995" s="1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s="9">
        <v>3402</v>
      </c>
      <c r="I3996" s="11">
        <v>34041</v>
      </c>
      <c r="J3996" s="9">
        <f>SUMIFS(H:H,D:D,dataset_shampoo[[#This Row],[Brand]],E:E,dataset_shampoo[[#This Row],[Region]],F:F,dataset_shampoo[[#This Row],[Year]],G:G,"&lt;="&amp;dataset_shampoo[[#This Row],[Month]])</f>
        <v>31731</v>
      </c>
      <c r="K3996" s="27">
        <f>SUMIFS(I:I,D:D,dataset_shampoo[[#This Row],[Brand]],E:E,dataset_shampoo[[#This Row],[Region]],F:F,dataset_shampoo[[#This Row],[Year]],G:G,"&lt;="&amp;dataset_shampoo[[#This Row],[Month]])</f>
        <v>316659</v>
      </c>
      <c r="L3996" s="9">
        <f>dataset_shampoo[[#This Row],[Units YTD]]+SUMIFS(H:H,D:D,dataset_shampoo[[#This Row],[Brand]],E:E,dataset_shampoo[[#This Row],[Region]],F:F,dataset_shampoo[[#This Row],[Year]]-1,G:G,"&gt;"&amp;dataset_shampoo[[#This Row],[Month]])</f>
        <v>41069</v>
      </c>
      <c r="M3996" s="1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s="9">
        <v>2352</v>
      </c>
      <c r="I3997" s="11">
        <v>23184</v>
      </c>
      <c r="J3997" s="9">
        <f>SUMIFS(H:H,D:D,dataset_shampoo[[#This Row],[Brand]],E:E,dataset_shampoo[[#This Row],[Region]],F:F,dataset_shampoo[[#This Row],[Year]],G:G,"&lt;="&amp;dataset_shampoo[[#This Row],[Month]])</f>
        <v>34083</v>
      </c>
      <c r="K3997" s="27">
        <f>SUMIFS(I:I,D:D,dataset_shampoo[[#This Row],[Brand]],E:E,dataset_shampoo[[#This Row],[Region]],F:F,dataset_shampoo[[#This Row],[Year]],G:G,"&lt;="&amp;dataset_shampoo[[#This Row],[Month]])</f>
        <v>339843</v>
      </c>
      <c r="L3997" s="9">
        <f>dataset_shampoo[[#This Row],[Units YTD]]+SUMIFS(H:H,D:D,dataset_shampoo[[#This Row],[Brand]],E:E,dataset_shampoo[[#This Row],[Region]],F:F,dataset_shampoo[[#This Row],[Year]]-1,G:G,"&gt;"&amp;dataset_shampoo[[#This Row],[Month]])</f>
        <v>39654</v>
      </c>
      <c r="M3997" s="1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s="9">
        <v>1848</v>
      </c>
      <c r="I3998" s="11">
        <v>18249</v>
      </c>
      <c r="J3998" s="9">
        <f>SUMIFS(H:H,D:D,dataset_shampoo[[#This Row],[Brand]],E:E,dataset_shampoo[[#This Row],[Region]],F:F,dataset_shampoo[[#This Row],[Year]],G:G,"&lt;="&amp;dataset_shampoo[[#This Row],[Month]])</f>
        <v>35931</v>
      </c>
      <c r="K3998" s="27">
        <f>SUMIFS(I:I,D:D,dataset_shampoo[[#This Row],[Brand]],E:E,dataset_shampoo[[#This Row],[Region]],F:F,dataset_shampoo[[#This Row],[Year]],G:G,"&lt;="&amp;dataset_shampoo[[#This Row],[Month]])</f>
        <v>358092</v>
      </c>
      <c r="L3998" s="9">
        <f>dataset_shampoo[[#This Row],[Units YTD]]+SUMIFS(H:H,D:D,dataset_shampoo[[#This Row],[Brand]],E:E,dataset_shampoo[[#This Row],[Region]],F:F,dataset_shampoo[[#This Row],[Year]]-1,G:G,"&gt;"&amp;dataset_shampoo[[#This Row],[Month]])</f>
        <v>38749</v>
      </c>
      <c r="M3998" s="1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s="9">
        <v>2940</v>
      </c>
      <c r="I3999" s="11">
        <v>29442</v>
      </c>
      <c r="J3999" s="9">
        <f>SUMIFS(H:H,D:D,dataset_shampoo[[#This Row],[Brand]],E:E,dataset_shampoo[[#This Row],[Region]],F:F,dataset_shampoo[[#This Row],[Year]],G:G,"&lt;="&amp;dataset_shampoo[[#This Row],[Month]])</f>
        <v>38871</v>
      </c>
      <c r="K3999" s="27">
        <f>SUMIFS(I:I,D:D,dataset_shampoo[[#This Row],[Brand]],E:E,dataset_shampoo[[#This Row],[Region]],F:F,dataset_shampoo[[#This Row],[Year]],G:G,"&lt;="&amp;dataset_shampoo[[#This Row],[Month]])</f>
        <v>387534</v>
      </c>
      <c r="L3999" s="9">
        <f>dataset_shampoo[[#This Row],[Units YTD]]+SUMIFS(H:H,D:D,dataset_shampoo[[#This Row],[Brand]],E:E,dataset_shampoo[[#This Row],[Region]],F:F,dataset_shampoo[[#This Row],[Year]]-1,G:G,"&gt;"&amp;dataset_shampoo[[#This Row],[Month]])</f>
        <v>38871</v>
      </c>
      <c r="M3999" s="1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s="9">
        <v>3444</v>
      </c>
      <c r="I4000" s="11">
        <v>34524</v>
      </c>
      <c r="J4000" s="9">
        <f>SUMIFS(H:H,D:D,dataset_shampoo[[#This Row],[Brand]],E:E,dataset_shampoo[[#This Row],[Region]],F:F,dataset_shampoo[[#This Row],[Year]],G:G,"&lt;="&amp;dataset_shampoo[[#This Row],[Month]])</f>
        <v>3444</v>
      </c>
      <c r="K4000" s="27">
        <f>SUMIFS(I:I,D:D,dataset_shampoo[[#This Row],[Brand]],E:E,dataset_shampoo[[#This Row],[Region]],F:F,dataset_shampoo[[#This Row],[Year]],G:G,"&lt;="&amp;dataset_shampoo[[#This Row],[Month]])</f>
        <v>34524</v>
      </c>
      <c r="L4000" s="9">
        <f>dataset_shampoo[[#This Row],[Units YTD]]+SUMIFS(H:H,D:D,dataset_shampoo[[#This Row],[Brand]],E:E,dataset_shampoo[[#This Row],[Region]],F:F,dataset_shampoo[[#This Row],[Year]]-1,G:G,"&gt;"&amp;dataset_shampoo[[#This Row],[Month]])</f>
        <v>38766</v>
      </c>
      <c r="M4000" s="1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s="9">
        <v>3556</v>
      </c>
      <c r="I4001" s="11">
        <v>35448</v>
      </c>
      <c r="J4001" s="9">
        <f>SUMIFS(H:H,D:D,dataset_shampoo[[#This Row],[Brand]],E:E,dataset_shampoo[[#This Row],[Region]],F:F,dataset_shampoo[[#This Row],[Year]],G:G,"&lt;="&amp;dataset_shampoo[[#This Row],[Month]])</f>
        <v>7000</v>
      </c>
      <c r="K4001" s="27">
        <f>SUMIFS(I:I,D:D,dataset_shampoo[[#This Row],[Brand]],E:E,dataset_shampoo[[#This Row],[Region]],F:F,dataset_shampoo[[#This Row],[Year]],G:G,"&lt;="&amp;dataset_shampoo[[#This Row],[Month]])</f>
        <v>69972</v>
      </c>
      <c r="L4001" s="9">
        <f>dataset_shampoo[[#This Row],[Units YTD]]+SUMIFS(H:H,D:D,dataset_shampoo[[#This Row],[Brand]],E:E,dataset_shampoo[[#This Row],[Region]],F:F,dataset_shampoo[[#This Row],[Year]]-1,G:G,"&gt;"&amp;dataset_shampoo[[#This Row],[Month]])</f>
        <v>39109</v>
      </c>
      <c r="M4001" s="1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s="9">
        <v>3444</v>
      </c>
      <c r="I4002" s="11">
        <v>34160</v>
      </c>
      <c r="J4002" s="9">
        <f>SUMIFS(H:H,D:D,dataset_shampoo[[#This Row],[Brand]],E:E,dataset_shampoo[[#This Row],[Region]],F:F,dataset_shampoo[[#This Row],[Year]],G:G,"&lt;="&amp;dataset_shampoo[[#This Row],[Month]])</f>
        <v>10444</v>
      </c>
      <c r="K4002" s="27">
        <f>SUMIFS(I:I,D:D,dataset_shampoo[[#This Row],[Brand]],E:E,dataset_shampoo[[#This Row],[Region]],F:F,dataset_shampoo[[#This Row],[Year]],G:G,"&lt;="&amp;dataset_shampoo[[#This Row],[Month]])</f>
        <v>104132</v>
      </c>
      <c r="L4002" s="9">
        <f>dataset_shampoo[[#This Row],[Units YTD]]+SUMIFS(H:H,D:D,dataset_shampoo[[#This Row],[Brand]],E:E,dataset_shampoo[[#This Row],[Region]],F:F,dataset_shampoo[[#This Row],[Year]]-1,G:G,"&gt;"&amp;dataset_shampoo[[#This Row],[Month]])</f>
        <v>39109</v>
      </c>
      <c r="M4002" s="1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s="9">
        <v>161</v>
      </c>
      <c r="I4003" s="11">
        <v>1571.5</v>
      </c>
      <c r="J4003" s="9">
        <f>SUMIFS(H:H,D:D,dataset_shampoo[[#This Row],[Brand]],E:E,dataset_shampoo[[#This Row],[Region]],F:F,dataset_shampoo[[#This Row],[Year]],G:G,"&lt;="&amp;dataset_shampoo[[#This Row],[Month]])</f>
        <v>161</v>
      </c>
      <c r="K4003" s="27">
        <f>SUMIFS(I:I,D:D,dataset_shampoo[[#This Row],[Brand]],E:E,dataset_shampoo[[#This Row],[Region]],F:F,dataset_shampoo[[#This Row],[Year]],G:G,"&lt;="&amp;dataset_shampoo[[#This Row],[Month]])</f>
        <v>1571.5</v>
      </c>
      <c r="L4003" s="9">
        <f>dataset_shampoo[[#This Row],[Units YTD]]+SUMIFS(H:H,D:D,dataset_shampoo[[#This Row],[Brand]],E:E,dataset_shampoo[[#This Row],[Region]],F:F,dataset_shampoo[[#This Row],[Year]]-1,G:G,"&gt;"&amp;dataset_shampoo[[#This Row],[Month]])</f>
        <v>161</v>
      </c>
      <c r="M4003" s="1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s="9">
        <v>192</v>
      </c>
      <c r="I4004" s="11">
        <v>1900.5</v>
      </c>
      <c r="J4004" s="9">
        <f>SUMIFS(H:H,D:D,dataset_shampoo[[#This Row],[Brand]],E:E,dataset_shampoo[[#This Row],[Region]],F:F,dataset_shampoo[[#This Row],[Year]],G:G,"&lt;="&amp;dataset_shampoo[[#This Row],[Month]])</f>
        <v>353</v>
      </c>
      <c r="K4004" s="27">
        <f>SUMIFS(I:I,D:D,dataset_shampoo[[#This Row],[Brand]],E:E,dataset_shampoo[[#This Row],[Region]],F:F,dataset_shampoo[[#This Row],[Year]],G:G,"&lt;="&amp;dataset_shampoo[[#This Row],[Month]])</f>
        <v>3472</v>
      </c>
      <c r="L4004" s="9">
        <f>dataset_shampoo[[#This Row],[Units YTD]]+SUMIFS(H:H,D:D,dataset_shampoo[[#This Row],[Brand]],E:E,dataset_shampoo[[#This Row],[Region]],F:F,dataset_shampoo[[#This Row],[Year]]-1,G:G,"&gt;"&amp;dataset_shampoo[[#This Row],[Month]])</f>
        <v>353</v>
      </c>
      <c r="M4004" s="1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s="9">
        <v>980</v>
      </c>
      <c r="I4005" s="11">
        <v>9814</v>
      </c>
      <c r="J4005" s="9">
        <f>SUMIFS(H:H,D:D,dataset_shampoo[[#This Row],[Brand]],E:E,dataset_shampoo[[#This Row],[Region]],F:F,dataset_shampoo[[#This Row],[Year]],G:G,"&lt;="&amp;dataset_shampoo[[#This Row],[Month]])</f>
        <v>980</v>
      </c>
      <c r="K4005" s="27">
        <f>SUMIFS(I:I,D:D,dataset_shampoo[[#This Row],[Brand]],E:E,dataset_shampoo[[#This Row],[Region]],F:F,dataset_shampoo[[#This Row],[Year]],G:G,"&lt;="&amp;dataset_shampoo[[#This Row],[Month]])</f>
        <v>9814</v>
      </c>
      <c r="L4005" s="9">
        <f>dataset_shampoo[[#This Row],[Units YTD]]+SUMIFS(H:H,D:D,dataset_shampoo[[#This Row],[Brand]],E:E,dataset_shampoo[[#This Row],[Region]],F:F,dataset_shampoo[[#This Row],[Year]]-1,G:G,"&gt;"&amp;dataset_shampoo[[#This Row],[Month]])</f>
        <v>1333</v>
      </c>
      <c r="M4005" s="1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s="9">
        <v>784</v>
      </c>
      <c r="I4006" s="11">
        <v>7756</v>
      </c>
      <c r="J4006" s="9">
        <f>SUMIFS(H:H,D:D,dataset_shampoo[[#This Row],[Brand]],E:E,dataset_shampoo[[#This Row],[Region]],F:F,dataset_shampoo[[#This Row],[Year]],G:G,"&lt;="&amp;dataset_shampoo[[#This Row],[Month]])</f>
        <v>1764</v>
      </c>
      <c r="K4006" s="27">
        <f>SUMIFS(I:I,D:D,dataset_shampoo[[#This Row],[Brand]],E:E,dataset_shampoo[[#This Row],[Region]],F:F,dataset_shampoo[[#This Row],[Year]],G:G,"&lt;="&amp;dataset_shampoo[[#This Row],[Month]])</f>
        <v>17570</v>
      </c>
      <c r="L4006" s="9">
        <f>dataset_shampoo[[#This Row],[Units YTD]]+SUMIFS(H:H,D:D,dataset_shampoo[[#This Row],[Brand]],E:E,dataset_shampoo[[#This Row],[Region]],F:F,dataset_shampoo[[#This Row],[Year]]-1,G:G,"&gt;"&amp;dataset_shampoo[[#This Row],[Month]])</f>
        <v>2117</v>
      </c>
      <c r="M4006" s="1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s="9">
        <v>1183</v>
      </c>
      <c r="I4007" s="11">
        <v>11788</v>
      </c>
      <c r="J4007" s="9">
        <f>SUMIFS(H:H,D:D,dataset_shampoo[[#This Row],[Brand]],E:E,dataset_shampoo[[#This Row],[Region]],F:F,dataset_shampoo[[#This Row],[Year]],G:G,"&lt;="&amp;dataset_shampoo[[#This Row],[Month]])</f>
        <v>2947</v>
      </c>
      <c r="K4007" s="27">
        <f>SUMIFS(I:I,D:D,dataset_shampoo[[#This Row],[Brand]],E:E,dataset_shampoo[[#This Row],[Region]],F:F,dataset_shampoo[[#This Row],[Year]],G:G,"&lt;="&amp;dataset_shampoo[[#This Row],[Month]])</f>
        <v>29358</v>
      </c>
      <c r="L4007" s="9">
        <f>dataset_shampoo[[#This Row],[Units YTD]]+SUMIFS(H:H,D:D,dataset_shampoo[[#This Row],[Brand]],E:E,dataset_shampoo[[#This Row],[Region]],F:F,dataset_shampoo[[#This Row],[Year]]-1,G:G,"&gt;"&amp;dataset_shampoo[[#This Row],[Month]])</f>
        <v>3300</v>
      </c>
      <c r="M4007" s="1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s="9">
        <v>1337</v>
      </c>
      <c r="I4008" s="11">
        <v>13349</v>
      </c>
      <c r="J4008" s="9">
        <f>SUMIFS(H:H,D:D,dataset_shampoo[[#This Row],[Brand]],E:E,dataset_shampoo[[#This Row],[Region]],F:F,dataset_shampoo[[#This Row],[Year]],G:G,"&lt;="&amp;dataset_shampoo[[#This Row],[Month]])</f>
        <v>4284</v>
      </c>
      <c r="K4008" s="27">
        <f>SUMIFS(I:I,D:D,dataset_shampoo[[#This Row],[Brand]],E:E,dataset_shampoo[[#This Row],[Region]],F:F,dataset_shampoo[[#This Row],[Year]],G:G,"&lt;="&amp;dataset_shampoo[[#This Row],[Month]])</f>
        <v>42707</v>
      </c>
      <c r="L4008" s="9">
        <f>dataset_shampoo[[#This Row],[Units YTD]]+SUMIFS(H:H,D:D,dataset_shampoo[[#This Row],[Brand]],E:E,dataset_shampoo[[#This Row],[Region]],F:F,dataset_shampoo[[#This Row],[Year]]-1,G:G,"&gt;"&amp;dataset_shampoo[[#This Row],[Month]])</f>
        <v>4637</v>
      </c>
      <c r="M4008" s="1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s="9">
        <v>917</v>
      </c>
      <c r="I4009" s="11">
        <v>9247</v>
      </c>
      <c r="J4009" s="9">
        <f>SUMIFS(H:H,D:D,dataset_shampoo[[#This Row],[Brand]],E:E,dataset_shampoo[[#This Row],[Region]],F:F,dataset_shampoo[[#This Row],[Year]],G:G,"&lt;="&amp;dataset_shampoo[[#This Row],[Month]])</f>
        <v>5201</v>
      </c>
      <c r="K4009" s="27">
        <f>SUMIFS(I:I,D:D,dataset_shampoo[[#This Row],[Brand]],E:E,dataset_shampoo[[#This Row],[Region]],F:F,dataset_shampoo[[#This Row],[Year]],G:G,"&lt;="&amp;dataset_shampoo[[#This Row],[Month]])</f>
        <v>51954</v>
      </c>
      <c r="L4009" s="9">
        <f>dataset_shampoo[[#This Row],[Units YTD]]+SUMIFS(H:H,D:D,dataset_shampoo[[#This Row],[Brand]],E:E,dataset_shampoo[[#This Row],[Region]],F:F,dataset_shampoo[[#This Row],[Year]]-1,G:G,"&gt;"&amp;dataset_shampoo[[#This Row],[Month]])</f>
        <v>5554</v>
      </c>
      <c r="M4009" s="1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s="9">
        <v>1148</v>
      </c>
      <c r="I4010" s="11">
        <v>11480</v>
      </c>
      <c r="J4010" s="9">
        <f>SUMIFS(H:H,D:D,dataset_shampoo[[#This Row],[Brand]],E:E,dataset_shampoo[[#This Row],[Region]],F:F,dataset_shampoo[[#This Row],[Year]],G:G,"&lt;="&amp;dataset_shampoo[[#This Row],[Month]])</f>
        <v>6349</v>
      </c>
      <c r="K4010" s="27">
        <f>SUMIFS(I:I,D:D,dataset_shampoo[[#This Row],[Brand]],E:E,dataset_shampoo[[#This Row],[Region]],F:F,dataset_shampoo[[#This Row],[Year]],G:G,"&lt;="&amp;dataset_shampoo[[#This Row],[Month]])</f>
        <v>63434</v>
      </c>
      <c r="L4010" s="9">
        <f>dataset_shampoo[[#This Row],[Units YTD]]+SUMIFS(H:H,D:D,dataset_shampoo[[#This Row],[Brand]],E:E,dataset_shampoo[[#This Row],[Region]],F:F,dataset_shampoo[[#This Row],[Year]]-1,G:G,"&gt;"&amp;dataset_shampoo[[#This Row],[Month]])</f>
        <v>6702</v>
      </c>
      <c r="M4010" s="1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s="9">
        <v>826</v>
      </c>
      <c r="I4011" s="11">
        <v>8204</v>
      </c>
      <c r="J4011" s="9">
        <f>SUMIFS(H:H,D:D,dataset_shampoo[[#This Row],[Brand]],E:E,dataset_shampoo[[#This Row],[Region]],F:F,dataset_shampoo[[#This Row],[Year]],G:G,"&lt;="&amp;dataset_shampoo[[#This Row],[Month]])</f>
        <v>7175</v>
      </c>
      <c r="K4011" s="27">
        <f>SUMIFS(I:I,D:D,dataset_shampoo[[#This Row],[Brand]],E:E,dataset_shampoo[[#This Row],[Region]],F:F,dataset_shampoo[[#This Row],[Year]],G:G,"&lt;="&amp;dataset_shampoo[[#This Row],[Month]])</f>
        <v>71638</v>
      </c>
      <c r="L4011" s="9">
        <f>dataset_shampoo[[#This Row],[Units YTD]]+SUMIFS(H:H,D:D,dataset_shampoo[[#This Row],[Brand]],E:E,dataset_shampoo[[#This Row],[Region]],F:F,dataset_shampoo[[#This Row],[Year]]-1,G:G,"&gt;"&amp;dataset_shampoo[[#This Row],[Month]])</f>
        <v>7528</v>
      </c>
      <c r="M4011" s="1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s="9">
        <v>1106</v>
      </c>
      <c r="I4012" s="11">
        <v>10962</v>
      </c>
      <c r="J4012" s="9">
        <f>SUMIFS(H:H,D:D,dataset_shampoo[[#This Row],[Brand]],E:E,dataset_shampoo[[#This Row],[Region]],F:F,dataset_shampoo[[#This Row],[Year]],G:G,"&lt;="&amp;dataset_shampoo[[#This Row],[Month]])</f>
        <v>8281</v>
      </c>
      <c r="K4012" s="27">
        <f>SUMIFS(I:I,D:D,dataset_shampoo[[#This Row],[Brand]],E:E,dataset_shampoo[[#This Row],[Region]],F:F,dataset_shampoo[[#This Row],[Year]],G:G,"&lt;="&amp;dataset_shampoo[[#This Row],[Month]])</f>
        <v>82600</v>
      </c>
      <c r="L4012" s="9">
        <f>dataset_shampoo[[#This Row],[Units YTD]]+SUMIFS(H:H,D:D,dataset_shampoo[[#This Row],[Brand]],E:E,dataset_shampoo[[#This Row],[Region]],F:F,dataset_shampoo[[#This Row],[Year]]-1,G:G,"&gt;"&amp;dataset_shampoo[[#This Row],[Month]])</f>
        <v>8634</v>
      </c>
      <c r="M4012" s="1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s="9">
        <v>658</v>
      </c>
      <c r="I4013" s="11">
        <v>6608</v>
      </c>
      <c r="J4013" s="9">
        <f>SUMIFS(H:H,D:D,dataset_shampoo[[#This Row],[Brand]],E:E,dataset_shampoo[[#This Row],[Region]],F:F,dataset_shampoo[[#This Row],[Year]],G:G,"&lt;="&amp;dataset_shampoo[[#This Row],[Month]])</f>
        <v>8939</v>
      </c>
      <c r="K4013" s="27">
        <f>SUMIFS(I:I,D:D,dataset_shampoo[[#This Row],[Brand]],E:E,dataset_shampoo[[#This Row],[Region]],F:F,dataset_shampoo[[#This Row],[Year]],G:G,"&lt;="&amp;dataset_shampoo[[#This Row],[Month]])</f>
        <v>89208</v>
      </c>
      <c r="L4013" s="9">
        <f>dataset_shampoo[[#This Row],[Units YTD]]+SUMIFS(H:H,D:D,dataset_shampoo[[#This Row],[Brand]],E:E,dataset_shampoo[[#This Row],[Region]],F:F,dataset_shampoo[[#This Row],[Year]]-1,G:G,"&gt;"&amp;dataset_shampoo[[#This Row],[Month]])</f>
        <v>9292</v>
      </c>
      <c r="M4013" s="1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s="9">
        <v>840</v>
      </c>
      <c r="I4014" s="11">
        <v>8463</v>
      </c>
      <c r="J4014" s="9">
        <f>SUMIFS(H:H,D:D,dataset_shampoo[[#This Row],[Brand]],E:E,dataset_shampoo[[#This Row],[Region]],F:F,dataset_shampoo[[#This Row],[Year]],G:G,"&lt;="&amp;dataset_shampoo[[#This Row],[Month]])</f>
        <v>9779</v>
      </c>
      <c r="K4014" s="27">
        <f>SUMIFS(I:I,D:D,dataset_shampoo[[#This Row],[Brand]],E:E,dataset_shampoo[[#This Row],[Region]],F:F,dataset_shampoo[[#This Row],[Year]],G:G,"&lt;="&amp;dataset_shampoo[[#This Row],[Month]])</f>
        <v>97671</v>
      </c>
      <c r="L4014" s="9">
        <f>dataset_shampoo[[#This Row],[Units YTD]]+SUMIFS(H:H,D:D,dataset_shampoo[[#This Row],[Brand]],E:E,dataset_shampoo[[#This Row],[Region]],F:F,dataset_shampoo[[#This Row],[Year]]-1,G:G,"&gt;"&amp;dataset_shampoo[[#This Row],[Month]])</f>
        <v>10132</v>
      </c>
      <c r="M4014" s="1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s="9">
        <v>616</v>
      </c>
      <c r="I4015" s="11">
        <v>6055</v>
      </c>
      <c r="J4015" s="9">
        <f>SUMIFS(H:H,D:D,dataset_shampoo[[#This Row],[Brand]],E:E,dataset_shampoo[[#This Row],[Region]],F:F,dataset_shampoo[[#This Row],[Year]],G:G,"&lt;="&amp;dataset_shampoo[[#This Row],[Month]])</f>
        <v>10395</v>
      </c>
      <c r="K4015" s="27">
        <f>SUMIFS(I:I,D:D,dataset_shampoo[[#This Row],[Brand]],E:E,dataset_shampoo[[#This Row],[Region]],F:F,dataset_shampoo[[#This Row],[Year]],G:G,"&lt;="&amp;dataset_shampoo[[#This Row],[Month]])</f>
        <v>103726</v>
      </c>
      <c r="L4015" s="9">
        <f>dataset_shampoo[[#This Row],[Units YTD]]+SUMIFS(H:H,D:D,dataset_shampoo[[#This Row],[Brand]],E:E,dataset_shampoo[[#This Row],[Region]],F:F,dataset_shampoo[[#This Row],[Year]]-1,G:G,"&gt;"&amp;dataset_shampoo[[#This Row],[Month]])</f>
        <v>10587</v>
      </c>
      <c r="M4015" s="1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s="9">
        <v>749</v>
      </c>
      <c r="I4016" s="11">
        <v>7483</v>
      </c>
      <c r="J4016" s="9">
        <f>SUMIFS(H:H,D:D,dataset_shampoo[[#This Row],[Brand]],E:E,dataset_shampoo[[#This Row],[Region]],F:F,dataset_shampoo[[#This Row],[Year]],G:G,"&lt;="&amp;dataset_shampoo[[#This Row],[Month]])</f>
        <v>11144</v>
      </c>
      <c r="K4016" s="27">
        <f>SUMIFS(I:I,D:D,dataset_shampoo[[#This Row],[Brand]],E:E,dataset_shampoo[[#This Row],[Region]],F:F,dataset_shampoo[[#This Row],[Year]],G:G,"&lt;="&amp;dataset_shampoo[[#This Row],[Month]])</f>
        <v>111209</v>
      </c>
      <c r="L4016" s="9">
        <f>dataset_shampoo[[#This Row],[Units YTD]]+SUMIFS(H:H,D:D,dataset_shampoo[[#This Row],[Brand]],E:E,dataset_shampoo[[#This Row],[Region]],F:F,dataset_shampoo[[#This Row],[Year]]-1,G:G,"&gt;"&amp;dataset_shampoo[[#This Row],[Month]])</f>
        <v>11144</v>
      </c>
      <c r="M4016" s="1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s="9">
        <v>735</v>
      </c>
      <c r="I4017" s="11">
        <v>7339.5</v>
      </c>
      <c r="J4017" s="9">
        <f>SUMIFS(H:H,D:D,dataset_shampoo[[#This Row],[Brand]],E:E,dataset_shampoo[[#This Row],[Region]],F:F,dataset_shampoo[[#This Row],[Year]],G:G,"&lt;="&amp;dataset_shampoo[[#This Row],[Month]])</f>
        <v>735</v>
      </c>
      <c r="K4017" s="27">
        <f>SUMIFS(I:I,D:D,dataset_shampoo[[#This Row],[Brand]],E:E,dataset_shampoo[[#This Row],[Region]],F:F,dataset_shampoo[[#This Row],[Year]],G:G,"&lt;="&amp;dataset_shampoo[[#This Row],[Month]])</f>
        <v>7339.5</v>
      </c>
      <c r="L4017" s="9">
        <f>dataset_shampoo[[#This Row],[Units YTD]]+SUMIFS(H:H,D:D,dataset_shampoo[[#This Row],[Brand]],E:E,dataset_shampoo[[#This Row],[Region]],F:F,dataset_shampoo[[#This Row],[Year]]-1,G:G,"&gt;"&amp;dataset_shampoo[[#This Row],[Month]])</f>
        <v>10899</v>
      </c>
      <c r="M4017" s="1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s="9">
        <v>830</v>
      </c>
      <c r="I4018" s="11">
        <v>8211</v>
      </c>
      <c r="J4018" s="9">
        <f>SUMIFS(H:H,D:D,dataset_shampoo[[#This Row],[Brand]],E:E,dataset_shampoo[[#This Row],[Region]],F:F,dataset_shampoo[[#This Row],[Year]],G:G,"&lt;="&amp;dataset_shampoo[[#This Row],[Month]])</f>
        <v>1565</v>
      </c>
      <c r="K4018" s="27">
        <f>SUMIFS(I:I,D:D,dataset_shampoo[[#This Row],[Brand]],E:E,dataset_shampoo[[#This Row],[Region]],F:F,dataset_shampoo[[#This Row],[Year]],G:G,"&lt;="&amp;dataset_shampoo[[#This Row],[Month]])</f>
        <v>15550.5</v>
      </c>
      <c r="L4018" s="9">
        <f>dataset_shampoo[[#This Row],[Units YTD]]+SUMIFS(H:H,D:D,dataset_shampoo[[#This Row],[Brand]],E:E,dataset_shampoo[[#This Row],[Region]],F:F,dataset_shampoo[[#This Row],[Year]]-1,G:G,"&gt;"&amp;dataset_shampoo[[#This Row],[Month]])</f>
        <v>10945</v>
      </c>
      <c r="M4018" s="1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s="9">
        <v>830</v>
      </c>
      <c r="I4019" s="11">
        <v>8326.5</v>
      </c>
      <c r="J4019" s="9">
        <f>SUMIFS(H:H,D:D,dataset_shampoo[[#This Row],[Brand]],E:E,dataset_shampoo[[#This Row],[Region]],F:F,dataset_shampoo[[#This Row],[Year]],G:G,"&lt;="&amp;dataset_shampoo[[#This Row],[Month]])</f>
        <v>2395</v>
      </c>
      <c r="K4019" s="27">
        <f>SUMIFS(I:I,D:D,dataset_shampoo[[#This Row],[Brand]],E:E,dataset_shampoo[[#This Row],[Region]],F:F,dataset_shampoo[[#This Row],[Year]],G:G,"&lt;="&amp;dataset_shampoo[[#This Row],[Month]])</f>
        <v>23877</v>
      </c>
      <c r="L4019" s="9">
        <f>dataset_shampoo[[#This Row],[Units YTD]]+SUMIFS(H:H,D:D,dataset_shampoo[[#This Row],[Brand]],E:E,dataset_shampoo[[#This Row],[Region]],F:F,dataset_shampoo[[#This Row],[Year]]-1,G:G,"&gt;"&amp;dataset_shampoo[[#This Row],[Month]])</f>
        <v>10592</v>
      </c>
      <c r="M4019" s="1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s="9">
        <v>966</v>
      </c>
      <c r="I4020" s="11">
        <v>9544.5</v>
      </c>
      <c r="J4020" s="9">
        <f>SUMIFS(H:H,D:D,dataset_shampoo[[#This Row],[Brand]],E:E,dataset_shampoo[[#This Row],[Region]],F:F,dataset_shampoo[[#This Row],[Year]],G:G,"&lt;="&amp;dataset_shampoo[[#This Row],[Month]])</f>
        <v>3361</v>
      </c>
      <c r="K4020" s="27">
        <f>SUMIFS(I:I,D:D,dataset_shampoo[[#This Row],[Brand]],E:E,dataset_shampoo[[#This Row],[Region]],F:F,dataset_shampoo[[#This Row],[Year]],G:G,"&lt;="&amp;dataset_shampoo[[#This Row],[Month]])</f>
        <v>33421.5</v>
      </c>
      <c r="L4020" s="9">
        <f>dataset_shampoo[[#This Row],[Units YTD]]+SUMIFS(H:H,D:D,dataset_shampoo[[#This Row],[Brand]],E:E,dataset_shampoo[[#This Row],[Region]],F:F,dataset_shampoo[[#This Row],[Year]]-1,G:G,"&gt;"&amp;dataset_shampoo[[#This Row],[Month]])</f>
        <v>10221</v>
      </c>
      <c r="M4020" s="1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s="9">
        <v>756</v>
      </c>
      <c r="I4021" s="11">
        <v>7539</v>
      </c>
      <c r="J4021" s="9">
        <f>SUMIFS(H:H,D:D,dataset_shampoo[[#This Row],[Brand]],E:E,dataset_shampoo[[#This Row],[Region]],F:F,dataset_shampoo[[#This Row],[Year]],G:G,"&lt;="&amp;dataset_shampoo[[#This Row],[Month]])</f>
        <v>4117</v>
      </c>
      <c r="K4021" s="27">
        <f>SUMIFS(I:I,D:D,dataset_shampoo[[#This Row],[Brand]],E:E,dataset_shampoo[[#This Row],[Region]],F:F,dataset_shampoo[[#This Row],[Year]],G:G,"&lt;="&amp;dataset_shampoo[[#This Row],[Month]])</f>
        <v>40960.5</v>
      </c>
      <c r="L4021" s="9">
        <f>dataset_shampoo[[#This Row],[Units YTD]]+SUMIFS(H:H,D:D,dataset_shampoo[[#This Row],[Brand]],E:E,dataset_shampoo[[#This Row],[Region]],F:F,dataset_shampoo[[#This Row],[Year]]-1,G:G,"&gt;"&amp;dataset_shampoo[[#This Row],[Month]])</f>
        <v>10060</v>
      </c>
      <c r="M4021" s="1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s="9">
        <v>1334</v>
      </c>
      <c r="I4022" s="11">
        <v>13198.5</v>
      </c>
      <c r="J4022" s="9">
        <f>SUMIFS(H:H,D:D,dataset_shampoo[[#This Row],[Brand]],E:E,dataset_shampoo[[#This Row],[Region]],F:F,dataset_shampoo[[#This Row],[Year]],G:G,"&lt;="&amp;dataset_shampoo[[#This Row],[Month]])</f>
        <v>5451</v>
      </c>
      <c r="K4022" s="27">
        <f>SUMIFS(I:I,D:D,dataset_shampoo[[#This Row],[Brand]],E:E,dataset_shampoo[[#This Row],[Region]],F:F,dataset_shampoo[[#This Row],[Year]],G:G,"&lt;="&amp;dataset_shampoo[[#This Row],[Month]])</f>
        <v>54159</v>
      </c>
      <c r="L4022" s="9">
        <f>dataset_shampoo[[#This Row],[Units YTD]]+SUMIFS(H:H,D:D,dataset_shampoo[[#This Row],[Brand]],E:E,dataset_shampoo[[#This Row],[Region]],F:F,dataset_shampoo[[#This Row],[Year]]-1,G:G,"&gt;"&amp;dataset_shampoo[[#This Row],[Month]])</f>
        <v>10246</v>
      </c>
      <c r="M4022" s="1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s="9">
        <v>462</v>
      </c>
      <c r="I4023" s="11">
        <v>4599</v>
      </c>
      <c r="J4023" s="9">
        <f>SUMIFS(H:H,D:D,dataset_shampoo[[#This Row],[Brand]],E:E,dataset_shampoo[[#This Row],[Region]],F:F,dataset_shampoo[[#This Row],[Year]],G:G,"&lt;="&amp;dataset_shampoo[[#This Row],[Month]])</f>
        <v>5913</v>
      </c>
      <c r="K4023" s="27">
        <f>SUMIFS(I:I,D:D,dataset_shampoo[[#This Row],[Brand]],E:E,dataset_shampoo[[#This Row],[Region]],F:F,dataset_shampoo[[#This Row],[Year]],G:G,"&lt;="&amp;dataset_shampoo[[#This Row],[Month]])</f>
        <v>58758</v>
      </c>
      <c r="L4023" s="9">
        <f>dataset_shampoo[[#This Row],[Units YTD]]+SUMIFS(H:H,D:D,dataset_shampoo[[#This Row],[Brand]],E:E,dataset_shampoo[[#This Row],[Region]],F:F,dataset_shampoo[[#This Row],[Year]]-1,G:G,"&gt;"&amp;dataset_shampoo[[#This Row],[Month]])</f>
        <v>9882</v>
      </c>
      <c r="M4023" s="1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s="9">
        <v>693</v>
      </c>
      <c r="I4024" s="11">
        <v>6783</v>
      </c>
      <c r="J4024" s="9">
        <f>SUMIFS(H:H,D:D,dataset_shampoo[[#This Row],[Brand]],E:E,dataset_shampoo[[#This Row],[Region]],F:F,dataset_shampoo[[#This Row],[Year]],G:G,"&lt;="&amp;dataset_shampoo[[#This Row],[Month]])</f>
        <v>6606</v>
      </c>
      <c r="K4024" s="27">
        <f>SUMIFS(I:I,D:D,dataset_shampoo[[#This Row],[Brand]],E:E,dataset_shampoo[[#This Row],[Region]],F:F,dataset_shampoo[[#This Row],[Year]],G:G,"&lt;="&amp;dataset_shampoo[[#This Row],[Month]])</f>
        <v>65541</v>
      </c>
      <c r="L4024" s="9">
        <f>dataset_shampoo[[#This Row],[Units YTD]]+SUMIFS(H:H,D:D,dataset_shampoo[[#This Row],[Brand]],E:E,dataset_shampoo[[#This Row],[Region]],F:F,dataset_shampoo[[#This Row],[Year]]-1,G:G,"&gt;"&amp;dataset_shampoo[[#This Row],[Month]])</f>
        <v>9469</v>
      </c>
      <c r="M4024" s="1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s="9">
        <v>556</v>
      </c>
      <c r="I4025" s="11">
        <v>5449.5</v>
      </c>
      <c r="J4025" s="9">
        <f>SUMIFS(H:H,D:D,dataset_shampoo[[#This Row],[Brand]],E:E,dataset_shampoo[[#This Row],[Region]],F:F,dataset_shampoo[[#This Row],[Year]],G:G,"&lt;="&amp;dataset_shampoo[[#This Row],[Month]])</f>
        <v>7162</v>
      </c>
      <c r="K4025" s="27">
        <f>SUMIFS(I:I,D:D,dataset_shampoo[[#This Row],[Brand]],E:E,dataset_shampoo[[#This Row],[Region]],F:F,dataset_shampoo[[#This Row],[Year]],G:G,"&lt;="&amp;dataset_shampoo[[#This Row],[Month]])</f>
        <v>70990.5</v>
      </c>
      <c r="L4025" s="9">
        <f>dataset_shampoo[[#This Row],[Units YTD]]+SUMIFS(H:H,D:D,dataset_shampoo[[#This Row],[Brand]],E:E,dataset_shampoo[[#This Row],[Region]],F:F,dataset_shampoo[[#This Row],[Year]]-1,G:G,"&gt;"&amp;dataset_shampoo[[#This Row],[Month]])</f>
        <v>9367</v>
      </c>
      <c r="M4025" s="1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s="9">
        <v>1124</v>
      </c>
      <c r="I4026" s="11">
        <v>11340</v>
      </c>
      <c r="J4026" s="9">
        <f>SUMIFS(H:H,D:D,dataset_shampoo[[#This Row],[Brand]],E:E,dataset_shampoo[[#This Row],[Region]],F:F,dataset_shampoo[[#This Row],[Year]],G:G,"&lt;="&amp;dataset_shampoo[[#This Row],[Month]])</f>
        <v>8286</v>
      </c>
      <c r="K4026" s="27">
        <f>SUMIFS(I:I,D:D,dataset_shampoo[[#This Row],[Brand]],E:E,dataset_shampoo[[#This Row],[Region]],F:F,dataset_shampoo[[#This Row],[Year]],G:G,"&lt;="&amp;dataset_shampoo[[#This Row],[Month]])</f>
        <v>82330.5</v>
      </c>
      <c r="L4026" s="9">
        <f>dataset_shampoo[[#This Row],[Units YTD]]+SUMIFS(H:H,D:D,dataset_shampoo[[#This Row],[Brand]],E:E,dataset_shampoo[[#This Row],[Region]],F:F,dataset_shampoo[[#This Row],[Year]]-1,G:G,"&gt;"&amp;dataset_shampoo[[#This Row],[Month]])</f>
        <v>9651</v>
      </c>
      <c r="M4026" s="1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s="9">
        <v>892</v>
      </c>
      <c r="I4027" s="11">
        <v>9061.5</v>
      </c>
      <c r="J4027" s="9">
        <f>SUMIFS(H:H,D:D,dataset_shampoo[[#This Row],[Brand]],E:E,dataset_shampoo[[#This Row],[Region]],F:F,dataset_shampoo[[#This Row],[Year]],G:G,"&lt;="&amp;dataset_shampoo[[#This Row],[Month]])</f>
        <v>9178</v>
      </c>
      <c r="K4027" s="27">
        <f>SUMIFS(I:I,D:D,dataset_shampoo[[#This Row],[Brand]],E:E,dataset_shampoo[[#This Row],[Region]],F:F,dataset_shampoo[[#This Row],[Year]],G:G,"&lt;="&amp;dataset_shampoo[[#This Row],[Month]])</f>
        <v>91392</v>
      </c>
      <c r="L4027" s="9">
        <f>dataset_shampoo[[#This Row],[Units YTD]]+SUMIFS(H:H,D:D,dataset_shampoo[[#This Row],[Brand]],E:E,dataset_shampoo[[#This Row],[Region]],F:F,dataset_shampoo[[#This Row],[Year]]-1,G:G,"&gt;"&amp;dataset_shampoo[[#This Row],[Month]])</f>
        <v>9927</v>
      </c>
      <c r="M4027" s="1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s="9">
        <v>620</v>
      </c>
      <c r="I4028" s="11">
        <v>6163.5</v>
      </c>
      <c r="J4028" s="9">
        <f>SUMIFS(H:H,D:D,dataset_shampoo[[#This Row],[Brand]],E:E,dataset_shampoo[[#This Row],[Region]],F:F,dataset_shampoo[[#This Row],[Year]],G:G,"&lt;="&amp;dataset_shampoo[[#This Row],[Month]])</f>
        <v>9798</v>
      </c>
      <c r="K4028" s="27">
        <f>SUMIFS(I:I,D:D,dataset_shampoo[[#This Row],[Brand]],E:E,dataset_shampoo[[#This Row],[Region]],F:F,dataset_shampoo[[#This Row],[Year]],G:G,"&lt;="&amp;dataset_shampoo[[#This Row],[Month]])</f>
        <v>97555.5</v>
      </c>
      <c r="L4028" s="9">
        <f>dataset_shampoo[[#This Row],[Units YTD]]+SUMIFS(H:H,D:D,dataset_shampoo[[#This Row],[Brand]],E:E,dataset_shampoo[[#This Row],[Region]],F:F,dataset_shampoo[[#This Row],[Year]]-1,G:G,"&gt;"&amp;dataset_shampoo[[#This Row],[Month]])</f>
        <v>9798</v>
      </c>
      <c r="M4028" s="1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s="9">
        <v>708</v>
      </c>
      <c r="I4029" s="11">
        <v>6987.4</v>
      </c>
      <c r="J4029" s="9">
        <f>SUMIFS(H:H,D:D,dataset_shampoo[[#This Row],[Brand]],E:E,dataset_shampoo[[#This Row],[Region]],F:F,dataset_shampoo[[#This Row],[Year]],G:G,"&lt;="&amp;dataset_shampoo[[#This Row],[Month]])</f>
        <v>708</v>
      </c>
      <c r="K4029" s="27">
        <f>SUMIFS(I:I,D:D,dataset_shampoo[[#This Row],[Brand]],E:E,dataset_shampoo[[#This Row],[Region]],F:F,dataset_shampoo[[#This Row],[Year]],G:G,"&lt;="&amp;dataset_shampoo[[#This Row],[Month]])</f>
        <v>6987.4</v>
      </c>
      <c r="L4029" s="9">
        <f>dataset_shampoo[[#This Row],[Units YTD]]+SUMIFS(H:H,D:D,dataset_shampoo[[#This Row],[Brand]],E:E,dataset_shampoo[[#This Row],[Region]],F:F,dataset_shampoo[[#This Row],[Year]]-1,G:G,"&gt;"&amp;dataset_shampoo[[#This Row],[Month]])</f>
        <v>9771</v>
      </c>
      <c r="M4029" s="1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s="9">
        <v>805</v>
      </c>
      <c r="I4030" s="11">
        <v>8211</v>
      </c>
      <c r="J4030" s="9">
        <f>SUMIFS(H:H,D:D,dataset_shampoo[[#This Row],[Brand]],E:E,dataset_shampoo[[#This Row],[Region]],F:F,dataset_shampoo[[#This Row],[Year]],G:G,"&lt;="&amp;dataset_shampoo[[#This Row],[Month]])</f>
        <v>1513</v>
      </c>
      <c r="K4030" s="27">
        <f>SUMIFS(I:I,D:D,dataset_shampoo[[#This Row],[Brand]],E:E,dataset_shampoo[[#This Row],[Region]],F:F,dataset_shampoo[[#This Row],[Year]],G:G,"&lt;="&amp;dataset_shampoo[[#This Row],[Month]])</f>
        <v>15198.4</v>
      </c>
      <c r="L4030" s="9">
        <f>dataset_shampoo[[#This Row],[Units YTD]]+SUMIFS(H:H,D:D,dataset_shampoo[[#This Row],[Brand]],E:E,dataset_shampoo[[#This Row],[Region]],F:F,dataset_shampoo[[#This Row],[Year]]-1,G:G,"&gt;"&amp;dataset_shampoo[[#This Row],[Month]])</f>
        <v>9746</v>
      </c>
      <c r="M4030" s="1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s="9">
        <v>1723</v>
      </c>
      <c r="I4031" s="11">
        <v>17098.2</v>
      </c>
      <c r="J4031" s="9">
        <f>SUMIFS(H:H,D:D,dataset_shampoo[[#This Row],[Brand]],E:E,dataset_shampoo[[#This Row],[Region]],F:F,dataset_shampoo[[#This Row],[Year]],G:G,"&lt;="&amp;dataset_shampoo[[#This Row],[Month]])</f>
        <v>3236</v>
      </c>
      <c r="K4031" s="27">
        <f>SUMIFS(I:I,D:D,dataset_shampoo[[#This Row],[Brand]],E:E,dataset_shampoo[[#This Row],[Region]],F:F,dataset_shampoo[[#This Row],[Year]],G:G,"&lt;="&amp;dataset_shampoo[[#This Row],[Month]])</f>
        <v>32296.6</v>
      </c>
      <c r="L4031" s="9">
        <f>dataset_shampoo[[#This Row],[Units YTD]]+SUMIFS(H:H,D:D,dataset_shampoo[[#This Row],[Brand]],E:E,dataset_shampoo[[#This Row],[Region]],F:F,dataset_shampoo[[#This Row],[Year]]-1,G:G,"&gt;"&amp;dataset_shampoo[[#This Row],[Month]])</f>
        <v>10639</v>
      </c>
      <c r="M4031" s="1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s="9">
        <v>1159</v>
      </c>
      <c r="I4032" s="11">
        <v>11704.7</v>
      </c>
      <c r="J4032" s="9">
        <f>SUMIFS(H:H,D:D,dataset_shampoo[[#This Row],[Brand]],E:E,dataset_shampoo[[#This Row],[Region]],F:F,dataset_shampoo[[#This Row],[Year]],G:G,"&lt;="&amp;dataset_shampoo[[#This Row],[Month]])</f>
        <v>4395</v>
      </c>
      <c r="K4032" s="27">
        <f>SUMIFS(I:I,D:D,dataset_shampoo[[#This Row],[Brand]],E:E,dataset_shampoo[[#This Row],[Region]],F:F,dataset_shampoo[[#This Row],[Year]],G:G,"&lt;="&amp;dataset_shampoo[[#This Row],[Month]])</f>
        <v>44001.3</v>
      </c>
      <c r="L4032" s="9">
        <f>dataset_shampoo[[#This Row],[Units YTD]]+SUMIFS(H:H,D:D,dataset_shampoo[[#This Row],[Brand]],E:E,dataset_shampoo[[#This Row],[Region]],F:F,dataset_shampoo[[#This Row],[Year]]-1,G:G,"&gt;"&amp;dataset_shampoo[[#This Row],[Month]])</f>
        <v>10832</v>
      </c>
      <c r="M4032" s="1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s="9">
        <v>564</v>
      </c>
      <c r="I4033" s="11">
        <v>5683.3</v>
      </c>
      <c r="J4033" s="9">
        <f>SUMIFS(H:H,D:D,dataset_shampoo[[#This Row],[Brand]],E:E,dataset_shampoo[[#This Row],[Region]],F:F,dataset_shampoo[[#This Row],[Year]],G:G,"&lt;="&amp;dataset_shampoo[[#This Row],[Month]])</f>
        <v>4959</v>
      </c>
      <c r="K4033" s="27">
        <f>SUMIFS(I:I,D:D,dataset_shampoo[[#This Row],[Brand]],E:E,dataset_shampoo[[#This Row],[Region]],F:F,dataset_shampoo[[#This Row],[Year]],G:G,"&lt;="&amp;dataset_shampoo[[#This Row],[Month]])</f>
        <v>49684.600000000006</v>
      </c>
      <c r="L4033" s="9">
        <f>dataset_shampoo[[#This Row],[Units YTD]]+SUMIFS(H:H,D:D,dataset_shampoo[[#This Row],[Brand]],E:E,dataset_shampoo[[#This Row],[Region]],F:F,dataset_shampoo[[#This Row],[Year]]-1,G:G,"&gt;"&amp;dataset_shampoo[[#This Row],[Month]])</f>
        <v>10640</v>
      </c>
      <c r="M4033" s="1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s="9">
        <v>499</v>
      </c>
      <c r="I4034" s="11">
        <v>4862.2</v>
      </c>
      <c r="J4034" s="9">
        <f>SUMIFS(H:H,D:D,dataset_shampoo[[#This Row],[Brand]],E:E,dataset_shampoo[[#This Row],[Region]],F:F,dataset_shampoo[[#This Row],[Year]],G:G,"&lt;="&amp;dataset_shampoo[[#This Row],[Month]])</f>
        <v>5458</v>
      </c>
      <c r="K4034" s="27">
        <f>SUMIFS(I:I,D:D,dataset_shampoo[[#This Row],[Brand]],E:E,dataset_shampoo[[#This Row],[Region]],F:F,dataset_shampoo[[#This Row],[Year]],G:G,"&lt;="&amp;dataset_shampoo[[#This Row],[Month]])</f>
        <v>54546.8</v>
      </c>
      <c r="L4034" s="9">
        <f>dataset_shampoo[[#This Row],[Units YTD]]+SUMIFS(H:H,D:D,dataset_shampoo[[#This Row],[Brand]],E:E,dataset_shampoo[[#This Row],[Region]],F:F,dataset_shampoo[[#This Row],[Year]]-1,G:G,"&gt;"&amp;dataset_shampoo[[#This Row],[Month]])</f>
        <v>9805</v>
      </c>
      <c r="M4034" s="1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s="9">
        <v>1127</v>
      </c>
      <c r="I4035" s="11">
        <v>11173.4</v>
      </c>
      <c r="J4035" s="9">
        <f>SUMIFS(H:H,D:D,dataset_shampoo[[#This Row],[Brand]],E:E,dataset_shampoo[[#This Row],[Region]],F:F,dataset_shampoo[[#This Row],[Year]],G:G,"&lt;="&amp;dataset_shampoo[[#This Row],[Month]])</f>
        <v>6585</v>
      </c>
      <c r="K4035" s="27">
        <f>SUMIFS(I:I,D:D,dataset_shampoo[[#This Row],[Brand]],E:E,dataset_shampoo[[#This Row],[Region]],F:F,dataset_shampoo[[#This Row],[Year]],G:G,"&lt;="&amp;dataset_shampoo[[#This Row],[Month]])</f>
        <v>65720.2</v>
      </c>
      <c r="L4035" s="9">
        <f>dataset_shampoo[[#This Row],[Units YTD]]+SUMIFS(H:H,D:D,dataset_shampoo[[#This Row],[Brand]],E:E,dataset_shampoo[[#This Row],[Region]],F:F,dataset_shampoo[[#This Row],[Year]]-1,G:G,"&gt;"&amp;dataset_shampoo[[#This Row],[Month]])</f>
        <v>10470</v>
      </c>
      <c r="M4035" s="1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s="9">
        <v>853</v>
      </c>
      <c r="I4036" s="11">
        <v>8500.7999999999993</v>
      </c>
      <c r="J4036" s="9">
        <f>SUMIFS(H:H,D:D,dataset_shampoo[[#This Row],[Brand]],E:E,dataset_shampoo[[#This Row],[Region]],F:F,dataset_shampoo[[#This Row],[Year]],G:G,"&lt;="&amp;dataset_shampoo[[#This Row],[Month]])</f>
        <v>7438</v>
      </c>
      <c r="K4036" s="27">
        <f>SUMIFS(I:I,D:D,dataset_shampoo[[#This Row],[Brand]],E:E,dataset_shampoo[[#This Row],[Region]],F:F,dataset_shampoo[[#This Row],[Year]],G:G,"&lt;="&amp;dataset_shampoo[[#This Row],[Month]])</f>
        <v>74221</v>
      </c>
      <c r="L4036" s="9">
        <f>dataset_shampoo[[#This Row],[Units YTD]]+SUMIFS(H:H,D:D,dataset_shampoo[[#This Row],[Brand]],E:E,dataset_shampoo[[#This Row],[Region]],F:F,dataset_shampoo[[#This Row],[Year]]-1,G:G,"&gt;"&amp;dataset_shampoo[[#This Row],[Month]])</f>
        <v>10630</v>
      </c>
      <c r="M4036" s="1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s="9">
        <v>1063</v>
      </c>
      <c r="I4037" s="11">
        <v>10545.5</v>
      </c>
      <c r="J4037" s="9">
        <f>SUMIFS(H:H,D:D,dataset_shampoo[[#This Row],[Brand]],E:E,dataset_shampoo[[#This Row],[Region]],F:F,dataset_shampoo[[#This Row],[Year]],G:G,"&lt;="&amp;dataset_shampoo[[#This Row],[Month]])</f>
        <v>8501</v>
      </c>
      <c r="K4037" s="27">
        <f>SUMIFS(I:I,D:D,dataset_shampoo[[#This Row],[Brand]],E:E,dataset_shampoo[[#This Row],[Region]],F:F,dataset_shampoo[[#This Row],[Year]],G:G,"&lt;="&amp;dataset_shampoo[[#This Row],[Month]])</f>
        <v>84766.5</v>
      </c>
      <c r="L4037" s="9">
        <f>dataset_shampoo[[#This Row],[Units YTD]]+SUMIFS(H:H,D:D,dataset_shampoo[[#This Row],[Brand]],E:E,dataset_shampoo[[#This Row],[Region]],F:F,dataset_shampoo[[#This Row],[Year]]-1,G:G,"&gt;"&amp;dataset_shampoo[[#This Row],[Month]])</f>
        <v>11137</v>
      </c>
      <c r="M4037" s="1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s="9">
        <v>386</v>
      </c>
      <c r="I4038" s="11">
        <v>3815.7</v>
      </c>
      <c r="J4038" s="9">
        <f>SUMIFS(H:H,D:D,dataset_shampoo[[#This Row],[Brand]],E:E,dataset_shampoo[[#This Row],[Region]],F:F,dataset_shampoo[[#This Row],[Year]],G:G,"&lt;="&amp;dataset_shampoo[[#This Row],[Month]])</f>
        <v>8887</v>
      </c>
      <c r="K4038" s="27">
        <f>SUMIFS(I:I,D:D,dataset_shampoo[[#This Row],[Brand]],E:E,dataset_shampoo[[#This Row],[Region]],F:F,dataset_shampoo[[#This Row],[Year]],G:G,"&lt;="&amp;dataset_shampoo[[#This Row],[Month]])</f>
        <v>88582.2</v>
      </c>
      <c r="L4038" s="9">
        <f>dataset_shampoo[[#This Row],[Units YTD]]+SUMIFS(H:H,D:D,dataset_shampoo[[#This Row],[Brand]],E:E,dataset_shampoo[[#This Row],[Region]],F:F,dataset_shampoo[[#This Row],[Year]]-1,G:G,"&gt;"&amp;dataset_shampoo[[#This Row],[Month]])</f>
        <v>10399</v>
      </c>
      <c r="M4038" s="1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s="9">
        <v>741</v>
      </c>
      <c r="I4039" s="11">
        <v>7341.6</v>
      </c>
      <c r="J4039" s="9">
        <f>SUMIFS(H:H,D:D,dataset_shampoo[[#This Row],[Brand]],E:E,dataset_shampoo[[#This Row],[Region]],F:F,dataset_shampoo[[#This Row],[Year]],G:G,"&lt;="&amp;dataset_shampoo[[#This Row],[Month]])</f>
        <v>9628</v>
      </c>
      <c r="K4039" s="27">
        <f>SUMIFS(I:I,D:D,dataset_shampoo[[#This Row],[Brand]],E:E,dataset_shampoo[[#This Row],[Region]],F:F,dataset_shampoo[[#This Row],[Year]],G:G,"&lt;="&amp;dataset_shampoo[[#This Row],[Month]])</f>
        <v>95923.8</v>
      </c>
      <c r="L4039" s="9">
        <f>dataset_shampoo[[#This Row],[Units YTD]]+SUMIFS(H:H,D:D,dataset_shampoo[[#This Row],[Brand]],E:E,dataset_shampoo[[#This Row],[Region]],F:F,dataset_shampoo[[#This Row],[Year]]-1,G:G,"&gt;"&amp;dataset_shampoo[[#This Row],[Month]])</f>
        <v>10248</v>
      </c>
      <c r="M4039" s="1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s="9">
        <v>1159</v>
      </c>
      <c r="I4040" s="11">
        <v>11608.1</v>
      </c>
      <c r="J4040" s="9">
        <f>SUMIFS(H:H,D:D,dataset_shampoo[[#This Row],[Brand]],E:E,dataset_shampoo[[#This Row],[Region]],F:F,dataset_shampoo[[#This Row],[Year]],G:G,"&lt;="&amp;dataset_shampoo[[#This Row],[Month]])</f>
        <v>10787</v>
      </c>
      <c r="K4040" s="27">
        <f>SUMIFS(I:I,D:D,dataset_shampoo[[#This Row],[Brand]],E:E,dataset_shampoo[[#This Row],[Region]],F:F,dataset_shampoo[[#This Row],[Year]],G:G,"&lt;="&amp;dataset_shampoo[[#This Row],[Month]])</f>
        <v>107531.90000000001</v>
      </c>
      <c r="L4040" s="9">
        <f>dataset_shampoo[[#This Row],[Units YTD]]+SUMIFS(H:H,D:D,dataset_shampoo[[#This Row],[Brand]],E:E,dataset_shampoo[[#This Row],[Region]],F:F,dataset_shampoo[[#This Row],[Year]]-1,G:G,"&gt;"&amp;dataset_shampoo[[#This Row],[Month]])</f>
        <v>10787</v>
      </c>
      <c r="M4040" s="1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s="9">
        <v>1008</v>
      </c>
      <c r="I4041" s="11">
        <v>9933</v>
      </c>
      <c r="J4041" s="9">
        <f>SUMIFS(H:H,D:D,dataset_shampoo[[#This Row],[Brand]],E:E,dataset_shampoo[[#This Row],[Region]],F:F,dataset_shampoo[[#This Row],[Year]],G:G,"&lt;="&amp;dataset_shampoo[[#This Row],[Month]])</f>
        <v>1008</v>
      </c>
      <c r="K4041" s="27">
        <f>SUMIFS(I:I,D:D,dataset_shampoo[[#This Row],[Brand]],E:E,dataset_shampoo[[#This Row],[Region]],F:F,dataset_shampoo[[#This Row],[Year]],G:G,"&lt;="&amp;dataset_shampoo[[#This Row],[Month]])</f>
        <v>9933</v>
      </c>
      <c r="L4041" s="9">
        <f>dataset_shampoo[[#This Row],[Units YTD]]+SUMIFS(H:H,D:D,dataset_shampoo[[#This Row],[Brand]],E:E,dataset_shampoo[[#This Row],[Region]],F:F,dataset_shampoo[[#This Row],[Year]]-1,G:G,"&gt;"&amp;dataset_shampoo[[#This Row],[Month]])</f>
        <v>11087</v>
      </c>
      <c r="M4041" s="1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s="9">
        <v>1344</v>
      </c>
      <c r="I4042" s="11">
        <v>13251</v>
      </c>
      <c r="J4042" s="9">
        <f>SUMIFS(H:H,D:D,dataset_shampoo[[#This Row],[Brand]],E:E,dataset_shampoo[[#This Row],[Region]],F:F,dataset_shampoo[[#This Row],[Year]],G:G,"&lt;="&amp;dataset_shampoo[[#This Row],[Month]])</f>
        <v>2352</v>
      </c>
      <c r="K4042" s="27">
        <f>SUMIFS(I:I,D:D,dataset_shampoo[[#This Row],[Brand]],E:E,dataset_shampoo[[#This Row],[Region]],F:F,dataset_shampoo[[#This Row],[Year]],G:G,"&lt;="&amp;dataset_shampoo[[#This Row],[Month]])</f>
        <v>23184</v>
      </c>
      <c r="L4042" s="9">
        <f>dataset_shampoo[[#This Row],[Units YTD]]+SUMIFS(H:H,D:D,dataset_shampoo[[#This Row],[Brand]],E:E,dataset_shampoo[[#This Row],[Region]],F:F,dataset_shampoo[[#This Row],[Year]]-1,G:G,"&gt;"&amp;dataset_shampoo[[#This Row],[Month]])</f>
        <v>11626</v>
      </c>
      <c r="M4042" s="1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s="9">
        <v>1113</v>
      </c>
      <c r="I4043" s="11">
        <v>11088</v>
      </c>
      <c r="J4043" s="9">
        <f>SUMIFS(H:H,D:D,dataset_shampoo[[#This Row],[Brand]],E:E,dataset_shampoo[[#This Row],[Region]],F:F,dataset_shampoo[[#This Row],[Year]],G:G,"&lt;="&amp;dataset_shampoo[[#This Row],[Month]])</f>
        <v>3465</v>
      </c>
      <c r="K4043" s="27">
        <f>SUMIFS(I:I,D:D,dataset_shampoo[[#This Row],[Brand]],E:E,dataset_shampoo[[#This Row],[Region]],F:F,dataset_shampoo[[#This Row],[Year]],G:G,"&lt;="&amp;dataset_shampoo[[#This Row],[Month]])</f>
        <v>34272</v>
      </c>
      <c r="L4043" s="9">
        <f>dataset_shampoo[[#This Row],[Units YTD]]+SUMIFS(H:H,D:D,dataset_shampoo[[#This Row],[Brand]],E:E,dataset_shampoo[[#This Row],[Region]],F:F,dataset_shampoo[[#This Row],[Year]]-1,G:G,"&gt;"&amp;dataset_shampoo[[#This Row],[Month]])</f>
        <v>11016</v>
      </c>
      <c r="M4043" s="1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s="9">
        <v>777</v>
      </c>
      <c r="I4044" s="11">
        <v>7812</v>
      </c>
      <c r="J4044" s="9">
        <f>SUMIFS(H:H,D:D,dataset_shampoo[[#This Row],[Brand]],E:E,dataset_shampoo[[#This Row],[Region]],F:F,dataset_shampoo[[#This Row],[Year]],G:G,"&lt;="&amp;dataset_shampoo[[#This Row],[Month]])</f>
        <v>4242</v>
      </c>
      <c r="K4044" s="27">
        <f>SUMIFS(I:I,D:D,dataset_shampoo[[#This Row],[Brand]],E:E,dataset_shampoo[[#This Row],[Region]],F:F,dataset_shampoo[[#This Row],[Year]],G:G,"&lt;="&amp;dataset_shampoo[[#This Row],[Month]])</f>
        <v>42084</v>
      </c>
      <c r="L4044" s="9">
        <f>dataset_shampoo[[#This Row],[Units YTD]]+SUMIFS(H:H,D:D,dataset_shampoo[[#This Row],[Brand]],E:E,dataset_shampoo[[#This Row],[Region]],F:F,dataset_shampoo[[#This Row],[Year]]-1,G:G,"&gt;"&amp;dataset_shampoo[[#This Row],[Month]])</f>
        <v>10634</v>
      </c>
      <c r="M4044" s="1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s="9">
        <v>966</v>
      </c>
      <c r="I4045" s="11">
        <v>9471</v>
      </c>
      <c r="J4045" s="9">
        <f>SUMIFS(H:H,D:D,dataset_shampoo[[#This Row],[Brand]],E:E,dataset_shampoo[[#This Row],[Region]],F:F,dataset_shampoo[[#This Row],[Year]],G:G,"&lt;="&amp;dataset_shampoo[[#This Row],[Month]])</f>
        <v>5208</v>
      </c>
      <c r="K4045" s="27">
        <f>SUMIFS(I:I,D:D,dataset_shampoo[[#This Row],[Brand]],E:E,dataset_shampoo[[#This Row],[Region]],F:F,dataset_shampoo[[#This Row],[Year]],G:G,"&lt;="&amp;dataset_shampoo[[#This Row],[Month]])</f>
        <v>51555</v>
      </c>
      <c r="L4045" s="9">
        <f>dataset_shampoo[[#This Row],[Units YTD]]+SUMIFS(H:H,D:D,dataset_shampoo[[#This Row],[Brand]],E:E,dataset_shampoo[[#This Row],[Region]],F:F,dataset_shampoo[[#This Row],[Year]]-1,G:G,"&gt;"&amp;dataset_shampoo[[#This Row],[Month]])</f>
        <v>11036</v>
      </c>
      <c r="M4045" s="1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s="9">
        <v>735</v>
      </c>
      <c r="I4046" s="11">
        <v>7413</v>
      </c>
      <c r="J4046" s="9">
        <f>SUMIFS(H:H,D:D,dataset_shampoo[[#This Row],[Brand]],E:E,dataset_shampoo[[#This Row],[Region]],F:F,dataset_shampoo[[#This Row],[Year]],G:G,"&lt;="&amp;dataset_shampoo[[#This Row],[Month]])</f>
        <v>5943</v>
      </c>
      <c r="K4046" s="27">
        <f>SUMIFS(I:I,D:D,dataset_shampoo[[#This Row],[Brand]],E:E,dataset_shampoo[[#This Row],[Region]],F:F,dataset_shampoo[[#This Row],[Year]],G:G,"&lt;="&amp;dataset_shampoo[[#This Row],[Month]])</f>
        <v>58968</v>
      </c>
      <c r="L4046" s="9">
        <f>dataset_shampoo[[#This Row],[Units YTD]]+SUMIFS(H:H,D:D,dataset_shampoo[[#This Row],[Brand]],E:E,dataset_shampoo[[#This Row],[Region]],F:F,dataset_shampoo[[#This Row],[Year]]-1,G:G,"&gt;"&amp;dataset_shampoo[[#This Row],[Month]])</f>
        <v>11272</v>
      </c>
      <c r="M4046" s="1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s="9">
        <v>273</v>
      </c>
      <c r="I4047" s="11">
        <v>2520</v>
      </c>
      <c r="J4047" s="9">
        <f>SUMIFS(H:H,D:D,dataset_shampoo[[#This Row],[Brand]],E:E,dataset_shampoo[[#This Row],[Region]],F:F,dataset_shampoo[[#This Row],[Year]],G:G,"&lt;="&amp;dataset_shampoo[[#This Row],[Month]])</f>
        <v>6216</v>
      </c>
      <c r="K4047" s="27">
        <f>SUMIFS(I:I,D:D,dataset_shampoo[[#This Row],[Brand]],E:E,dataset_shampoo[[#This Row],[Region]],F:F,dataset_shampoo[[#This Row],[Year]],G:G,"&lt;="&amp;dataset_shampoo[[#This Row],[Month]])</f>
        <v>61488</v>
      </c>
      <c r="L4047" s="9">
        <f>dataset_shampoo[[#This Row],[Units YTD]]+SUMIFS(H:H,D:D,dataset_shampoo[[#This Row],[Brand]],E:E,dataset_shampoo[[#This Row],[Region]],F:F,dataset_shampoo[[#This Row],[Year]]-1,G:G,"&gt;"&amp;dataset_shampoo[[#This Row],[Month]])</f>
        <v>10418</v>
      </c>
      <c r="M4047" s="1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s="9">
        <v>924</v>
      </c>
      <c r="I4048" s="11">
        <v>9009</v>
      </c>
      <c r="J4048" s="9">
        <f>SUMIFS(H:H,D:D,dataset_shampoo[[#This Row],[Brand]],E:E,dataset_shampoo[[#This Row],[Region]],F:F,dataset_shampoo[[#This Row],[Year]],G:G,"&lt;="&amp;dataset_shampoo[[#This Row],[Month]])</f>
        <v>7140</v>
      </c>
      <c r="K4048" s="27">
        <f>SUMIFS(I:I,D:D,dataset_shampoo[[#This Row],[Brand]],E:E,dataset_shampoo[[#This Row],[Region]],F:F,dataset_shampoo[[#This Row],[Year]],G:G,"&lt;="&amp;dataset_shampoo[[#This Row],[Month]])</f>
        <v>70497</v>
      </c>
      <c r="L4048" s="9">
        <f>dataset_shampoo[[#This Row],[Units YTD]]+SUMIFS(H:H,D:D,dataset_shampoo[[#This Row],[Brand]],E:E,dataset_shampoo[[#This Row],[Region]],F:F,dataset_shampoo[[#This Row],[Year]]-1,G:G,"&gt;"&amp;dataset_shampoo[[#This Row],[Month]])</f>
        <v>10489</v>
      </c>
      <c r="M4048" s="1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s="9">
        <v>882</v>
      </c>
      <c r="I4049" s="11">
        <v>8820</v>
      </c>
      <c r="J4049" s="9">
        <f>SUMIFS(H:H,D:D,dataset_shampoo[[#This Row],[Brand]],E:E,dataset_shampoo[[#This Row],[Region]],F:F,dataset_shampoo[[#This Row],[Year]],G:G,"&lt;="&amp;dataset_shampoo[[#This Row],[Month]])</f>
        <v>8022</v>
      </c>
      <c r="K4049" s="27">
        <f>SUMIFS(I:I,D:D,dataset_shampoo[[#This Row],[Brand]],E:E,dataset_shampoo[[#This Row],[Region]],F:F,dataset_shampoo[[#This Row],[Year]],G:G,"&lt;="&amp;dataset_shampoo[[#This Row],[Month]])</f>
        <v>79317</v>
      </c>
      <c r="L4049" s="9">
        <f>dataset_shampoo[[#This Row],[Units YTD]]+SUMIFS(H:H,D:D,dataset_shampoo[[#This Row],[Brand]],E:E,dataset_shampoo[[#This Row],[Region]],F:F,dataset_shampoo[[#This Row],[Year]]-1,G:G,"&gt;"&amp;dataset_shampoo[[#This Row],[Month]])</f>
        <v>10308</v>
      </c>
      <c r="M4049" s="1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s="9">
        <v>1512</v>
      </c>
      <c r="I4050" s="11">
        <v>15141</v>
      </c>
      <c r="J4050" s="9">
        <f>SUMIFS(H:H,D:D,dataset_shampoo[[#This Row],[Brand]],E:E,dataset_shampoo[[#This Row],[Region]],F:F,dataset_shampoo[[#This Row],[Year]],G:G,"&lt;="&amp;dataset_shampoo[[#This Row],[Month]])</f>
        <v>9534</v>
      </c>
      <c r="K4050" s="27">
        <f>SUMIFS(I:I,D:D,dataset_shampoo[[#This Row],[Brand]],E:E,dataset_shampoo[[#This Row],[Region]],F:F,dataset_shampoo[[#This Row],[Year]],G:G,"&lt;="&amp;dataset_shampoo[[#This Row],[Month]])</f>
        <v>94458</v>
      </c>
      <c r="L4050" s="9">
        <f>dataset_shampoo[[#This Row],[Units YTD]]+SUMIFS(H:H,D:D,dataset_shampoo[[#This Row],[Brand]],E:E,dataset_shampoo[[#This Row],[Region]],F:F,dataset_shampoo[[#This Row],[Year]]-1,G:G,"&gt;"&amp;dataset_shampoo[[#This Row],[Month]])</f>
        <v>11434</v>
      </c>
      <c r="M4050" s="1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s="9">
        <v>651</v>
      </c>
      <c r="I4051" s="11">
        <v>6258</v>
      </c>
      <c r="J4051" s="9">
        <f>SUMIFS(H:H,D:D,dataset_shampoo[[#This Row],[Brand]],E:E,dataset_shampoo[[#This Row],[Region]],F:F,dataset_shampoo[[#This Row],[Year]],G:G,"&lt;="&amp;dataset_shampoo[[#This Row],[Month]])</f>
        <v>10185</v>
      </c>
      <c r="K4051" s="27">
        <f>SUMIFS(I:I,D:D,dataset_shampoo[[#This Row],[Brand]],E:E,dataset_shampoo[[#This Row],[Region]],F:F,dataset_shampoo[[#This Row],[Year]],G:G,"&lt;="&amp;dataset_shampoo[[#This Row],[Month]])</f>
        <v>100716</v>
      </c>
      <c r="L4051" s="9">
        <f>dataset_shampoo[[#This Row],[Units YTD]]+SUMIFS(H:H,D:D,dataset_shampoo[[#This Row],[Brand]],E:E,dataset_shampoo[[#This Row],[Region]],F:F,dataset_shampoo[[#This Row],[Year]]-1,G:G,"&gt;"&amp;dataset_shampoo[[#This Row],[Month]])</f>
        <v>11344</v>
      </c>
      <c r="M4051" s="1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s="9">
        <v>378</v>
      </c>
      <c r="I4052" s="11">
        <v>3486</v>
      </c>
      <c r="J4052" s="9">
        <f>SUMIFS(H:H,D:D,dataset_shampoo[[#This Row],[Brand]],E:E,dataset_shampoo[[#This Row],[Region]],F:F,dataset_shampoo[[#This Row],[Year]],G:G,"&lt;="&amp;dataset_shampoo[[#This Row],[Month]])</f>
        <v>10563</v>
      </c>
      <c r="K4052" s="27">
        <f>SUMIFS(I:I,D:D,dataset_shampoo[[#This Row],[Brand]],E:E,dataset_shampoo[[#This Row],[Region]],F:F,dataset_shampoo[[#This Row],[Year]],G:G,"&lt;="&amp;dataset_shampoo[[#This Row],[Month]])</f>
        <v>104202</v>
      </c>
      <c r="L4052" s="9">
        <f>dataset_shampoo[[#This Row],[Units YTD]]+SUMIFS(H:H,D:D,dataset_shampoo[[#This Row],[Brand]],E:E,dataset_shampoo[[#This Row],[Region]],F:F,dataset_shampoo[[#This Row],[Year]]-1,G:G,"&gt;"&amp;dataset_shampoo[[#This Row],[Month]])</f>
        <v>10563</v>
      </c>
      <c r="M4052" s="1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s="9">
        <v>1176</v>
      </c>
      <c r="I4053" s="11">
        <v>11340</v>
      </c>
      <c r="J4053" s="9">
        <f>SUMIFS(H:H,D:D,dataset_shampoo[[#This Row],[Brand]],E:E,dataset_shampoo[[#This Row],[Region]],F:F,dataset_shampoo[[#This Row],[Year]],G:G,"&lt;="&amp;dataset_shampoo[[#This Row],[Month]])</f>
        <v>1176</v>
      </c>
      <c r="K4053" s="27">
        <f>SUMIFS(I:I,D:D,dataset_shampoo[[#This Row],[Brand]],E:E,dataset_shampoo[[#This Row],[Region]],F:F,dataset_shampoo[[#This Row],[Year]],G:G,"&lt;="&amp;dataset_shampoo[[#This Row],[Month]])</f>
        <v>11340</v>
      </c>
      <c r="L4053" s="9">
        <f>dataset_shampoo[[#This Row],[Units YTD]]+SUMIFS(H:H,D:D,dataset_shampoo[[#This Row],[Brand]],E:E,dataset_shampoo[[#This Row],[Region]],F:F,dataset_shampoo[[#This Row],[Year]]-1,G:G,"&gt;"&amp;dataset_shampoo[[#This Row],[Month]])</f>
        <v>10731</v>
      </c>
      <c r="M4053" s="1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s="9">
        <v>672</v>
      </c>
      <c r="I4054" s="11">
        <v>6692</v>
      </c>
      <c r="J4054" s="9">
        <f>SUMIFS(H:H,D:D,dataset_shampoo[[#This Row],[Brand]],E:E,dataset_shampoo[[#This Row],[Region]],F:F,dataset_shampoo[[#This Row],[Year]],G:G,"&lt;="&amp;dataset_shampoo[[#This Row],[Month]])</f>
        <v>1848</v>
      </c>
      <c r="K4054" s="27">
        <f>SUMIFS(I:I,D:D,dataset_shampoo[[#This Row],[Brand]],E:E,dataset_shampoo[[#This Row],[Region]],F:F,dataset_shampoo[[#This Row],[Year]],G:G,"&lt;="&amp;dataset_shampoo[[#This Row],[Month]])</f>
        <v>18032</v>
      </c>
      <c r="L4054" s="9">
        <f>dataset_shampoo[[#This Row],[Units YTD]]+SUMIFS(H:H,D:D,dataset_shampoo[[#This Row],[Brand]],E:E,dataset_shampoo[[#This Row],[Region]],F:F,dataset_shampoo[[#This Row],[Year]]-1,G:G,"&gt;"&amp;dataset_shampoo[[#This Row],[Month]])</f>
        <v>10059</v>
      </c>
      <c r="M4054" s="1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s="9">
        <v>1400</v>
      </c>
      <c r="I4055" s="11">
        <v>14112</v>
      </c>
      <c r="J4055" s="9">
        <f>SUMIFS(H:H,D:D,dataset_shampoo[[#This Row],[Brand]],E:E,dataset_shampoo[[#This Row],[Region]],F:F,dataset_shampoo[[#This Row],[Year]],G:G,"&lt;="&amp;dataset_shampoo[[#This Row],[Month]])</f>
        <v>3248</v>
      </c>
      <c r="K4055" s="27">
        <f>SUMIFS(I:I,D:D,dataset_shampoo[[#This Row],[Brand]],E:E,dataset_shampoo[[#This Row],[Region]],F:F,dataset_shampoo[[#This Row],[Year]],G:G,"&lt;="&amp;dataset_shampoo[[#This Row],[Month]])</f>
        <v>32144</v>
      </c>
      <c r="L4055" s="9">
        <f>dataset_shampoo[[#This Row],[Units YTD]]+SUMIFS(H:H,D:D,dataset_shampoo[[#This Row],[Brand]],E:E,dataset_shampoo[[#This Row],[Region]],F:F,dataset_shampoo[[#This Row],[Year]]-1,G:G,"&gt;"&amp;dataset_shampoo[[#This Row],[Month]])</f>
        <v>10346</v>
      </c>
      <c r="M4055" s="1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s="9">
        <v>2863</v>
      </c>
      <c r="I4056" s="11">
        <v>16037</v>
      </c>
      <c r="J4056" s="9">
        <f>SUMIFS(H:H,D:D,dataset_shampoo[[#This Row],[Brand]],E:E,dataset_shampoo[[#This Row],[Region]],F:F,dataset_shampoo[[#This Row],[Year]],G:G,"&lt;="&amp;dataset_shampoo[[#This Row],[Month]])</f>
        <v>2863</v>
      </c>
      <c r="K4056" s="27">
        <f>SUMIFS(I:I,D:D,dataset_shampoo[[#This Row],[Brand]],E:E,dataset_shampoo[[#This Row],[Region]],F:F,dataset_shampoo[[#This Row],[Year]],G:G,"&lt;="&amp;dataset_shampoo[[#This Row],[Month]])</f>
        <v>16037</v>
      </c>
      <c r="L4056" s="9">
        <f>dataset_shampoo[[#This Row],[Units YTD]]+SUMIFS(H:H,D:D,dataset_shampoo[[#This Row],[Brand]],E:E,dataset_shampoo[[#This Row],[Region]],F:F,dataset_shampoo[[#This Row],[Year]]-1,G:G,"&gt;"&amp;dataset_shampoo[[#This Row],[Month]])</f>
        <v>2863</v>
      </c>
      <c r="M4056" s="1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s="9">
        <v>2569</v>
      </c>
      <c r="I4057" s="11">
        <v>14399</v>
      </c>
      <c r="J4057" s="9">
        <f>SUMIFS(H:H,D:D,dataset_shampoo[[#This Row],[Brand]],E:E,dataset_shampoo[[#This Row],[Region]],F:F,dataset_shampoo[[#This Row],[Year]],G:G,"&lt;="&amp;dataset_shampoo[[#This Row],[Month]])</f>
        <v>5432</v>
      </c>
      <c r="K4057" s="27">
        <f>SUMIFS(I:I,D:D,dataset_shampoo[[#This Row],[Brand]],E:E,dataset_shampoo[[#This Row],[Region]],F:F,dataset_shampoo[[#This Row],[Year]],G:G,"&lt;="&amp;dataset_shampoo[[#This Row],[Month]])</f>
        <v>30436</v>
      </c>
      <c r="L4057" s="9">
        <f>dataset_shampoo[[#This Row],[Units YTD]]+SUMIFS(H:H,D:D,dataset_shampoo[[#This Row],[Brand]],E:E,dataset_shampoo[[#This Row],[Region]],F:F,dataset_shampoo[[#This Row],[Year]]-1,G:G,"&gt;"&amp;dataset_shampoo[[#This Row],[Month]])</f>
        <v>5432</v>
      </c>
      <c r="M4057" s="1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s="9">
        <v>3248</v>
      </c>
      <c r="I4058" s="11">
        <v>18193</v>
      </c>
      <c r="J4058" s="9">
        <f>SUMIFS(H:H,D:D,dataset_shampoo[[#This Row],[Brand]],E:E,dataset_shampoo[[#This Row],[Region]],F:F,dataset_shampoo[[#This Row],[Year]],G:G,"&lt;="&amp;dataset_shampoo[[#This Row],[Month]])</f>
        <v>8680</v>
      </c>
      <c r="K4058" s="27">
        <f>SUMIFS(I:I,D:D,dataset_shampoo[[#This Row],[Brand]],E:E,dataset_shampoo[[#This Row],[Region]],F:F,dataset_shampoo[[#This Row],[Year]],G:G,"&lt;="&amp;dataset_shampoo[[#This Row],[Month]])</f>
        <v>48629</v>
      </c>
      <c r="L4058" s="9">
        <f>dataset_shampoo[[#This Row],[Units YTD]]+SUMIFS(H:H,D:D,dataset_shampoo[[#This Row],[Brand]],E:E,dataset_shampoo[[#This Row],[Region]],F:F,dataset_shampoo[[#This Row],[Year]]-1,G:G,"&gt;"&amp;dataset_shampoo[[#This Row],[Month]])</f>
        <v>8680</v>
      </c>
      <c r="M4058" s="1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s="9">
        <v>3157</v>
      </c>
      <c r="I4059" s="11">
        <v>17703</v>
      </c>
      <c r="J4059" s="9">
        <f>SUMIFS(H:H,D:D,dataset_shampoo[[#This Row],[Brand]],E:E,dataset_shampoo[[#This Row],[Region]],F:F,dataset_shampoo[[#This Row],[Year]],G:G,"&lt;="&amp;dataset_shampoo[[#This Row],[Month]])</f>
        <v>11837</v>
      </c>
      <c r="K4059" s="27">
        <f>SUMIFS(I:I,D:D,dataset_shampoo[[#This Row],[Brand]],E:E,dataset_shampoo[[#This Row],[Region]],F:F,dataset_shampoo[[#This Row],[Year]],G:G,"&lt;="&amp;dataset_shampoo[[#This Row],[Month]])</f>
        <v>66332</v>
      </c>
      <c r="L4059" s="9">
        <f>dataset_shampoo[[#This Row],[Units YTD]]+SUMIFS(H:H,D:D,dataset_shampoo[[#This Row],[Brand]],E:E,dataset_shampoo[[#This Row],[Region]],F:F,dataset_shampoo[[#This Row],[Year]]-1,G:G,"&gt;"&amp;dataset_shampoo[[#This Row],[Month]])</f>
        <v>11837</v>
      </c>
      <c r="M4059" s="1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s="9">
        <v>2429</v>
      </c>
      <c r="I4060" s="11">
        <v>13622</v>
      </c>
      <c r="J4060" s="9">
        <f>SUMIFS(H:H,D:D,dataset_shampoo[[#This Row],[Brand]],E:E,dataset_shampoo[[#This Row],[Region]],F:F,dataset_shampoo[[#This Row],[Year]],G:G,"&lt;="&amp;dataset_shampoo[[#This Row],[Month]])</f>
        <v>14266</v>
      </c>
      <c r="K4060" s="27">
        <f>SUMIFS(I:I,D:D,dataset_shampoo[[#This Row],[Brand]],E:E,dataset_shampoo[[#This Row],[Region]],F:F,dataset_shampoo[[#This Row],[Year]],G:G,"&lt;="&amp;dataset_shampoo[[#This Row],[Month]])</f>
        <v>79954</v>
      </c>
      <c r="L4060" s="9">
        <f>dataset_shampoo[[#This Row],[Units YTD]]+SUMIFS(H:H,D:D,dataset_shampoo[[#This Row],[Brand]],E:E,dataset_shampoo[[#This Row],[Region]],F:F,dataset_shampoo[[#This Row],[Year]]-1,G:G,"&gt;"&amp;dataset_shampoo[[#This Row],[Month]])</f>
        <v>14266</v>
      </c>
      <c r="M4060" s="1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s="9">
        <v>3031</v>
      </c>
      <c r="I4061" s="11">
        <v>16940</v>
      </c>
      <c r="J4061" s="9">
        <f>SUMIFS(H:H,D:D,dataset_shampoo[[#This Row],[Brand]],E:E,dataset_shampoo[[#This Row],[Region]],F:F,dataset_shampoo[[#This Row],[Year]],G:G,"&lt;="&amp;dataset_shampoo[[#This Row],[Month]])</f>
        <v>17297</v>
      </c>
      <c r="K4061" s="27">
        <f>SUMIFS(I:I,D:D,dataset_shampoo[[#This Row],[Brand]],E:E,dataset_shampoo[[#This Row],[Region]],F:F,dataset_shampoo[[#This Row],[Year]],G:G,"&lt;="&amp;dataset_shampoo[[#This Row],[Month]])</f>
        <v>96894</v>
      </c>
      <c r="L4061" s="9">
        <f>dataset_shampoo[[#This Row],[Units YTD]]+SUMIFS(H:H,D:D,dataset_shampoo[[#This Row],[Brand]],E:E,dataset_shampoo[[#This Row],[Region]],F:F,dataset_shampoo[[#This Row],[Year]]-1,G:G,"&gt;"&amp;dataset_shampoo[[#This Row],[Month]])</f>
        <v>17297</v>
      </c>
      <c r="M4061" s="1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s="9">
        <v>2667</v>
      </c>
      <c r="I4062" s="11">
        <v>14910</v>
      </c>
      <c r="J4062" s="9">
        <f>SUMIFS(H:H,D:D,dataset_shampoo[[#This Row],[Brand]],E:E,dataset_shampoo[[#This Row],[Region]],F:F,dataset_shampoo[[#This Row],[Year]],G:G,"&lt;="&amp;dataset_shampoo[[#This Row],[Month]])</f>
        <v>19964</v>
      </c>
      <c r="K4062" s="27">
        <f>SUMIFS(I:I,D:D,dataset_shampoo[[#This Row],[Brand]],E:E,dataset_shampoo[[#This Row],[Region]],F:F,dataset_shampoo[[#This Row],[Year]],G:G,"&lt;="&amp;dataset_shampoo[[#This Row],[Month]])</f>
        <v>111804</v>
      </c>
      <c r="L4062" s="9">
        <f>dataset_shampoo[[#This Row],[Units YTD]]+SUMIFS(H:H,D:D,dataset_shampoo[[#This Row],[Brand]],E:E,dataset_shampoo[[#This Row],[Region]],F:F,dataset_shampoo[[#This Row],[Year]]-1,G:G,"&gt;"&amp;dataset_shampoo[[#This Row],[Month]])</f>
        <v>19964</v>
      </c>
      <c r="M4062" s="1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s="9">
        <v>3339</v>
      </c>
      <c r="I4063" s="11">
        <v>18725</v>
      </c>
      <c r="J4063" s="9">
        <f>SUMIFS(H:H,D:D,dataset_shampoo[[#This Row],[Brand]],E:E,dataset_shampoo[[#This Row],[Region]],F:F,dataset_shampoo[[#This Row],[Year]],G:G,"&lt;="&amp;dataset_shampoo[[#This Row],[Month]])</f>
        <v>23303</v>
      </c>
      <c r="K4063" s="27">
        <f>SUMIFS(I:I,D:D,dataset_shampoo[[#This Row],[Brand]],E:E,dataset_shampoo[[#This Row],[Region]],F:F,dataset_shampoo[[#This Row],[Year]],G:G,"&lt;="&amp;dataset_shampoo[[#This Row],[Month]])</f>
        <v>130529</v>
      </c>
      <c r="L4063" s="9">
        <f>dataset_shampoo[[#This Row],[Units YTD]]+SUMIFS(H:H,D:D,dataset_shampoo[[#This Row],[Brand]],E:E,dataset_shampoo[[#This Row],[Region]],F:F,dataset_shampoo[[#This Row],[Year]]-1,G:G,"&gt;"&amp;dataset_shampoo[[#This Row],[Month]])</f>
        <v>23303</v>
      </c>
      <c r="M4063" s="1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s="9">
        <v>2793</v>
      </c>
      <c r="I4064" s="11">
        <v>15659</v>
      </c>
      <c r="J4064" s="9">
        <f>SUMIFS(H:H,D:D,dataset_shampoo[[#This Row],[Brand]],E:E,dataset_shampoo[[#This Row],[Region]],F:F,dataset_shampoo[[#This Row],[Year]],G:G,"&lt;="&amp;dataset_shampoo[[#This Row],[Month]])</f>
        <v>26096</v>
      </c>
      <c r="K4064" s="27">
        <f>SUMIFS(I:I,D:D,dataset_shampoo[[#This Row],[Brand]],E:E,dataset_shampoo[[#This Row],[Region]],F:F,dataset_shampoo[[#This Row],[Year]],G:G,"&lt;="&amp;dataset_shampoo[[#This Row],[Month]])</f>
        <v>146188</v>
      </c>
      <c r="L4064" s="9">
        <f>dataset_shampoo[[#This Row],[Units YTD]]+SUMIFS(H:H,D:D,dataset_shampoo[[#This Row],[Brand]],E:E,dataset_shampoo[[#This Row],[Region]],F:F,dataset_shampoo[[#This Row],[Year]]-1,G:G,"&gt;"&amp;dataset_shampoo[[#This Row],[Month]])</f>
        <v>26096</v>
      </c>
      <c r="M4064" s="1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s="9">
        <v>4025</v>
      </c>
      <c r="I4065" s="11">
        <v>22561</v>
      </c>
      <c r="J4065" s="9">
        <f>SUMIFS(H:H,D:D,dataset_shampoo[[#This Row],[Brand]],E:E,dataset_shampoo[[#This Row],[Region]],F:F,dataset_shampoo[[#This Row],[Year]],G:G,"&lt;="&amp;dataset_shampoo[[#This Row],[Month]])</f>
        <v>30121</v>
      </c>
      <c r="K4065" s="27">
        <f>SUMIFS(I:I,D:D,dataset_shampoo[[#This Row],[Brand]],E:E,dataset_shampoo[[#This Row],[Region]],F:F,dataset_shampoo[[#This Row],[Year]],G:G,"&lt;="&amp;dataset_shampoo[[#This Row],[Month]])</f>
        <v>168749</v>
      </c>
      <c r="L4065" s="9">
        <f>dataset_shampoo[[#This Row],[Units YTD]]+SUMIFS(H:H,D:D,dataset_shampoo[[#This Row],[Brand]],E:E,dataset_shampoo[[#This Row],[Region]],F:F,dataset_shampoo[[#This Row],[Year]]-1,G:G,"&gt;"&amp;dataset_shampoo[[#This Row],[Month]])</f>
        <v>30121</v>
      </c>
      <c r="M4065" s="1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s="9">
        <v>2674</v>
      </c>
      <c r="I4066" s="11">
        <v>14952</v>
      </c>
      <c r="J4066" s="9">
        <f>SUMIFS(H:H,D:D,dataset_shampoo[[#This Row],[Brand]],E:E,dataset_shampoo[[#This Row],[Region]],F:F,dataset_shampoo[[#This Row],[Year]],G:G,"&lt;="&amp;dataset_shampoo[[#This Row],[Month]])</f>
        <v>32795</v>
      </c>
      <c r="K4066" s="27">
        <f>SUMIFS(I:I,D:D,dataset_shampoo[[#This Row],[Brand]],E:E,dataset_shampoo[[#This Row],[Region]],F:F,dataset_shampoo[[#This Row],[Year]],G:G,"&lt;="&amp;dataset_shampoo[[#This Row],[Month]])</f>
        <v>183701</v>
      </c>
      <c r="L4066" s="9">
        <f>dataset_shampoo[[#This Row],[Units YTD]]+SUMIFS(H:H,D:D,dataset_shampoo[[#This Row],[Brand]],E:E,dataset_shampoo[[#This Row],[Region]],F:F,dataset_shampoo[[#This Row],[Year]]-1,G:G,"&gt;"&amp;dataset_shampoo[[#This Row],[Month]])</f>
        <v>32795</v>
      </c>
      <c r="M4066" s="1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s="9">
        <v>3227</v>
      </c>
      <c r="I4067" s="11">
        <v>18046</v>
      </c>
      <c r="J4067" s="9">
        <f>SUMIFS(H:H,D:D,dataset_shampoo[[#This Row],[Brand]],E:E,dataset_shampoo[[#This Row],[Region]],F:F,dataset_shampoo[[#This Row],[Year]],G:G,"&lt;="&amp;dataset_shampoo[[#This Row],[Month]])</f>
        <v>36022</v>
      </c>
      <c r="K4067" s="27">
        <f>SUMIFS(I:I,D:D,dataset_shampoo[[#This Row],[Brand]],E:E,dataset_shampoo[[#This Row],[Region]],F:F,dataset_shampoo[[#This Row],[Year]],G:G,"&lt;="&amp;dataset_shampoo[[#This Row],[Month]])</f>
        <v>201747</v>
      </c>
      <c r="L4067" s="9">
        <f>dataset_shampoo[[#This Row],[Units YTD]]+SUMIFS(H:H,D:D,dataset_shampoo[[#This Row],[Brand]],E:E,dataset_shampoo[[#This Row],[Region]],F:F,dataset_shampoo[[#This Row],[Year]]-1,G:G,"&gt;"&amp;dataset_shampoo[[#This Row],[Month]])</f>
        <v>36022</v>
      </c>
      <c r="M4067" s="1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s="9">
        <v>3948</v>
      </c>
      <c r="I4068" s="11">
        <v>22106</v>
      </c>
      <c r="J4068" s="9">
        <f>SUMIFS(H:H,D:D,dataset_shampoo[[#This Row],[Brand]],E:E,dataset_shampoo[[#This Row],[Region]],F:F,dataset_shampoo[[#This Row],[Year]],G:G,"&lt;="&amp;dataset_shampoo[[#This Row],[Month]])</f>
        <v>3948</v>
      </c>
      <c r="K4068" s="27">
        <f>SUMIFS(I:I,D:D,dataset_shampoo[[#This Row],[Brand]],E:E,dataset_shampoo[[#This Row],[Region]],F:F,dataset_shampoo[[#This Row],[Year]],G:G,"&lt;="&amp;dataset_shampoo[[#This Row],[Month]])</f>
        <v>22106</v>
      </c>
      <c r="L4068" s="9">
        <f>dataset_shampoo[[#This Row],[Units YTD]]+SUMIFS(H:H,D:D,dataset_shampoo[[#This Row],[Brand]],E:E,dataset_shampoo[[#This Row],[Region]],F:F,dataset_shampoo[[#This Row],[Year]]-1,G:G,"&gt;"&amp;dataset_shampoo[[#This Row],[Month]])</f>
        <v>37107</v>
      </c>
      <c r="M4068" s="1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s="9">
        <v>3087</v>
      </c>
      <c r="I4069" s="11">
        <v>17269</v>
      </c>
      <c r="J4069" s="9">
        <f>SUMIFS(H:H,D:D,dataset_shampoo[[#This Row],[Brand]],E:E,dataset_shampoo[[#This Row],[Region]],F:F,dataset_shampoo[[#This Row],[Year]],G:G,"&lt;="&amp;dataset_shampoo[[#This Row],[Month]])</f>
        <v>7035</v>
      </c>
      <c r="K4069" s="27">
        <f>SUMIFS(I:I,D:D,dataset_shampoo[[#This Row],[Brand]],E:E,dataset_shampoo[[#This Row],[Region]],F:F,dataset_shampoo[[#This Row],[Year]],G:G,"&lt;="&amp;dataset_shampoo[[#This Row],[Month]])</f>
        <v>39375</v>
      </c>
      <c r="L4069" s="9">
        <f>dataset_shampoo[[#This Row],[Units YTD]]+SUMIFS(H:H,D:D,dataset_shampoo[[#This Row],[Brand]],E:E,dataset_shampoo[[#This Row],[Region]],F:F,dataset_shampoo[[#This Row],[Year]]-1,G:G,"&gt;"&amp;dataset_shampoo[[#This Row],[Month]])</f>
        <v>37625</v>
      </c>
      <c r="M4069" s="1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s="9">
        <v>2737</v>
      </c>
      <c r="I4070" s="11">
        <v>15330</v>
      </c>
      <c r="J4070" s="9">
        <f>SUMIFS(H:H,D:D,dataset_shampoo[[#This Row],[Brand]],E:E,dataset_shampoo[[#This Row],[Region]],F:F,dataset_shampoo[[#This Row],[Year]],G:G,"&lt;="&amp;dataset_shampoo[[#This Row],[Month]])</f>
        <v>9772</v>
      </c>
      <c r="K4070" s="27">
        <f>SUMIFS(I:I,D:D,dataset_shampoo[[#This Row],[Brand]],E:E,dataset_shampoo[[#This Row],[Region]],F:F,dataset_shampoo[[#This Row],[Year]],G:G,"&lt;="&amp;dataset_shampoo[[#This Row],[Month]])</f>
        <v>54705</v>
      </c>
      <c r="L4070" s="9">
        <f>dataset_shampoo[[#This Row],[Units YTD]]+SUMIFS(H:H,D:D,dataset_shampoo[[#This Row],[Brand]],E:E,dataset_shampoo[[#This Row],[Region]],F:F,dataset_shampoo[[#This Row],[Year]]-1,G:G,"&gt;"&amp;dataset_shampoo[[#This Row],[Month]])</f>
        <v>37114</v>
      </c>
      <c r="M4070" s="1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s="9">
        <v>3906</v>
      </c>
      <c r="I4071" s="11">
        <v>21889</v>
      </c>
      <c r="J4071" s="9">
        <f>SUMIFS(H:H,D:D,dataset_shampoo[[#This Row],[Brand]],E:E,dataset_shampoo[[#This Row],[Region]],F:F,dataset_shampoo[[#This Row],[Year]],G:G,"&lt;="&amp;dataset_shampoo[[#This Row],[Month]])</f>
        <v>13678</v>
      </c>
      <c r="K4071" s="27">
        <f>SUMIFS(I:I,D:D,dataset_shampoo[[#This Row],[Brand]],E:E,dataset_shampoo[[#This Row],[Region]],F:F,dataset_shampoo[[#This Row],[Year]],G:G,"&lt;="&amp;dataset_shampoo[[#This Row],[Month]])</f>
        <v>76594</v>
      </c>
      <c r="L4071" s="9">
        <f>dataset_shampoo[[#This Row],[Units YTD]]+SUMIFS(H:H,D:D,dataset_shampoo[[#This Row],[Brand]],E:E,dataset_shampoo[[#This Row],[Region]],F:F,dataset_shampoo[[#This Row],[Year]]-1,G:G,"&gt;"&amp;dataset_shampoo[[#This Row],[Month]])</f>
        <v>37863</v>
      </c>
      <c r="M4071" s="1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s="9">
        <v>3514</v>
      </c>
      <c r="I4072" s="11">
        <v>19684</v>
      </c>
      <c r="J4072" s="9">
        <f>SUMIFS(H:H,D:D,dataset_shampoo[[#This Row],[Brand]],E:E,dataset_shampoo[[#This Row],[Region]],F:F,dataset_shampoo[[#This Row],[Year]],G:G,"&lt;="&amp;dataset_shampoo[[#This Row],[Month]])</f>
        <v>17192</v>
      </c>
      <c r="K4072" s="27">
        <f>SUMIFS(I:I,D:D,dataset_shampoo[[#This Row],[Brand]],E:E,dataset_shampoo[[#This Row],[Region]],F:F,dataset_shampoo[[#This Row],[Year]],G:G,"&lt;="&amp;dataset_shampoo[[#This Row],[Month]])</f>
        <v>96278</v>
      </c>
      <c r="L4072" s="9">
        <f>dataset_shampoo[[#This Row],[Units YTD]]+SUMIFS(H:H,D:D,dataset_shampoo[[#This Row],[Brand]],E:E,dataset_shampoo[[#This Row],[Region]],F:F,dataset_shampoo[[#This Row],[Year]]-1,G:G,"&gt;"&amp;dataset_shampoo[[#This Row],[Month]])</f>
        <v>38948</v>
      </c>
      <c r="M4072" s="1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s="9">
        <v>3640</v>
      </c>
      <c r="I4073" s="11">
        <v>20391</v>
      </c>
      <c r="J4073" s="9">
        <f>SUMIFS(H:H,D:D,dataset_shampoo[[#This Row],[Brand]],E:E,dataset_shampoo[[#This Row],[Region]],F:F,dataset_shampoo[[#This Row],[Year]],G:G,"&lt;="&amp;dataset_shampoo[[#This Row],[Month]])</f>
        <v>20832</v>
      </c>
      <c r="K4073" s="27">
        <f>SUMIFS(I:I,D:D,dataset_shampoo[[#This Row],[Brand]],E:E,dataset_shampoo[[#This Row],[Region]],F:F,dataset_shampoo[[#This Row],[Year]],G:G,"&lt;="&amp;dataset_shampoo[[#This Row],[Month]])</f>
        <v>116669</v>
      </c>
      <c r="L4073" s="9">
        <f>dataset_shampoo[[#This Row],[Units YTD]]+SUMIFS(H:H,D:D,dataset_shampoo[[#This Row],[Brand]],E:E,dataset_shampoo[[#This Row],[Region]],F:F,dataset_shampoo[[#This Row],[Year]]-1,G:G,"&gt;"&amp;dataset_shampoo[[#This Row],[Month]])</f>
        <v>39557</v>
      </c>
      <c r="M4073" s="1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s="9">
        <v>3353</v>
      </c>
      <c r="I4074" s="11">
        <v>18774</v>
      </c>
      <c r="J4074" s="9">
        <f>SUMIFS(H:H,D:D,dataset_shampoo[[#This Row],[Brand]],E:E,dataset_shampoo[[#This Row],[Region]],F:F,dataset_shampoo[[#This Row],[Year]],G:G,"&lt;="&amp;dataset_shampoo[[#This Row],[Month]])</f>
        <v>24185</v>
      </c>
      <c r="K4074" s="27">
        <f>SUMIFS(I:I,D:D,dataset_shampoo[[#This Row],[Brand]],E:E,dataset_shampoo[[#This Row],[Region]],F:F,dataset_shampoo[[#This Row],[Year]],G:G,"&lt;="&amp;dataset_shampoo[[#This Row],[Month]])</f>
        <v>135443</v>
      </c>
      <c r="L4074" s="9">
        <f>dataset_shampoo[[#This Row],[Units YTD]]+SUMIFS(H:H,D:D,dataset_shampoo[[#This Row],[Brand]],E:E,dataset_shampoo[[#This Row],[Region]],F:F,dataset_shampoo[[#This Row],[Year]]-1,G:G,"&gt;"&amp;dataset_shampoo[[#This Row],[Month]])</f>
        <v>40243</v>
      </c>
      <c r="M4074" s="1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s="9">
        <v>2317</v>
      </c>
      <c r="I4075" s="11">
        <v>12950</v>
      </c>
      <c r="J4075" s="9">
        <f>SUMIFS(H:H,D:D,dataset_shampoo[[#This Row],[Brand]],E:E,dataset_shampoo[[#This Row],[Region]],F:F,dataset_shampoo[[#This Row],[Year]],G:G,"&lt;="&amp;dataset_shampoo[[#This Row],[Month]])</f>
        <v>26502</v>
      </c>
      <c r="K4075" s="27">
        <f>SUMIFS(I:I,D:D,dataset_shampoo[[#This Row],[Brand]],E:E,dataset_shampoo[[#This Row],[Region]],F:F,dataset_shampoo[[#This Row],[Year]],G:G,"&lt;="&amp;dataset_shampoo[[#This Row],[Month]])</f>
        <v>148393</v>
      </c>
      <c r="L4075" s="9">
        <f>dataset_shampoo[[#This Row],[Units YTD]]+SUMIFS(H:H,D:D,dataset_shampoo[[#This Row],[Brand]],E:E,dataset_shampoo[[#This Row],[Region]],F:F,dataset_shampoo[[#This Row],[Year]]-1,G:G,"&gt;"&amp;dataset_shampoo[[#This Row],[Month]])</f>
        <v>39221</v>
      </c>
      <c r="M4075" s="1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s="9">
        <v>2492</v>
      </c>
      <c r="I4076" s="11">
        <v>13965</v>
      </c>
      <c r="J4076" s="9">
        <f>SUMIFS(H:H,D:D,dataset_shampoo[[#This Row],[Brand]],E:E,dataset_shampoo[[#This Row],[Region]],F:F,dataset_shampoo[[#This Row],[Year]],G:G,"&lt;="&amp;dataset_shampoo[[#This Row],[Month]])</f>
        <v>28994</v>
      </c>
      <c r="K4076" s="27">
        <f>SUMIFS(I:I,D:D,dataset_shampoo[[#This Row],[Brand]],E:E,dataset_shampoo[[#This Row],[Region]],F:F,dataset_shampoo[[#This Row],[Year]],G:G,"&lt;="&amp;dataset_shampoo[[#This Row],[Month]])</f>
        <v>162358</v>
      </c>
      <c r="L4076" s="9">
        <f>dataset_shampoo[[#This Row],[Units YTD]]+SUMIFS(H:H,D:D,dataset_shampoo[[#This Row],[Brand]],E:E,dataset_shampoo[[#This Row],[Region]],F:F,dataset_shampoo[[#This Row],[Year]]-1,G:G,"&gt;"&amp;dataset_shampoo[[#This Row],[Month]])</f>
        <v>38920</v>
      </c>
      <c r="M4076" s="1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s="9">
        <v>2555</v>
      </c>
      <c r="I4077" s="11">
        <v>14315</v>
      </c>
      <c r="J4077" s="9">
        <f>SUMIFS(H:H,D:D,dataset_shampoo[[#This Row],[Brand]],E:E,dataset_shampoo[[#This Row],[Region]],F:F,dataset_shampoo[[#This Row],[Year]],G:G,"&lt;="&amp;dataset_shampoo[[#This Row],[Month]])</f>
        <v>31549</v>
      </c>
      <c r="K4077" s="27">
        <f>SUMIFS(I:I,D:D,dataset_shampoo[[#This Row],[Brand]],E:E,dataset_shampoo[[#This Row],[Region]],F:F,dataset_shampoo[[#This Row],[Year]],G:G,"&lt;="&amp;dataset_shampoo[[#This Row],[Month]])</f>
        <v>176673</v>
      </c>
      <c r="L4077" s="9">
        <f>dataset_shampoo[[#This Row],[Units YTD]]+SUMIFS(H:H,D:D,dataset_shampoo[[#This Row],[Brand]],E:E,dataset_shampoo[[#This Row],[Region]],F:F,dataset_shampoo[[#This Row],[Year]]-1,G:G,"&gt;"&amp;dataset_shampoo[[#This Row],[Month]])</f>
        <v>37450</v>
      </c>
      <c r="M4077" s="1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s="9">
        <v>2625</v>
      </c>
      <c r="I4078" s="11">
        <v>14721</v>
      </c>
      <c r="J4078" s="9">
        <f>SUMIFS(H:H,D:D,dataset_shampoo[[#This Row],[Brand]],E:E,dataset_shampoo[[#This Row],[Region]],F:F,dataset_shampoo[[#This Row],[Year]],G:G,"&lt;="&amp;dataset_shampoo[[#This Row],[Month]])</f>
        <v>34174</v>
      </c>
      <c r="K4078" s="27">
        <f>SUMIFS(I:I,D:D,dataset_shampoo[[#This Row],[Brand]],E:E,dataset_shampoo[[#This Row],[Region]],F:F,dataset_shampoo[[#This Row],[Year]],G:G,"&lt;="&amp;dataset_shampoo[[#This Row],[Month]])</f>
        <v>191394</v>
      </c>
      <c r="L4078" s="9">
        <f>dataset_shampoo[[#This Row],[Units YTD]]+SUMIFS(H:H,D:D,dataset_shampoo[[#This Row],[Brand]],E:E,dataset_shampoo[[#This Row],[Region]],F:F,dataset_shampoo[[#This Row],[Year]]-1,G:G,"&gt;"&amp;dataset_shampoo[[#This Row],[Month]])</f>
        <v>37401</v>
      </c>
      <c r="M4078" s="1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s="9">
        <v>4081</v>
      </c>
      <c r="I4079" s="11">
        <v>22890</v>
      </c>
      <c r="J4079" s="9">
        <f>SUMIFS(H:H,D:D,dataset_shampoo[[#This Row],[Brand]],E:E,dataset_shampoo[[#This Row],[Region]],F:F,dataset_shampoo[[#This Row],[Year]],G:G,"&lt;="&amp;dataset_shampoo[[#This Row],[Month]])</f>
        <v>38255</v>
      </c>
      <c r="K4079" s="27">
        <f>SUMIFS(I:I,D:D,dataset_shampoo[[#This Row],[Brand]],E:E,dataset_shampoo[[#This Row],[Region]],F:F,dataset_shampoo[[#This Row],[Year]],G:G,"&lt;="&amp;dataset_shampoo[[#This Row],[Month]])</f>
        <v>214284</v>
      </c>
      <c r="L4079" s="9">
        <f>dataset_shampoo[[#This Row],[Units YTD]]+SUMIFS(H:H,D:D,dataset_shampoo[[#This Row],[Brand]],E:E,dataset_shampoo[[#This Row],[Region]],F:F,dataset_shampoo[[#This Row],[Year]]-1,G:G,"&gt;"&amp;dataset_shampoo[[#This Row],[Month]])</f>
        <v>38255</v>
      </c>
      <c r="M4079" s="1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s="9">
        <v>3605</v>
      </c>
      <c r="I4080" s="11">
        <v>20167</v>
      </c>
      <c r="J4080" s="9">
        <f>SUMIFS(H:H,D:D,dataset_shampoo[[#This Row],[Brand]],E:E,dataset_shampoo[[#This Row],[Region]],F:F,dataset_shampoo[[#This Row],[Year]],G:G,"&lt;="&amp;dataset_shampoo[[#This Row],[Month]])</f>
        <v>3605</v>
      </c>
      <c r="K4080" s="27">
        <f>SUMIFS(I:I,D:D,dataset_shampoo[[#This Row],[Brand]],E:E,dataset_shampoo[[#This Row],[Region]],F:F,dataset_shampoo[[#This Row],[Year]],G:G,"&lt;="&amp;dataset_shampoo[[#This Row],[Month]])</f>
        <v>20167</v>
      </c>
      <c r="L4080" s="9">
        <f>dataset_shampoo[[#This Row],[Units YTD]]+SUMIFS(H:H,D:D,dataset_shampoo[[#This Row],[Brand]],E:E,dataset_shampoo[[#This Row],[Region]],F:F,dataset_shampoo[[#This Row],[Year]]-1,G:G,"&gt;"&amp;dataset_shampoo[[#This Row],[Month]])</f>
        <v>37912</v>
      </c>
      <c r="M4080" s="1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s="9">
        <v>4494</v>
      </c>
      <c r="I4081" s="11">
        <v>25165</v>
      </c>
      <c r="J4081" s="9">
        <f>SUMIFS(H:H,D:D,dataset_shampoo[[#This Row],[Brand]],E:E,dataset_shampoo[[#This Row],[Region]],F:F,dataset_shampoo[[#This Row],[Year]],G:G,"&lt;="&amp;dataset_shampoo[[#This Row],[Month]])</f>
        <v>8099</v>
      </c>
      <c r="K4081" s="27">
        <f>SUMIFS(I:I,D:D,dataset_shampoo[[#This Row],[Brand]],E:E,dataset_shampoo[[#This Row],[Region]],F:F,dataset_shampoo[[#This Row],[Year]],G:G,"&lt;="&amp;dataset_shampoo[[#This Row],[Month]])</f>
        <v>45332</v>
      </c>
      <c r="L4081" s="9">
        <f>dataset_shampoo[[#This Row],[Units YTD]]+SUMIFS(H:H,D:D,dataset_shampoo[[#This Row],[Brand]],E:E,dataset_shampoo[[#This Row],[Region]],F:F,dataset_shampoo[[#This Row],[Year]]-1,G:G,"&gt;"&amp;dataset_shampoo[[#This Row],[Month]])</f>
        <v>39319</v>
      </c>
      <c r="M4081" s="1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s="9">
        <v>2681</v>
      </c>
      <c r="I4082" s="11">
        <v>15008</v>
      </c>
      <c r="J4082" s="9">
        <f>SUMIFS(H:H,D:D,dataset_shampoo[[#This Row],[Brand]],E:E,dataset_shampoo[[#This Row],[Region]],F:F,dataset_shampoo[[#This Row],[Year]],G:G,"&lt;="&amp;dataset_shampoo[[#This Row],[Month]])</f>
        <v>10780</v>
      </c>
      <c r="K4082" s="27">
        <f>SUMIFS(I:I,D:D,dataset_shampoo[[#This Row],[Brand]],E:E,dataset_shampoo[[#This Row],[Region]],F:F,dataset_shampoo[[#This Row],[Year]],G:G,"&lt;="&amp;dataset_shampoo[[#This Row],[Month]])</f>
        <v>60340</v>
      </c>
      <c r="L4082" s="9">
        <f>dataset_shampoo[[#This Row],[Units YTD]]+SUMIFS(H:H,D:D,dataset_shampoo[[#This Row],[Brand]],E:E,dataset_shampoo[[#This Row],[Region]],F:F,dataset_shampoo[[#This Row],[Year]]-1,G:G,"&gt;"&amp;dataset_shampoo[[#This Row],[Month]])</f>
        <v>39263</v>
      </c>
      <c r="M4082" s="1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s="9">
        <v>3143</v>
      </c>
      <c r="I4083" s="11">
        <v>17633</v>
      </c>
      <c r="J4083" s="9">
        <f>SUMIFS(H:H,D:D,dataset_shampoo[[#This Row],[Brand]],E:E,dataset_shampoo[[#This Row],[Region]],F:F,dataset_shampoo[[#This Row],[Year]],G:G,"&lt;="&amp;dataset_shampoo[[#This Row],[Month]])</f>
        <v>13923</v>
      </c>
      <c r="K4083" s="27">
        <f>SUMIFS(I:I,D:D,dataset_shampoo[[#This Row],[Brand]],E:E,dataset_shampoo[[#This Row],[Region]],F:F,dataset_shampoo[[#This Row],[Year]],G:G,"&lt;="&amp;dataset_shampoo[[#This Row],[Month]])</f>
        <v>77973</v>
      </c>
      <c r="L4083" s="9">
        <f>dataset_shampoo[[#This Row],[Units YTD]]+SUMIFS(H:H,D:D,dataset_shampoo[[#This Row],[Brand]],E:E,dataset_shampoo[[#This Row],[Region]],F:F,dataset_shampoo[[#This Row],[Year]]-1,G:G,"&gt;"&amp;dataset_shampoo[[#This Row],[Month]])</f>
        <v>38500</v>
      </c>
      <c r="M4083" s="1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s="9">
        <v>2170</v>
      </c>
      <c r="I4084" s="11">
        <v>12152</v>
      </c>
      <c r="J4084" s="9">
        <f>SUMIFS(H:H,D:D,dataset_shampoo[[#This Row],[Brand]],E:E,dataset_shampoo[[#This Row],[Region]],F:F,dataset_shampoo[[#This Row],[Year]],G:G,"&lt;="&amp;dataset_shampoo[[#This Row],[Month]])</f>
        <v>16093</v>
      </c>
      <c r="K4084" s="27">
        <f>SUMIFS(I:I,D:D,dataset_shampoo[[#This Row],[Brand]],E:E,dataset_shampoo[[#This Row],[Region]],F:F,dataset_shampoo[[#This Row],[Year]],G:G,"&lt;="&amp;dataset_shampoo[[#This Row],[Month]])</f>
        <v>90125</v>
      </c>
      <c r="L4084" s="9">
        <f>dataset_shampoo[[#This Row],[Units YTD]]+SUMIFS(H:H,D:D,dataset_shampoo[[#This Row],[Brand]],E:E,dataset_shampoo[[#This Row],[Region]],F:F,dataset_shampoo[[#This Row],[Year]]-1,G:G,"&gt;"&amp;dataset_shampoo[[#This Row],[Month]])</f>
        <v>37156</v>
      </c>
      <c r="M4084" s="1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s="9">
        <v>2485</v>
      </c>
      <c r="I4085" s="11">
        <v>13909</v>
      </c>
      <c r="J4085" s="9">
        <f>SUMIFS(H:H,D:D,dataset_shampoo[[#This Row],[Brand]],E:E,dataset_shampoo[[#This Row],[Region]],F:F,dataset_shampoo[[#This Row],[Year]],G:G,"&lt;="&amp;dataset_shampoo[[#This Row],[Month]])</f>
        <v>18578</v>
      </c>
      <c r="K4085" s="27">
        <f>SUMIFS(I:I,D:D,dataset_shampoo[[#This Row],[Brand]],E:E,dataset_shampoo[[#This Row],[Region]],F:F,dataset_shampoo[[#This Row],[Year]],G:G,"&lt;="&amp;dataset_shampoo[[#This Row],[Month]])</f>
        <v>104034</v>
      </c>
      <c r="L4085" s="9">
        <f>dataset_shampoo[[#This Row],[Units YTD]]+SUMIFS(H:H,D:D,dataset_shampoo[[#This Row],[Brand]],E:E,dataset_shampoo[[#This Row],[Region]],F:F,dataset_shampoo[[#This Row],[Year]]-1,G:G,"&gt;"&amp;dataset_shampoo[[#This Row],[Month]])</f>
        <v>36001</v>
      </c>
      <c r="M4085" s="1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s="9">
        <v>2940</v>
      </c>
      <c r="I4086" s="11">
        <v>16450</v>
      </c>
      <c r="J4086" s="9">
        <f>SUMIFS(H:H,D:D,dataset_shampoo[[#This Row],[Brand]],E:E,dataset_shampoo[[#This Row],[Region]],F:F,dataset_shampoo[[#This Row],[Year]],G:G,"&lt;="&amp;dataset_shampoo[[#This Row],[Month]])</f>
        <v>21518</v>
      </c>
      <c r="K4086" s="27">
        <f>SUMIFS(I:I,D:D,dataset_shampoo[[#This Row],[Brand]],E:E,dataset_shampoo[[#This Row],[Region]],F:F,dataset_shampoo[[#This Row],[Year]],G:G,"&lt;="&amp;dataset_shampoo[[#This Row],[Month]])</f>
        <v>120484</v>
      </c>
      <c r="L4086" s="9">
        <f>dataset_shampoo[[#This Row],[Units YTD]]+SUMIFS(H:H,D:D,dataset_shampoo[[#This Row],[Brand]],E:E,dataset_shampoo[[#This Row],[Region]],F:F,dataset_shampoo[[#This Row],[Year]]-1,G:G,"&gt;"&amp;dataset_shampoo[[#This Row],[Month]])</f>
        <v>35588</v>
      </c>
      <c r="M4086" s="1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s="9">
        <v>2513</v>
      </c>
      <c r="I4087" s="11">
        <v>14049</v>
      </c>
      <c r="J4087" s="9">
        <f>SUMIFS(H:H,D:D,dataset_shampoo[[#This Row],[Brand]],E:E,dataset_shampoo[[#This Row],[Region]],F:F,dataset_shampoo[[#This Row],[Year]],G:G,"&lt;="&amp;dataset_shampoo[[#This Row],[Month]])</f>
        <v>24031</v>
      </c>
      <c r="K4087" s="27">
        <f>SUMIFS(I:I,D:D,dataset_shampoo[[#This Row],[Brand]],E:E,dataset_shampoo[[#This Row],[Region]],F:F,dataset_shampoo[[#This Row],[Year]],G:G,"&lt;="&amp;dataset_shampoo[[#This Row],[Month]])</f>
        <v>134533</v>
      </c>
      <c r="L4087" s="9">
        <f>dataset_shampoo[[#This Row],[Units YTD]]+SUMIFS(H:H,D:D,dataset_shampoo[[#This Row],[Brand]],E:E,dataset_shampoo[[#This Row],[Region]],F:F,dataset_shampoo[[#This Row],[Year]]-1,G:G,"&gt;"&amp;dataset_shampoo[[#This Row],[Month]])</f>
        <v>35784</v>
      </c>
      <c r="M4087" s="1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s="9">
        <v>2877</v>
      </c>
      <c r="I4088" s="11">
        <v>16121</v>
      </c>
      <c r="J4088" s="9">
        <f>SUMIFS(H:H,D:D,dataset_shampoo[[#This Row],[Brand]],E:E,dataset_shampoo[[#This Row],[Region]],F:F,dataset_shampoo[[#This Row],[Year]],G:G,"&lt;="&amp;dataset_shampoo[[#This Row],[Month]])</f>
        <v>26908</v>
      </c>
      <c r="K4088" s="27">
        <f>SUMIFS(I:I,D:D,dataset_shampoo[[#This Row],[Brand]],E:E,dataset_shampoo[[#This Row],[Region]],F:F,dataset_shampoo[[#This Row],[Year]],G:G,"&lt;="&amp;dataset_shampoo[[#This Row],[Month]])</f>
        <v>150654</v>
      </c>
      <c r="L4088" s="9">
        <f>dataset_shampoo[[#This Row],[Units YTD]]+SUMIFS(H:H,D:D,dataset_shampoo[[#This Row],[Brand]],E:E,dataset_shampoo[[#This Row],[Region]],F:F,dataset_shampoo[[#This Row],[Year]]-1,G:G,"&gt;"&amp;dataset_shampoo[[#This Row],[Month]])</f>
        <v>36169</v>
      </c>
      <c r="M4088" s="1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s="9">
        <v>3108</v>
      </c>
      <c r="I4089" s="11">
        <v>17416</v>
      </c>
      <c r="J4089" s="9">
        <f>SUMIFS(H:H,D:D,dataset_shampoo[[#This Row],[Brand]],E:E,dataset_shampoo[[#This Row],[Region]],F:F,dataset_shampoo[[#This Row],[Year]],G:G,"&lt;="&amp;dataset_shampoo[[#This Row],[Month]])</f>
        <v>30016</v>
      </c>
      <c r="K4089" s="27">
        <f>SUMIFS(I:I,D:D,dataset_shampoo[[#This Row],[Brand]],E:E,dataset_shampoo[[#This Row],[Region]],F:F,dataset_shampoo[[#This Row],[Year]],G:G,"&lt;="&amp;dataset_shampoo[[#This Row],[Month]])</f>
        <v>168070</v>
      </c>
      <c r="L4089" s="9">
        <f>dataset_shampoo[[#This Row],[Units YTD]]+SUMIFS(H:H,D:D,dataset_shampoo[[#This Row],[Brand]],E:E,dataset_shampoo[[#This Row],[Region]],F:F,dataset_shampoo[[#This Row],[Year]]-1,G:G,"&gt;"&amp;dataset_shampoo[[#This Row],[Month]])</f>
        <v>36722</v>
      </c>
      <c r="M4089" s="1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s="9">
        <v>2583</v>
      </c>
      <c r="I4090" s="11">
        <v>14490</v>
      </c>
      <c r="J4090" s="9">
        <f>SUMIFS(H:H,D:D,dataset_shampoo[[#This Row],[Brand]],E:E,dataset_shampoo[[#This Row],[Region]],F:F,dataset_shampoo[[#This Row],[Year]],G:G,"&lt;="&amp;dataset_shampoo[[#This Row],[Month]])</f>
        <v>32599</v>
      </c>
      <c r="K4090" s="27">
        <f>SUMIFS(I:I,D:D,dataset_shampoo[[#This Row],[Brand]],E:E,dataset_shampoo[[#This Row],[Region]],F:F,dataset_shampoo[[#This Row],[Year]],G:G,"&lt;="&amp;dataset_shampoo[[#This Row],[Month]])</f>
        <v>182560</v>
      </c>
      <c r="L4090" s="9">
        <f>dataset_shampoo[[#This Row],[Units YTD]]+SUMIFS(H:H,D:D,dataset_shampoo[[#This Row],[Brand]],E:E,dataset_shampoo[[#This Row],[Region]],F:F,dataset_shampoo[[#This Row],[Year]]-1,G:G,"&gt;"&amp;dataset_shampoo[[#This Row],[Month]])</f>
        <v>36680</v>
      </c>
      <c r="M4090" s="1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s="9">
        <v>3325</v>
      </c>
      <c r="I4091" s="11">
        <v>18627</v>
      </c>
      <c r="J4091" s="9">
        <f>SUMIFS(H:H,D:D,dataset_shampoo[[#This Row],[Brand]],E:E,dataset_shampoo[[#This Row],[Region]],F:F,dataset_shampoo[[#This Row],[Year]],G:G,"&lt;="&amp;dataset_shampoo[[#This Row],[Month]])</f>
        <v>35924</v>
      </c>
      <c r="K4091" s="27">
        <f>SUMIFS(I:I,D:D,dataset_shampoo[[#This Row],[Brand]],E:E,dataset_shampoo[[#This Row],[Region]],F:F,dataset_shampoo[[#This Row],[Year]],G:G,"&lt;="&amp;dataset_shampoo[[#This Row],[Month]])</f>
        <v>201187</v>
      </c>
      <c r="L4091" s="9">
        <f>dataset_shampoo[[#This Row],[Units YTD]]+SUMIFS(H:H,D:D,dataset_shampoo[[#This Row],[Brand]],E:E,dataset_shampoo[[#This Row],[Region]],F:F,dataset_shampoo[[#This Row],[Year]]-1,G:G,"&gt;"&amp;dataset_shampoo[[#This Row],[Month]])</f>
        <v>35924</v>
      </c>
      <c r="M4091" s="1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s="9">
        <v>2996</v>
      </c>
      <c r="I4092" s="11">
        <v>16786</v>
      </c>
      <c r="J4092" s="9">
        <f>SUMIFS(H:H,D:D,dataset_shampoo[[#This Row],[Brand]],E:E,dataset_shampoo[[#This Row],[Region]],F:F,dataset_shampoo[[#This Row],[Year]],G:G,"&lt;="&amp;dataset_shampoo[[#This Row],[Month]])</f>
        <v>2996</v>
      </c>
      <c r="K4092" s="27">
        <f>SUMIFS(I:I,D:D,dataset_shampoo[[#This Row],[Brand]],E:E,dataset_shampoo[[#This Row],[Region]],F:F,dataset_shampoo[[#This Row],[Year]],G:G,"&lt;="&amp;dataset_shampoo[[#This Row],[Month]])</f>
        <v>16786</v>
      </c>
      <c r="L4092" s="9">
        <f>dataset_shampoo[[#This Row],[Units YTD]]+SUMIFS(H:H,D:D,dataset_shampoo[[#This Row],[Brand]],E:E,dataset_shampoo[[#This Row],[Region]],F:F,dataset_shampoo[[#This Row],[Year]]-1,G:G,"&gt;"&amp;dataset_shampoo[[#This Row],[Month]])</f>
        <v>35315</v>
      </c>
      <c r="M4092" s="1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s="9">
        <v>3248</v>
      </c>
      <c r="I4093" s="11">
        <v>18179</v>
      </c>
      <c r="J4093" s="9">
        <f>SUMIFS(H:H,D:D,dataset_shampoo[[#This Row],[Brand]],E:E,dataset_shampoo[[#This Row],[Region]],F:F,dataset_shampoo[[#This Row],[Year]],G:G,"&lt;="&amp;dataset_shampoo[[#This Row],[Month]])</f>
        <v>6244</v>
      </c>
      <c r="K4093" s="27">
        <f>SUMIFS(I:I,D:D,dataset_shampoo[[#This Row],[Brand]],E:E,dataset_shampoo[[#This Row],[Region]],F:F,dataset_shampoo[[#This Row],[Year]],G:G,"&lt;="&amp;dataset_shampoo[[#This Row],[Month]])</f>
        <v>34965</v>
      </c>
      <c r="L4093" s="9">
        <f>dataset_shampoo[[#This Row],[Units YTD]]+SUMIFS(H:H,D:D,dataset_shampoo[[#This Row],[Brand]],E:E,dataset_shampoo[[#This Row],[Region]],F:F,dataset_shampoo[[#This Row],[Year]]-1,G:G,"&gt;"&amp;dataset_shampoo[[#This Row],[Month]])</f>
        <v>34069</v>
      </c>
      <c r="M4093" s="1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s="9">
        <v>3276</v>
      </c>
      <c r="I4094" s="11">
        <v>18354</v>
      </c>
      <c r="J4094" s="9">
        <f>SUMIFS(H:H,D:D,dataset_shampoo[[#This Row],[Brand]],E:E,dataset_shampoo[[#This Row],[Region]],F:F,dataset_shampoo[[#This Row],[Year]],G:G,"&lt;="&amp;dataset_shampoo[[#This Row],[Month]])</f>
        <v>9520</v>
      </c>
      <c r="K4094" s="27">
        <f>SUMIFS(I:I,D:D,dataset_shampoo[[#This Row],[Brand]],E:E,dataset_shampoo[[#This Row],[Region]],F:F,dataset_shampoo[[#This Row],[Year]],G:G,"&lt;="&amp;dataset_shampoo[[#This Row],[Month]])</f>
        <v>53319</v>
      </c>
      <c r="L4094" s="9">
        <f>dataset_shampoo[[#This Row],[Units YTD]]+SUMIFS(H:H,D:D,dataset_shampoo[[#This Row],[Brand]],E:E,dataset_shampoo[[#This Row],[Region]],F:F,dataset_shampoo[[#This Row],[Year]]-1,G:G,"&gt;"&amp;dataset_shampoo[[#This Row],[Month]])</f>
        <v>34664</v>
      </c>
      <c r="M4094" s="1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s="9">
        <v>2961</v>
      </c>
      <c r="I4095" s="11">
        <v>16590</v>
      </c>
      <c r="J4095" s="9">
        <f>SUMIFS(H:H,D:D,dataset_shampoo[[#This Row],[Brand]],E:E,dataset_shampoo[[#This Row],[Region]],F:F,dataset_shampoo[[#This Row],[Year]],G:G,"&lt;="&amp;dataset_shampoo[[#This Row],[Month]])</f>
        <v>12481</v>
      </c>
      <c r="K4095" s="27">
        <f>SUMIFS(I:I,D:D,dataset_shampoo[[#This Row],[Brand]],E:E,dataset_shampoo[[#This Row],[Region]],F:F,dataset_shampoo[[#This Row],[Year]],G:G,"&lt;="&amp;dataset_shampoo[[#This Row],[Month]])</f>
        <v>69909</v>
      </c>
      <c r="L4095" s="9">
        <f>dataset_shampoo[[#This Row],[Units YTD]]+SUMIFS(H:H,D:D,dataset_shampoo[[#This Row],[Brand]],E:E,dataset_shampoo[[#This Row],[Region]],F:F,dataset_shampoo[[#This Row],[Year]]-1,G:G,"&gt;"&amp;dataset_shampoo[[#This Row],[Month]])</f>
        <v>34482</v>
      </c>
      <c r="M4095" s="1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s="9">
        <v>2681</v>
      </c>
      <c r="I4096" s="11">
        <v>14987</v>
      </c>
      <c r="J4096" s="9">
        <f>SUMIFS(H:H,D:D,dataset_shampoo[[#This Row],[Brand]],E:E,dataset_shampoo[[#This Row],[Region]],F:F,dataset_shampoo[[#This Row],[Year]],G:G,"&lt;="&amp;dataset_shampoo[[#This Row],[Month]])</f>
        <v>15162</v>
      </c>
      <c r="K4096" s="27">
        <f>SUMIFS(I:I,D:D,dataset_shampoo[[#This Row],[Brand]],E:E,dataset_shampoo[[#This Row],[Region]],F:F,dataset_shampoo[[#This Row],[Year]],G:G,"&lt;="&amp;dataset_shampoo[[#This Row],[Month]])</f>
        <v>84896</v>
      </c>
      <c r="L4096" s="9">
        <f>dataset_shampoo[[#This Row],[Units YTD]]+SUMIFS(H:H,D:D,dataset_shampoo[[#This Row],[Brand]],E:E,dataset_shampoo[[#This Row],[Region]],F:F,dataset_shampoo[[#This Row],[Year]]-1,G:G,"&gt;"&amp;dataset_shampoo[[#This Row],[Month]])</f>
        <v>34993</v>
      </c>
      <c r="M4096" s="1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s="9">
        <v>2835</v>
      </c>
      <c r="I4097" s="11">
        <v>15897</v>
      </c>
      <c r="J4097" s="9">
        <f>SUMIFS(H:H,D:D,dataset_shampoo[[#This Row],[Brand]],E:E,dataset_shampoo[[#This Row],[Region]],F:F,dataset_shampoo[[#This Row],[Year]],G:G,"&lt;="&amp;dataset_shampoo[[#This Row],[Month]])</f>
        <v>17997</v>
      </c>
      <c r="K4097" s="27">
        <f>SUMIFS(I:I,D:D,dataset_shampoo[[#This Row],[Brand]],E:E,dataset_shampoo[[#This Row],[Region]],F:F,dataset_shampoo[[#This Row],[Year]],G:G,"&lt;="&amp;dataset_shampoo[[#This Row],[Month]])</f>
        <v>100793</v>
      </c>
      <c r="L4097" s="9">
        <f>dataset_shampoo[[#This Row],[Units YTD]]+SUMIFS(H:H,D:D,dataset_shampoo[[#This Row],[Brand]],E:E,dataset_shampoo[[#This Row],[Region]],F:F,dataset_shampoo[[#This Row],[Year]]-1,G:G,"&gt;"&amp;dataset_shampoo[[#This Row],[Month]])</f>
        <v>35343</v>
      </c>
      <c r="M4097" s="1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s="9">
        <v>2898</v>
      </c>
      <c r="I4098" s="11">
        <v>16352</v>
      </c>
      <c r="J4098" s="9">
        <f>SUMIFS(H:H,D:D,dataset_shampoo[[#This Row],[Brand]],E:E,dataset_shampoo[[#This Row],[Region]],F:F,dataset_shampoo[[#This Row],[Year]],G:G,"&lt;="&amp;dataset_shampoo[[#This Row],[Month]])</f>
        <v>20895</v>
      </c>
      <c r="K4098" s="27">
        <f>SUMIFS(I:I,D:D,dataset_shampoo[[#This Row],[Brand]],E:E,dataset_shampoo[[#This Row],[Region]],F:F,dataset_shampoo[[#This Row],[Year]],G:G,"&lt;="&amp;dataset_shampoo[[#This Row],[Month]])</f>
        <v>117145</v>
      </c>
      <c r="L4098" s="9">
        <f>dataset_shampoo[[#This Row],[Units YTD]]+SUMIFS(H:H,D:D,dataset_shampoo[[#This Row],[Brand]],E:E,dataset_shampoo[[#This Row],[Region]],F:F,dataset_shampoo[[#This Row],[Year]]-1,G:G,"&gt;"&amp;dataset_shampoo[[#This Row],[Month]])</f>
        <v>35301</v>
      </c>
      <c r="M4098" s="1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s="9">
        <v>2471</v>
      </c>
      <c r="I4099" s="11">
        <v>13944</v>
      </c>
      <c r="J4099" s="9">
        <f>SUMIFS(H:H,D:D,dataset_shampoo[[#This Row],[Brand]],E:E,dataset_shampoo[[#This Row],[Region]],F:F,dataset_shampoo[[#This Row],[Year]],G:G,"&lt;="&amp;dataset_shampoo[[#This Row],[Month]])</f>
        <v>23366</v>
      </c>
      <c r="K4099" s="27">
        <f>SUMIFS(I:I,D:D,dataset_shampoo[[#This Row],[Brand]],E:E,dataset_shampoo[[#This Row],[Region]],F:F,dataset_shampoo[[#This Row],[Year]],G:G,"&lt;="&amp;dataset_shampoo[[#This Row],[Month]])</f>
        <v>131089</v>
      </c>
      <c r="L4099" s="9">
        <f>dataset_shampoo[[#This Row],[Units YTD]]+SUMIFS(H:H,D:D,dataset_shampoo[[#This Row],[Brand]],E:E,dataset_shampoo[[#This Row],[Region]],F:F,dataset_shampoo[[#This Row],[Year]]-1,G:G,"&gt;"&amp;dataset_shampoo[[#This Row],[Month]])</f>
        <v>35259</v>
      </c>
      <c r="M4099" s="1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s="9">
        <v>3045</v>
      </c>
      <c r="I4100" s="11">
        <v>17192</v>
      </c>
      <c r="J4100" s="9">
        <f>SUMIFS(H:H,D:D,dataset_shampoo[[#This Row],[Brand]],E:E,dataset_shampoo[[#This Row],[Region]],F:F,dataset_shampoo[[#This Row],[Year]],G:G,"&lt;="&amp;dataset_shampoo[[#This Row],[Month]])</f>
        <v>26411</v>
      </c>
      <c r="K4100" s="27">
        <f>SUMIFS(I:I,D:D,dataset_shampoo[[#This Row],[Brand]],E:E,dataset_shampoo[[#This Row],[Region]],F:F,dataset_shampoo[[#This Row],[Year]],G:G,"&lt;="&amp;dataset_shampoo[[#This Row],[Month]])</f>
        <v>148281</v>
      </c>
      <c r="L4100" s="9">
        <f>dataset_shampoo[[#This Row],[Units YTD]]+SUMIFS(H:H,D:D,dataset_shampoo[[#This Row],[Brand]],E:E,dataset_shampoo[[#This Row],[Region]],F:F,dataset_shampoo[[#This Row],[Year]]-1,G:G,"&gt;"&amp;dataset_shampoo[[#This Row],[Month]])</f>
        <v>35427</v>
      </c>
      <c r="M4100" s="1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s="9">
        <v>2961</v>
      </c>
      <c r="I4101" s="11">
        <v>16723</v>
      </c>
      <c r="J4101" s="9">
        <f>SUMIFS(H:H,D:D,dataset_shampoo[[#This Row],[Brand]],E:E,dataset_shampoo[[#This Row],[Region]],F:F,dataset_shampoo[[#This Row],[Year]],G:G,"&lt;="&amp;dataset_shampoo[[#This Row],[Month]])</f>
        <v>29372</v>
      </c>
      <c r="K4101" s="27">
        <f>SUMIFS(I:I,D:D,dataset_shampoo[[#This Row],[Brand]],E:E,dataset_shampoo[[#This Row],[Region]],F:F,dataset_shampoo[[#This Row],[Year]],G:G,"&lt;="&amp;dataset_shampoo[[#This Row],[Month]])</f>
        <v>165004</v>
      </c>
      <c r="L4101" s="9">
        <f>dataset_shampoo[[#This Row],[Units YTD]]+SUMIFS(H:H,D:D,dataset_shampoo[[#This Row],[Brand]],E:E,dataset_shampoo[[#This Row],[Region]],F:F,dataset_shampoo[[#This Row],[Year]]-1,G:G,"&gt;"&amp;dataset_shampoo[[#This Row],[Month]])</f>
        <v>35280</v>
      </c>
      <c r="M4101" s="1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s="9">
        <v>2989</v>
      </c>
      <c r="I4102" s="11">
        <v>16891</v>
      </c>
      <c r="J4102" s="9">
        <f>SUMIFS(H:H,D:D,dataset_shampoo[[#This Row],[Brand]],E:E,dataset_shampoo[[#This Row],[Region]],F:F,dataset_shampoo[[#This Row],[Year]],G:G,"&lt;="&amp;dataset_shampoo[[#This Row],[Month]])</f>
        <v>32361</v>
      </c>
      <c r="K4102" s="27">
        <f>SUMIFS(I:I,D:D,dataset_shampoo[[#This Row],[Brand]],E:E,dataset_shampoo[[#This Row],[Region]],F:F,dataset_shampoo[[#This Row],[Year]],G:G,"&lt;="&amp;dataset_shampoo[[#This Row],[Month]])</f>
        <v>181895</v>
      </c>
      <c r="L4102" s="9">
        <f>dataset_shampoo[[#This Row],[Units YTD]]+SUMIFS(H:H,D:D,dataset_shampoo[[#This Row],[Brand]],E:E,dataset_shampoo[[#This Row],[Region]],F:F,dataset_shampoo[[#This Row],[Year]]-1,G:G,"&gt;"&amp;dataset_shampoo[[#This Row],[Month]])</f>
        <v>35686</v>
      </c>
      <c r="M4102" s="1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s="9">
        <v>3381</v>
      </c>
      <c r="I4103" s="11">
        <v>19103</v>
      </c>
      <c r="J4103" s="9">
        <f>SUMIFS(H:H,D:D,dataset_shampoo[[#This Row],[Brand]],E:E,dataset_shampoo[[#This Row],[Region]],F:F,dataset_shampoo[[#This Row],[Year]],G:G,"&lt;="&amp;dataset_shampoo[[#This Row],[Month]])</f>
        <v>35742</v>
      </c>
      <c r="K4103" s="27">
        <f>SUMIFS(I:I,D:D,dataset_shampoo[[#This Row],[Brand]],E:E,dataset_shampoo[[#This Row],[Region]],F:F,dataset_shampoo[[#This Row],[Year]],G:G,"&lt;="&amp;dataset_shampoo[[#This Row],[Month]])</f>
        <v>200998</v>
      </c>
      <c r="L4103" s="9">
        <f>dataset_shampoo[[#This Row],[Units YTD]]+SUMIFS(H:H,D:D,dataset_shampoo[[#This Row],[Brand]],E:E,dataset_shampoo[[#This Row],[Region]],F:F,dataset_shampoo[[#This Row],[Year]]-1,G:G,"&gt;"&amp;dataset_shampoo[[#This Row],[Month]])</f>
        <v>35742</v>
      </c>
      <c r="M4103" s="1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s="9">
        <v>2919</v>
      </c>
      <c r="I4104" s="11">
        <v>16478</v>
      </c>
      <c r="J4104" s="9">
        <f>SUMIFS(H:H,D:D,dataset_shampoo[[#This Row],[Brand]],E:E,dataset_shampoo[[#This Row],[Region]],F:F,dataset_shampoo[[#This Row],[Year]],G:G,"&lt;="&amp;dataset_shampoo[[#This Row],[Month]])</f>
        <v>2919</v>
      </c>
      <c r="K4104" s="27">
        <f>SUMIFS(I:I,D:D,dataset_shampoo[[#This Row],[Brand]],E:E,dataset_shampoo[[#This Row],[Region]],F:F,dataset_shampoo[[#This Row],[Year]],G:G,"&lt;="&amp;dataset_shampoo[[#This Row],[Month]])</f>
        <v>16478</v>
      </c>
      <c r="L4104" s="9">
        <f>dataset_shampoo[[#This Row],[Units YTD]]+SUMIFS(H:H,D:D,dataset_shampoo[[#This Row],[Brand]],E:E,dataset_shampoo[[#This Row],[Region]],F:F,dataset_shampoo[[#This Row],[Year]]-1,G:G,"&gt;"&amp;dataset_shampoo[[#This Row],[Month]])</f>
        <v>35665</v>
      </c>
      <c r="M4104" s="1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s="9">
        <v>2569</v>
      </c>
      <c r="I4105" s="11">
        <v>14504</v>
      </c>
      <c r="J4105" s="9">
        <f>SUMIFS(H:H,D:D,dataset_shampoo[[#This Row],[Brand]],E:E,dataset_shampoo[[#This Row],[Region]],F:F,dataset_shampoo[[#This Row],[Year]],G:G,"&lt;="&amp;dataset_shampoo[[#This Row],[Month]])</f>
        <v>5488</v>
      </c>
      <c r="K4105" s="27">
        <f>SUMIFS(I:I,D:D,dataset_shampoo[[#This Row],[Brand]],E:E,dataset_shampoo[[#This Row],[Region]],F:F,dataset_shampoo[[#This Row],[Year]],G:G,"&lt;="&amp;dataset_shampoo[[#This Row],[Month]])</f>
        <v>30982</v>
      </c>
      <c r="L4105" s="9">
        <f>dataset_shampoo[[#This Row],[Units YTD]]+SUMIFS(H:H,D:D,dataset_shampoo[[#This Row],[Brand]],E:E,dataset_shampoo[[#This Row],[Region]],F:F,dataset_shampoo[[#This Row],[Year]]-1,G:G,"&gt;"&amp;dataset_shampoo[[#This Row],[Month]])</f>
        <v>34986</v>
      </c>
      <c r="M4105" s="1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s="9">
        <v>3157</v>
      </c>
      <c r="I4106" s="11">
        <v>17857</v>
      </c>
      <c r="J4106" s="9">
        <f>SUMIFS(H:H,D:D,dataset_shampoo[[#This Row],[Brand]],E:E,dataset_shampoo[[#This Row],[Region]],F:F,dataset_shampoo[[#This Row],[Year]],G:G,"&lt;="&amp;dataset_shampoo[[#This Row],[Month]])</f>
        <v>8645</v>
      </c>
      <c r="K4106" s="27">
        <f>SUMIFS(I:I,D:D,dataset_shampoo[[#This Row],[Brand]],E:E,dataset_shampoo[[#This Row],[Region]],F:F,dataset_shampoo[[#This Row],[Year]],G:G,"&lt;="&amp;dataset_shampoo[[#This Row],[Month]])</f>
        <v>48839</v>
      </c>
      <c r="L4106" s="9">
        <f>dataset_shampoo[[#This Row],[Units YTD]]+SUMIFS(H:H,D:D,dataset_shampoo[[#This Row],[Brand]],E:E,dataset_shampoo[[#This Row],[Region]],F:F,dataset_shampoo[[#This Row],[Year]]-1,G:G,"&gt;"&amp;dataset_shampoo[[#This Row],[Month]])</f>
        <v>34867</v>
      </c>
      <c r="M4106" s="1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s="9">
        <v>2891</v>
      </c>
      <c r="I4107" s="11">
        <v>16338</v>
      </c>
      <c r="J4107" s="9">
        <f>SUMIFS(H:H,D:D,dataset_shampoo[[#This Row],[Brand]],E:E,dataset_shampoo[[#This Row],[Region]],F:F,dataset_shampoo[[#This Row],[Year]],G:G,"&lt;="&amp;dataset_shampoo[[#This Row],[Month]])</f>
        <v>11536</v>
      </c>
      <c r="K4107" s="27">
        <f>SUMIFS(I:I,D:D,dataset_shampoo[[#This Row],[Brand]],E:E,dataset_shampoo[[#This Row],[Region]],F:F,dataset_shampoo[[#This Row],[Year]],G:G,"&lt;="&amp;dataset_shampoo[[#This Row],[Month]])</f>
        <v>65177</v>
      </c>
      <c r="L4107" s="9">
        <f>dataset_shampoo[[#This Row],[Units YTD]]+SUMIFS(H:H,D:D,dataset_shampoo[[#This Row],[Brand]],E:E,dataset_shampoo[[#This Row],[Region]],F:F,dataset_shampoo[[#This Row],[Year]]-1,G:G,"&gt;"&amp;dataset_shampoo[[#This Row],[Month]])</f>
        <v>34797</v>
      </c>
      <c r="M4107" s="1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s="9">
        <v>3122</v>
      </c>
      <c r="I4108" s="11">
        <v>17640</v>
      </c>
      <c r="J4108" s="9">
        <f>SUMIFS(H:H,D:D,dataset_shampoo[[#This Row],[Brand]],E:E,dataset_shampoo[[#This Row],[Region]],F:F,dataset_shampoo[[#This Row],[Year]],G:G,"&lt;="&amp;dataset_shampoo[[#This Row],[Month]])</f>
        <v>14658</v>
      </c>
      <c r="K4108" s="27">
        <f>SUMIFS(I:I,D:D,dataset_shampoo[[#This Row],[Brand]],E:E,dataset_shampoo[[#This Row],[Region]],F:F,dataset_shampoo[[#This Row],[Year]],G:G,"&lt;="&amp;dataset_shampoo[[#This Row],[Month]])</f>
        <v>82817</v>
      </c>
      <c r="L4108" s="9">
        <f>dataset_shampoo[[#This Row],[Units YTD]]+SUMIFS(H:H,D:D,dataset_shampoo[[#This Row],[Brand]],E:E,dataset_shampoo[[#This Row],[Region]],F:F,dataset_shampoo[[#This Row],[Year]]-1,G:G,"&gt;"&amp;dataset_shampoo[[#This Row],[Month]])</f>
        <v>35238</v>
      </c>
      <c r="M4108" s="1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s="9">
        <v>3059</v>
      </c>
      <c r="I4109" s="11">
        <v>17276</v>
      </c>
      <c r="J4109" s="9">
        <f>SUMIFS(H:H,D:D,dataset_shampoo[[#This Row],[Brand]],E:E,dataset_shampoo[[#This Row],[Region]],F:F,dataset_shampoo[[#This Row],[Year]],G:G,"&lt;="&amp;dataset_shampoo[[#This Row],[Month]])</f>
        <v>17717</v>
      </c>
      <c r="K4109" s="27">
        <f>SUMIFS(I:I,D:D,dataset_shampoo[[#This Row],[Brand]],E:E,dataset_shampoo[[#This Row],[Region]],F:F,dataset_shampoo[[#This Row],[Year]],G:G,"&lt;="&amp;dataset_shampoo[[#This Row],[Month]])</f>
        <v>100093</v>
      </c>
      <c r="L4109" s="9">
        <f>dataset_shampoo[[#This Row],[Units YTD]]+SUMIFS(H:H,D:D,dataset_shampoo[[#This Row],[Brand]],E:E,dataset_shampoo[[#This Row],[Region]],F:F,dataset_shampoo[[#This Row],[Year]]-1,G:G,"&gt;"&amp;dataset_shampoo[[#This Row],[Month]])</f>
        <v>35462</v>
      </c>
      <c r="M4109" s="1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s="9">
        <v>2646</v>
      </c>
      <c r="I4110" s="11">
        <v>14938</v>
      </c>
      <c r="J4110" s="9">
        <f>SUMIFS(H:H,D:D,dataset_shampoo[[#This Row],[Brand]],E:E,dataset_shampoo[[#This Row],[Region]],F:F,dataset_shampoo[[#This Row],[Year]],G:G,"&lt;="&amp;dataset_shampoo[[#This Row],[Month]])</f>
        <v>20363</v>
      </c>
      <c r="K4110" s="27">
        <f>SUMIFS(I:I,D:D,dataset_shampoo[[#This Row],[Brand]],E:E,dataset_shampoo[[#This Row],[Region]],F:F,dataset_shampoo[[#This Row],[Year]],G:G,"&lt;="&amp;dataset_shampoo[[#This Row],[Month]])</f>
        <v>115031</v>
      </c>
      <c r="L4110" s="9">
        <f>dataset_shampoo[[#This Row],[Units YTD]]+SUMIFS(H:H,D:D,dataset_shampoo[[#This Row],[Brand]],E:E,dataset_shampoo[[#This Row],[Region]],F:F,dataset_shampoo[[#This Row],[Year]]-1,G:G,"&gt;"&amp;dataset_shampoo[[#This Row],[Month]])</f>
        <v>35210</v>
      </c>
      <c r="M4110" s="1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s="9">
        <v>2940</v>
      </c>
      <c r="I4111" s="11">
        <v>16597</v>
      </c>
      <c r="J4111" s="9">
        <f>SUMIFS(H:H,D:D,dataset_shampoo[[#This Row],[Brand]],E:E,dataset_shampoo[[#This Row],[Region]],F:F,dataset_shampoo[[#This Row],[Year]],G:G,"&lt;="&amp;dataset_shampoo[[#This Row],[Month]])</f>
        <v>23303</v>
      </c>
      <c r="K4111" s="27">
        <f>SUMIFS(I:I,D:D,dataset_shampoo[[#This Row],[Brand]],E:E,dataset_shampoo[[#This Row],[Region]],F:F,dataset_shampoo[[#This Row],[Year]],G:G,"&lt;="&amp;dataset_shampoo[[#This Row],[Month]])</f>
        <v>131628</v>
      </c>
      <c r="L4111" s="9">
        <f>dataset_shampoo[[#This Row],[Units YTD]]+SUMIFS(H:H,D:D,dataset_shampoo[[#This Row],[Brand]],E:E,dataset_shampoo[[#This Row],[Region]],F:F,dataset_shampoo[[#This Row],[Year]]-1,G:G,"&gt;"&amp;dataset_shampoo[[#This Row],[Month]])</f>
        <v>35679</v>
      </c>
      <c r="M4111" s="1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s="9">
        <v>3038</v>
      </c>
      <c r="I4112" s="11">
        <v>17157</v>
      </c>
      <c r="J4112" s="9">
        <f>SUMIFS(H:H,D:D,dataset_shampoo[[#This Row],[Brand]],E:E,dataset_shampoo[[#This Row],[Region]],F:F,dataset_shampoo[[#This Row],[Year]],G:G,"&lt;="&amp;dataset_shampoo[[#This Row],[Month]])</f>
        <v>26341</v>
      </c>
      <c r="K4112" s="27">
        <f>SUMIFS(I:I,D:D,dataset_shampoo[[#This Row],[Brand]],E:E,dataset_shampoo[[#This Row],[Region]],F:F,dataset_shampoo[[#This Row],[Year]],G:G,"&lt;="&amp;dataset_shampoo[[#This Row],[Month]])</f>
        <v>148785</v>
      </c>
      <c r="L4112" s="9">
        <f>dataset_shampoo[[#This Row],[Units YTD]]+SUMIFS(H:H,D:D,dataset_shampoo[[#This Row],[Brand]],E:E,dataset_shampoo[[#This Row],[Region]],F:F,dataset_shampoo[[#This Row],[Year]]-1,G:G,"&gt;"&amp;dataset_shampoo[[#This Row],[Month]])</f>
        <v>35672</v>
      </c>
      <c r="M4112" s="1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s="9">
        <v>3150</v>
      </c>
      <c r="I4113" s="11">
        <v>17794</v>
      </c>
      <c r="J4113" s="9">
        <f>SUMIFS(H:H,D:D,dataset_shampoo[[#This Row],[Brand]],E:E,dataset_shampoo[[#This Row],[Region]],F:F,dataset_shampoo[[#This Row],[Year]],G:G,"&lt;="&amp;dataset_shampoo[[#This Row],[Month]])</f>
        <v>29491</v>
      </c>
      <c r="K4113" s="27">
        <f>SUMIFS(I:I,D:D,dataset_shampoo[[#This Row],[Brand]],E:E,dataset_shampoo[[#This Row],[Region]],F:F,dataset_shampoo[[#This Row],[Year]],G:G,"&lt;="&amp;dataset_shampoo[[#This Row],[Month]])</f>
        <v>166579</v>
      </c>
      <c r="L4113" s="9">
        <f>dataset_shampoo[[#This Row],[Units YTD]]+SUMIFS(H:H,D:D,dataset_shampoo[[#This Row],[Brand]],E:E,dataset_shampoo[[#This Row],[Region]],F:F,dataset_shampoo[[#This Row],[Year]]-1,G:G,"&gt;"&amp;dataset_shampoo[[#This Row],[Month]])</f>
        <v>35861</v>
      </c>
      <c r="M4113" s="1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s="9">
        <v>2982</v>
      </c>
      <c r="I4114" s="11">
        <v>16863</v>
      </c>
      <c r="J4114" s="9">
        <f>SUMIFS(H:H,D:D,dataset_shampoo[[#This Row],[Brand]],E:E,dataset_shampoo[[#This Row],[Region]],F:F,dataset_shampoo[[#This Row],[Year]],G:G,"&lt;="&amp;dataset_shampoo[[#This Row],[Month]])</f>
        <v>32473</v>
      </c>
      <c r="K4114" s="27">
        <f>SUMIFS(I:I,D:D,dataset_shampoo[[#This Row],[Brand]],E:E,dataset_shampoo[[#This Row],[Region]],F:F,dataset_shampoo[[#This Row],[Year]],G:G,"&lt;="&amp;dataset_shampoo[[#This Row],[Month]])</f>
        <v>183442</v>
      </c>
      <c r="L4114" s="9">
        <f>dataset_shampoo[[#This Row],[Units YTD]]+SUMIFS(H:H,D:D,dataset_shampoo[[#This Row],[Brand]],E:E,dataset_shampoo[[#This Row],[Region]],F:F,dataset_shampoo[[#This Row],[Year]]-1,G:G,"&gt;"&amp;dataset_shampoo[[#This Row],[Month]])</f>
        <v>35854</v>
      </c>
      <c r="M4114" s="1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s="9">
        <v>3311</v>
      </c>
      <c r="I4115" s="11">
        <v>19096</v>
      </c>
      <c r="J4115" s="9">
        <f>SUMIFS(H:H,D:D,dataset_shampoo[[#This Row],[Brand]],E:E,dataset_shampoo[[#This Row],[Region]],F:F,dataset_shampoo[[#This Row],[Year]],G:G,"&lt;="&amp;dataset_shampoo[[#This Row],[Month]])</f>
        <v>35784</v>
      </c>
      <c r="K4115" s="27">
        <f>SUMIFS(I:I,D:D,dataset_shampoo[[#This Row],[Brand]],E:E,dataset_shampoo[[#This Row],[Region]],F:F,dataset_shampoo[[#This Row],[Year]],G:G,"&lt;="&amp;dataset_shampoo[[#This Row],[Month]])</f>
        <v>202538</v>
      </c>
      <c r="L4115" s="9">
        <f>dataset_shampoo[[#This Row],[Units YTD]]+SUMIFS(H:H,D:D,dataset_shampoo[[#This Row],[Brand]],E:E,dataset_shampoo[[#This Row],[Region]],F:F,dataset_shampoo[[#This Row],[Year]]-1,G:G,"&gt;"&amp;dataset_shampoo[[#This Row],[Month]])</f>
        <v>35784</v>
      </c>
      <c r="M4115" s="1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s="9">
        <v>3164</v>
      </c>
      <c r="I4116" s="11">
        <v>18865</v>
      </c>
      <c r="J4116" s="9">
        <f>SUMIFS(H:H,D:D,dataset_shampoo[[#This Row],[Brand]],E:E,dataset_shampoo[[#This Row],[Region]],F:F,dataset_shampoo[[#This Row],[Year]],G:G,"&lt;="&amp;dataset_shampoo[[#This Row],[Month]])</f>
        <v>3164</v>
      </c>
      <c r="K4116" s="27">
        <f>SUMIFS(I:I,D:D,dataset_shampoo[[#This Row],[Brand]],E:E,dataset_shampoo[[#This Row],[Region]],F:F,dataset_shampoo[[#This Row],[Year]],G:G,"&lt;="&amp;dataset_shampoo[[#This Row],[Month]])</f>
        <v>18865</v>
      </c>
      <c r="L4116" s="9">
        <f>dataset_shampoo[[#This Row],[Units YTD]]+SUMIFS(H:H,D:D,dataset_shampoo[[#This Row],[Brand]],E:E,dataset_shampoo[[#This Row],[Region]],F:F,dataset_shampoo[[#This Row],[Year]]-1,G:G,"&gt;"&amp;dataset_shampoo[[#This Row],[Month]])</f>
        <v>36029</v>
      </c>
      <c r="M4116" s="1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s="9">
        <v>3045</v>
      </c>
      <c r="I4117" s="11">
        <v>18088</v>
      </c>
      <c r="J4117" s="9">
        <f>SUMIFS(H:H,D:D,dataset_shampoo[[#This Row],[Brand]],E:E,dataset_shampoo[[#This Row],[Region]],F:F,dataset_shampoo[[#This Row],[Year]],G:G,"&lt;="&amp;dataset_shampoo[[#This Row],[Month]])</f>
        <v>6209</v>
      </c>
      <c r="K4117" s="27">
        <f>SUMIFS(I:I,D:D,dataset_shampoo[[#This Row],[Brand]],E:E,dataset_shampoo[[#This Row],[Region]],F:F,dataset_shampoo[[#This Row],[Year]],G:G,"&lt;="&amp;dataset_shampoo[[#This Row],[Month]])</f>
        <v>36953</v>
      </c>
      <c r="L4117" s="9">
        <f>dataset_shampoo[[#This Row],[Units YTD]]+SUMIFS(H:H,D:D,dataset_shampoo[[#This Row],[Brand]],E:E,dataset_shampoo[[#This Row],[Region]],F:F,dataset_shampoo[[#This Row],[Year]]-1,G:G,"&gt;"&amp;dataset_shampoo[[#This Row],[Month]])</f>
        <v>36505</v>
      </c>
      <c r="M4117" s="1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s="9">
        <v>3024</v>
      </c>
      <c r="I4118" s="11">
        <v>17990</v>
      </c>
      <c r="J4118" s="9">
        <f>SUMIFS(H:H,D:D,dataset_shampoo[[#This Row],[Brand]],E:E,dataset_shampoo[[#This Row],[Region]],F:F,dataset_shampoo[[#This Row],[Year]],G:G,"&lt;="&amp;dataset_shampoo[[#This Row],[Month]])</f>
        <v>9233</v>
      </c>
      <c r="K4118" s="27">
        <f>SUMIFS(I:I,D:D,dataset_shampoo[[#This Row],[Brand]],E:E,dataset_shampoo[[#This Row],[Region]],F:F,dataset_shampoo[[#This Row],[Year]],G:G,"&lt;="&amp;dataset_shampoo[[#This Row],[Month]])</f>
        <v>54943</v>
      </c>
      <c r="L4118" s="9">
        <f>dataset_shampoo[[#This Row],[Units YTD]]+SUMIFS(H:H,D:D,dataset_shampoo[[#This Row],[Brand]],E:E,dataset_shampoo[[#This Row],[Region]],F:F,dataset_shampoo[[#This Row],[Year]]-1,G:G,"&gt;"&amp;dataset_shampoo[[#This Row],[Month]])</f>
        <v>36372</v>
      </c>
      <c r="M4118" s="1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s="9">
        <v>1225</v>
      </c>
      <c r="I4119" s="11">
        <v>6860</v>
      </c>
      <c r="J4119" s="9">
        <f>SUMIFS(H:H,D:D,dataset_shampoo[[#This Row],[Brand]],E:E,dataset_shampoo[[#This Row],[Region]],F:F,dataset_shampoo[[#This Row],[Year]],G:G,"&lt;="&amp;dataset_shampoo[[#This Row],[Month]])</f>
        <v>1225</v>
      </c>
      <c r="K4119" s="27">
        <f>SUMIFS(I:I,D:D,dataset_shampoo[[#This Row],[Brand]],E:E,dataset_shampoo[[#This Row],[Region]],F:F,dataset_shampoo[[#This Row],[Year]],G:G,"&lt;="&amp;dataset_shampoo[[#This Row],[Month]])</f>
        <v>6860</v>
      </c>
      <c r="L4119" s="9">
        <f>dataset_shampoo[[#This Row],[Units YTD]]+SUMIFS(H:H,D:D,dataset_shampoo[[#This Row],[Brand]],E:E,dataset_shampoo[[#This Row],[Region]],F:F,dataset_shampoo[[#This Row],[Year]]-1,G:G,"&gt;"&amp;dataset_shampoo[[#This Row],[Month]])</f>
        <v>1225</v>
      </c>
      <c r="M4119" s="1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s="9">
        <v>896</v>
      </c>
      <c r="I4120" s="11">
        <v>4991</v>
      </c>
      <c r="J4120" s="9">
        <f>SUMIFS(H:H,D:D,dataset_shampoo[[#This Row],[Brand]],E:E,dataset_shampoo[[#This Row],[Region]],F:F,dataset_shampoo[[#This Row],[Year]],G:G,"&lt;="&amp;dataset_shampoo[[#This Row],[Month]])</f>
        <v>2121</v>
      </c>
      <c r="K4120" s="27">
        <f>SUMIFS(I:I,D:D,dataset_shampoo[[#This Row],[Brand]],E:E,dataset_shampoo[[#This Row],[Region]],F:F,dataset_shampoo[[#This Row],[Year]],G:G,"&lt;="&amp;dataset_shampoo[[#This Row],[Month]])</f>
        <v>11851</v>
      </c>
      <c r="L4120" s="9">
        <f>dataset_shampoo[[#This Row],[Units YTD]]+SUMIFS(H:H,D:D,dataset_shampoo[[#This Row],[Brand]],E:E,dataset_shampoo[[#This Row],[Region]],F:F,dataset_shampoo[[#This Row],[Year]]-1,G:G,"&gt;"&amp;dataset_shampoo[[#This Row],[Month]])</f>
        <v>2121</v>
      </c>
      <c r="M4120" s="1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s="9">
        <v>945</v>
      </c>
      <c r="I4121" s="11">
        <v>5306</v>
      </c>
      <c r="J4121" s="9">
        <f>SUMIFS(H:H,D:D,dataset_shampoo[[#This Row],[Brand]],E:E,dataset_shampoo[[#This Row],[Region]],F:F,dataset_shampoo[[#This Row],[Year]],G:G,"&lt;="&amp;dataset_shampoo[[#This Row],[Month]])</f>
        <v>3066</v>
      </c>
      <c r="K4121" s="27">
        <f>SUMIFS(I:I,D:D,dataset_shampoo[[#This Row],[Brand]],E:E,dataset_shampoo[[#This Row],[Region]],F:F,dataset_shampoo[[#This Row],[Year]],G:G,"&lt;="&amp;dataset_shampoo[[#This Row],[Month]])</f>
        <v>17157</v>
      </c>
      <c r="L4121" s="9">
        <f>dataset_shampoo[[#This Row],[Units YTD]]+SUMIFS(H:H,D:D,dataset_shampoo[[#This Row],[Brand]],E:E,dataset_shampoo[[#This Row],[Region]],F:F,dataset_shampoo[[#This Row],[Year]]-1,G:G,"&gt;"&amp;dataset_shampoo[[#This Row],[Month]])</f>
        <v>3066</v>
      </c>
      <c r="M4121" s="1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s="9">
        <v>721</v>
      </c>
      <c r="I4122" s="11">
        <v>4039</v>
      </c>
      <c r="J4122" s="9">
        <f>SUMIFS(H:H,D:D,dataset_shampoo[[#This Row],[Brand]],E:E,dataset_shampoo[[#This Row],[Region]],F:F,dataset_shampoo[[#This Row],[Year]],G:G,"&lt;="&amp;dataset_shampoo[[#This Row],[Month]])</f>
        <v>3787</v>
      </c>
      <c r="K4122" s="27">
        <f>SUMIFS(I:I,D:D,dataset_shampoo[[#This Row],[Brand]],E:E,dataset_shampoo[[#This Row],[Region]],F:F,dataset_shampoo[[#This Row],[Year]],G:G,"&lt;="&amp;dataset_shampoo[[#This Row],[Month]])</f>
        <v>21196</v>
      </c>
      <c r="L4122" s="9">
        <f>dataset_shampoo[[#This Row],[Units YTD]]+SUMIFS(H:H,D:D,dataset_shampoo[[#This Row],[Brand]],E:E,dataset_shampoo[[#This Row],[Region]],F:F,dataset_shampoo[[#This Row],[Year]]-1,G:G,"&gt;"&amp;dataset_shampoo[[#This Row],[Month]])</f>
        <v>3787</v>
      </c>
      <c r="M4122" s="1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s="9">
        <v>945</v>
      </c>
      <c r="I4123" s="11">
        <v>5313</v>
      </c>
      <c r="J4123" s="9">
        <f>SUMIFS(H:H,D:D,dataset_shampoo[[#This Row],[Brand]],E:E,dataset_shampoo[[#This Row],[Region]],F:F,dataset_shampoo[[#This Row],[Year]],G:G,"&lt;="&amp;dataset_shampoo[[#This Row],[Month]])</f>
        <v>4732</v>
      </c>
      <c r="K4123" s="27">
        <f>SUMIFS(I:I,D:D,dataset_shampoo[[#This Row],[Brand]],E:E,dataset_shampoo[[#This Row],[Region]],F:F,dataset_shampoo[[#This Row],[Year]],G:G,"&lt;="&amp;dataset_shampoo[[#This Row],[Month]])</f>
        <v>26509</v>
      </c>
      <c r="L4123" s="9">
        <f>dataset_shampoo[[#This Row],[Units YTD]]+SUMIFS(H:H,D:D,dataset_shampoo[[#This Row],[Brand]],E:E,dataset_shampoo[[#This Row],[Region]],F:F,dataset_shampoo[[#This Row],[Year]]-1,G:G,"&gt;"&amp;dataset_shampoo[[#This Row],[Month]])</f>
        <v>4732</v>
      </c>
      <c r="M4123" s="1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s="9">
        <v>735</v>
      </c>
      <c r="I4124" s="11">
        <v>4116</v>
      </c>
      <c r="J4124" s="9">
        <f>SUMIFS(H:H,D:D,dataset_shampoo[[#This Row],[Brand]],E:E,dataset_shampoo[[#This Row],[Region]],F:F,dataset_shampoo[[#This Row],[Year]],G:G,"&lt;="&amp;dataset_shampoo[[#This Row],[Month]])</f>
        <v>5467</v>
      </c>
      <c r="K4124" s="27">
        <f>SUMIFS(I:I,D:D,dataset_shampoo[[#This Row],[Brand]],E:E,dataset_shampoo[[#This Row],[Region]],F:F,dataset_shampoo[[#This Row],[Year]],G:G,"&lt;="&amp;dataset_shampoo[[#This Row],[Month]])</f>
        <v>30625</v>
      </c>
      <c r="L4124" s="9">
        <f>dataset_shampoo[[#This Row],[Units YTD]]+SUMIFS(H:H,D:D,dataset_shampoo[[#This Row],[Brand]],E:E,dataset_shampoo[[#This Row],[Region]],F:F,dataset_shampoo[[#This Row],[Year]]-1,G:G,"&gt;"&amp;dataset_shampoo[[#This Row],[Month]])</f>
        <v>5467</v>
      </c>
      <c r="M4124" s="1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s="9">
        <v>714</v>
      </c>
      <c r="I4125" s="11">
        <v>3983</v>
      </c>
      <c r="J4125" s="9">
        <f>SUMIFS(H:H,D:D,dataset_shampoo[[#This Row],[Brand]],E:E,dataset_shampoo[[#This Row],[Region]],F:F,dataset_shampoo[[#This Row],[Year]],G:G,"&lt;="&amp;dataset_shampoo[[#This Row],[Month]])</f>
        <v>6181</v>
      </c>
      <c r="K4125" s="27">
        <f>SUMIFS(I:I,D:D,dataset_shampoo[[#This Row],[Brand]],E:E,dataset_shampoo[[#This Row],[Region]],F:F,dataset_shampoo[[#This Row],[Year]],G:G,"&lt;="&amp;dataset_shampoo[[#This Row],[Month]])</f>
        <v>34608</v>
      </c>
      <c r="L4125" s="9">
        <f>dataset_shampoo[[#This Row],[Units YTD]]+SUMIFS(H:H,D:D,dataset_shampoo[[#This Row],[Brand]],E:E,dataset_shampoo[[#This Row],[Region]],F:F,dataset_shampoo[[#This Row],[Year]]-1,G:G,"&gt;"&amp;dataset_shampoo[[#This Row],[Month]])</f>
        <v>6181</v>
      </c>
      <c r="M4125" s="1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s="9">
        <v>770</v>
      </c>
      <c r="I4126" s="11">
        <v>4312</v>
      </c>
      <c r="J4126" s="9">
        <f>SUMIFS(H:H,D:D,dataset_shampoo[[#This Row],[Brand]],E:E,dataset_shampoo[[#This Row],[Region]],F:F,dataset_shampoo[[#This Row],[Year]],G:G,"&lt;="&amp;dataset_shampoo[[#This Row],[Month]])</f>
        <v>6951</v>
      </c>
      <c r="K4126" s="27">
        <f>SUMIFS(I:I,D:D,dataset_shampoo[[#This Row],[Brand]],E:E,dataset_shampoo[[#This Row],[Region]],F:F,dataset_shampoo[[#This Row],[Year]],G:G,"&lt;="&amp;dataset_shampoo[[#This Row],[Month]])</f>
        <v>38920</v>
      </c>
      <c r="L4126" s="9">
        <f>dataset_shampoo[[#This Row],[Units YTD]]+SUMIFS(H:H,D:D,dataset_shampoo[[#This Row],[Brand]],E:E,dataset_shampoo[[#This Row],[Region]],F:F,dataset_shampoo[[#This Row],[Year]]-1,G:G,"&gt;"&amp;dataset_shampoo[[#This Row],[Month]])</f>
        <v>6951</v>
      </c>
      <c r="M4126" s="1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s="9">
        <v>420</v>
      </c>
      <c r="I4127" s="11">
        <v>2373</v>
      </c>
      <c r="J4127" s="9">
        <f>SUMIFS(H:H,D:D,dataset_shampoo[[#This Row],[Brand]],E:E,dataset_shampoo[[#This Row],[Region]],F:F,dataset_shampoo[[#This Row],[Year]],G:G,"&lt;="&amp;dataset_shampoo[[#This Row],[Month]])</f>
        <v>7371</v>
      </c>
      <c r="K4127" s="27">
        <f>SUMIFS(I:I,D:D,dataset_shampoo[[#This Row],[Brand]],E:E,dataset_shampoo[[#This Row],[Region]],F:F,dataset_shampoo[[#This Row],[Year]],G:G,"&lt;="&amp;dataset_shampoo[[#This Row],[Month]])</f>
        <v>41293</v>
      </c>
      <c r="L4127" s="9">
        <f>dataset_shampoo[[#This Row],[Units YTD]]+SUMIFS(H:H,D:D,dataset_shampoo[[#This Row],[Brand]],E:E,dataset_shampoo[[#This Row],[Region]],F:F,dataset_shampoo[[#This Row],[Year]]-1,G:G,"&gt;"&amp;dataset_shampoo[[#This Row],[Month]])</f>
        <v>7371</v>
      </c>
      <c r="M4127" s="1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s="9">
        <v>595</v>
      </c>
      <c r="I4128" s="11">
        <v>3353</v>
      </c>
      <c r="J4128" s="9">
        <f>SUMIFS(H:H,D:D,dataset_shampoo[[#This Row],[Brand]],E:E,dataset_shampoo[[#This Row],[Region]],F:F,dataset_shampoo[[#This Row],[Year]],G:G,"&lt;="&amp;dataset_shampoo[[#This Row],[Month]])</f>
        <v>7966</v>
      </c>
      <c r="K4128" s="27">
        <f>SUMIFS(I:I,D:D,dataset_shampoo[[#This Row],[Brand]],E:E,dataset_shampoo[[#This Row],[Region]],F:F,dataset_shampoo[[#This Row],[Year]],G:G,"&lt;="&amp;dataset_shampoo[[#This Row],[Month]])</f>
        <v>44646</v>
      </c>
      <c r="L4128" s="9">
        <f>dataset_shampoo[[#This Row],[Units YTD]]+SUMIFS(H:H,D:D,dataset_shampoo[[#This Row],[Brand]],E:E,dataset_shampoo[[#This Row],[Region]],F:F,dataset_shampoo[[#This Row],[Year]]-1,G:G,"&gt;"&amp;dataset_shampoo[[#This Row],[Month]])</f>
        <v>7966</v>
      </c>
      <c r="M4128" s="1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s="9">
        <v>826</v>
      </c>
      <c r="I4129" s="11">
        <v>4606</v>
      </c>
      <c r="J4129" s="9">
        <f>SUMIFS(H:H,D:D,dataset_shampoo[[#This Row],[Brand]],E:E,dataset_shampoo[[#This Row],[Region]],F:F,dataset_shampoo[[#This Row],[Year]],G:G,"&lt;="&amp;dataset_shampoo[[#This Row],[Month]])</f>
        <v>8792</v>
      </c>
      <c r="K4129" s="27">
        <f>SUMIFS(I:I,D:D,dataset_shampoo[[#This Row],[Brand]],E:E,dataset_shampoo[[#This Row],[Region]],F:F,dataset_shampoo[[#This Row],[Year]],G:G,"&lt;="&amp;dataset_shampoo[[#This Row],[Month]])</f>
        <v>49252</v>
      </c>
      <c r="L4129" s="9">
        <f>dataset_shampoo[[#This Row],[Units YTD]]+SUMIFS(H:H,D:D,dataset_shampoo[[#This Row],[Brand]],E:E,dataset_shampoo[[#This Row],[Region]],F:F,dataset_shampoo[[#This Row],[Year]]-1,G:G,"&gt;"&amp;dataset_shampoo[[#This Row],[Month]])</f>
        <v>8792</v>
      </c>
      <c r="M4129" s="1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s="9">
        <v>756</v>
      </c>
      <c r="I4130" s="11">
        <v>4242</v>
      </c>
      <c r="J4130" s="9">
        <f>SUMIFS(H:H,D:D,dataset_shampoo[[#This Row],[Brand]],E:E,dataset_shampoo[[#This Row],[Region]],F:F,dataset_shampoo[[#This Row],[Year]],G:G,"&lt;="&amp;dataset_shampoo[[#This Row],[Month]])</f>
        <v>9548</v>
      </c>
      <c r="K4130" s="27">
        <f>SUMIFS(I:I,D:D,dataset_shampoo[[#This Row],[Brand]],E:E,dataset_shampoo[[#This Row],[Region]],F:F,dataset_shampoo[[#This Row],[Year]],G:G,"&lt;="&amp;dataset_shampoo[[#This Row],[Month]])</f>
        <v>53494</v>
      </c>
      <c r="L4130" s="9">
        <f>dataset_shampoo[[#This Row],[Units YTD]]+SUMIFS(H:H,D:D,dataset_shampoo[[#This Row],[Brand]],E:E,dataset_shampoo[[#This Row],[Region]],F:F,dataset_shampoo[[#This Row],[Year]]-1,G:G,"&gt;"&amp;dataset_shampoo[[#This Row],[Month]])</f>
        <v>9548</v>
      </c>
      <c r="M4130" s="1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s="9">
        <v>868</v>
      </c>
      <c r="I4131" s="11">
        <v>4865</v>
      </c>
      <c r="J4131" s="9">
        <f>SUMIFS(H:H,D:D,dataset_shampoo[[#This Row],[Brand]],E:E,dataset_shampoo[[#This Row],[Region]],F:F,dataset_shampoo[[#This Row],[Year]],G:G,"&lt;="&amp;dataset_shampoo[[#This Row],[Month]])</f>
        <v>868</v>
      </c>
      <c r="K4131" s="27">
        <f>SUMIFS(I:I,D:D,dataset_shampoo[[#This Row],[Brand]],E:E,dataset_shampoo[[#This Row],[Region]],F:F,dataset_shampoo[[#This Row],[Year]],G:G,"&lt;="&amp;dataset_shampoo[[#This Row],[Month]])</f>
        <v>4865</v>
      </c>
      <c r="L4131" s="9">
        <f>dataset_shampoo[[#This Row],[Units YTD]]+SUMIFS(H:H,D:D,dataset_shampoo[[#This Row],[Brand]],E:E,dataset_shampoo[[#This Row],[Region]],F:F,dataset_shampoo[[#This Row],[Year]]-1,G:G,"&gt;"&amp;dataset_shampoo[[#This Row],[Month]])</f>
        <v>9191</v>
      </c>
      <c r="M4131" s="1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s="9">
        <v>917</v>
      </c>
      <c r="I4132" s="11">
        <v>5124</v>
      </c>
      <c r="J4132" s="9">
        <f>SUMIFS(H:H,D:D,dataset_shampoo[[#This Row],[Brand]],E:E,dataset_shampoo[[#This Row],[Region]],F:F,dataset_shampoo[[#This Row],[Year]],G:G,"&lt;="&amp;dataset_shampoo[[#This Row],[Month]])</f>
        <v>1785</v>
      </c>
      <c r="K4132" s="27">
        <f>SUMIFS(I:I,D:D,dataset_shampoo[[#This Row],[Brand]],E:E,dataset_shampoo[[#This Row],[Region]],F:F,dataset_shampoo[[#This Row],[Year]],G:G,"&lt;="&amp;dataset_shampoo[[#This Row],[Month]])</f>
        <v>9989</v>
      </c>
      <c r="L4132" s="9">
        <f>dataset_shampoo[[#This Row],[Units YTD]]+SUMIFS(H:H,D:D,dataset_shampoo[[#This Row],[Brand]],E:E,dataset_shampoo[[#This Row],[Region]],F:F,dataset_shampoo[[#This Row],[Year]]-1,G:G,"&gt;"&amp;dataset_shampoo[[#This Row],[Month]])</f>
        <v>9212</v>
      </c>
      <c r="M4132" s="1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s="9">
        <v>777</v>
      </c>
      <c r="I4133" s="11">
        <v>4354</v>
      </c>
      <c r="J4133" s="9">
        <f>SUMIFS(H:H,D:D,dataset_shampoo[[#This Row],[Brand]],E:E,dataset_shampoo[[#This Row],[Region]],F:F,dataset_shampoo[[#This Row],[Year]],G:G,"&lt;="&amp;dataset_shampoo[[#This Row],[Month]])</f>
        <v>2562</v>
      </c>
      <c r="K4133" s="27">
        <f>SUMIFS(I:I,D:D,dataset_shampoo[[#This Row],[Brand]],E:E,dataset_shampoo[[#This Row],[Region]],F:F,dataset_shampoo[[#This Row],[Year]],G:G,"&lt;="&amp;dataset_shampoo[[#This Row],[Month]])</f>
        <v>14343</v>
      </c>
      <c r="L4133" s="9">
        <f>dataset_shampoo[[#This Row],[Units YTD]]+SUMIFS(H:H,D:D,dataset_shampoo[[#This Row],[Brand]],E:E,dataset_shampoo[[#This Row],[Region]],F:F,dataset_shampoo[[#This Row],[Year]]-1,G:G,"&gt;"&amp;dataset_shampoo[[#This Row],[Month]])</f>
        <v>9044</v>
      </c>
      <c r="M4133" s="1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s="9">
        <v>504</v>
      </c>
      <c r="I4134" s="11">
        <v>2800</v>
      </c>
      <c r="J4134" s="9">
        <f>SUMIFS(H:H,D:D,dataset_shampoo[[#This Row],[Brand]],E:E,dataset_shampoo[[#This Row],[Region]],F:F,dataset_shampoo[[#This Row],[Year]],G:G,"&lt;="&amp;dataset_shampoo[[#This Row],[Month]])</f>
        <v>3066</v>
      </c>
      <c r="K4134" s="27">
        <f>SUMIFS(I:I,D:D,dataset_shampoo[[#This Row],[Brand]],E:E,dataset_shampoo[[#This Row],[Region]],F:F,dataset_shampoo[[#This Row],[Year]],G:G,"&lt;="&amp;dataset_shampoo[[#This Row],[Month]])</f>
        <v>17143</v>
      </c>
      <c r="L4134" s="9">
        <f>dataset_shampoo[[#This Row],[Units YTD]]+SUMIFS(H:H,D:D,dataset_shampoo[[#This Row],[Brand]],E:E,dataset_shampoo[[#This Row],[Region]],F:F,dataset_shampoo[[#This Row],[Year]]-1,G:G,"&gt;"&amp;dataset_shampoo[[#This Row],[Month]])</f>
        <v>8827</v>
      </c>
      <c r="M4134" s="1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s="9">
        <v>588</v>
      </c>
      <c r="I4135" s="11">
        <v>3290</v>
      </c>
      <c r="J4135" s="9">
        <f>SUMIFS(H:H,D:D,dataset_shampoo[[#This Row],[Brand]],E:E,dataset_shampoo[[#This Row],[Region]],F:F,dataset_shampoo[[#This Row],[Year]],G:G,"&lt;="&amp;dataset_shampoo[[#This Row],[Month]])</f>
        <v>3654</v>
      </c>
      <c r="K4135" s="27">
        <f>SUMIFS(I:I,D:D,dataset_shampoo[[#This Row],[Brand]],E:E,dataset_shampoo[[#This Row],[Region]],F:F,dataset_shampoo[[#This Row],[Year]],G:G,"&lt;="&amp;dataset_shampoo[[#This Row],[Month]])</f>
        <v>20433</v>
      </c>
      <c r="L4135" s="9">
        <f>dataset_shampoo[[#This Row],[Units YTD]]+SUMIFS(H:H,D:D,dataset_shampoo[[#This Row],[Brand]],E:E,dataset_shampoo[[#This Row],[Region]],F:F,dataset_shampoo[[#This Row],[Year]]-1,G:G,"&gt;"&amp;dataset_shampoo[[#This Row],[Month]])</f>
        <v>8470</v>
      </c>
      <c r="M4135" s="1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s="9">
        <v>630</v>
      </c>
      <c r="I4136" s="11">
        <v>3556</v>
      </c>
      <c r="J4136" s="9">
        <f>SUMIFS(H:H,D:D,dataset_shampoo[[#This Row],[Brand]],E:E,dataset_shampoo[[#This Row],[Region]],F:F,dataset_shampoo[[#This Row],[Year]],G:G,"&lt;="&amp;dataset_shampoo[[#This Row],[Month]])</f>
        <v>4284</v>
      </c>
      <c r="K4136" s="27">
        <f>SUMIFS(I:I,D:D,dataset_shampoo[[#This Row],[Brand]],E:E,dataset_shampoo[[#This Row],[Region]],F:F,dataset_shampoo[[#This Row],[Year]],G:G,"&lt;="&amp;dataset_shampoo[[#This Row],[Month]])</f>
        <v>23989</v>
      </c>
      <c r="L4136" s="9">
        <f>dataset_shampoo[[#This Row],[Units YTD]]+SUMIFS(H:H,D:D,dataset_shampoo[[#This Row],[Brand]],E:E,dataset_shampoo[[#This Row],[Region]],F:F,dataset_shampoo[[#This Row],[Year]]-1,G:G,"&gt;"&amp;dataset_shampoo[[#This Row],[Month]])</f>
        <v>8365</v>
      </c>
      <c r="M4136" s="1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s="9">
        <v>1071</v>
      </c>
      <c r="I4137" s="11">
        <v>6006</v>
      </c>
      <c r="J4137" s="9">
        <f>SUMIFS(H:H,D:D,dataset_shampoo[[#This Row],[Brand]],E:E,dataset_shampoo[[#This Row],[Region]],F:F,dataset_shampoo[[#This Row],[Year]],G:G,"&lt;="&amp;dataset_shampoo[[#This Row],[Month]])</f>
        <v>5355</v>
      </c>
      <c r="K4137" s="27">
        <f>SUMIFS(I:I,D:D,dataset_shampoo[[#This Row],[Brand]],E:E,dataset_shampoo[[#This Row],[Region]],F:F,dataset_shampoo[[#This Row],[Year]],G:G,"&lt;="&amp;dataset_shampoo[[#This Row],[Month]])</f>
        <v>29995</v>
      </c>
      <c r="L4137" s="9">
        <f>dataset_shampoo[[#This Row],[Units YTD]]+SUMIFS(H:H,D:D,dataset_shampoo[[#This Row],[Brand]],E:E,dataset_shampoo[[#This Row],[Region]],F:F,dataset_shampoo[[#This Row],[Year]]-1,G:G,"&gt;"&amp;dataset_shampoo[[#This Row],[Month]])</f>
        <v>8722</v>
      </c>
      <c r="M4137" s="1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s="9">
        <v>777</v>
      </c>
      <c r="I4138" s="11">
        <v>4375</v>
      </c>
      <c r="J4138" s="9">
        <f>SUMIFS(H:H,D:D,dataset_shampoo[[#This Row],[Brand]],E:E,dataset_shampoo[[#This Row],[Region]],F:F,dataset_shampoo[[#This Row],[Year]],G:G,"&lt;="&amp;dataset_shampoo[[#This Row],[Month]])</f>
        <v>6132</v>
      </c>
      <c r="K4138" s="27">
        <f>SUMIFS(I:I,D:D,dataset_shampoo[[#This Row],[Brand]],E:E,dataset_shampoo[[#This Row],[Region]],F:F,dataset_shampoo[[#This Row],[Year]],G:G,"&lt;="&amp;dataset_shampoo[[#This Row],[Month]])</f>
        <v>34370</v>
      </c>
      <c r="L4138" s="9">
        <f>dataset_shampoo[[#This Row],[Units YTD]]+SUMIFS(H:H,D:D,dataset_shampoo[[#This Row],[Brand]],E:E,dataset_shampoo[[#This Row],[Region]],F:F,dataset_shampoo[[#This Row],[Year]]-1,G:G,"&gt;"&amp;dataset_shampoo[[#This Row],[Month]])</f>
        <v>8729</v>
      </c>
      <c r="M4138" s="1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s="9">
        <v>721</v>
      </c>
      <c r="I4139" s="11">
        <v>4032</v>
      </c>
      <c r="J4139" s="9">
        <f>SUMIFS(H:H,D:D,dataset_shampoo[[#This Row],[Brand]],E:E,dataset_shampoo[[#This Row],[Region]],F:F,dataset_shampoo[[#This Row],[Year]],G:G,"&lt;="&amp;dataset_shampoo[[#This Row],[Month]])</f>
        <v>6853</v>
      </c>
      <c r="K4139" s="27">
        <f>SUMIFS(I:I,D:D,dataset_shampoo[[#This Row],[Brand]],E:E,dataset_shampoo[[#This Row],[Region]],F:F,dataset_shampoo[[#This Row],[Year]],G:G,"&lt;="&amp;dataset_shampoo[[#This Row],[Month]])</f>
        <v>38402</v>
      </c>
      <c r="L4139" s="9">
        <f>dataset_shampoo[[#This Row],[Units YTD]]+SUMIFS(H:H,D:D,dataset_shampoo[[#This Row],[Brand]],E:E,dataset_shampoo[[#This Row],[Region]],F:F,dataset_shampoo[[#This Row],[Year]]-1,G:G,"&gt;"&amp;dataset_shampoo[[#This Row],[Month]])</f>
        <v>9030</v>
      </c>
      <c r="M4139" s="1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s="9">
        <v>945</v>
      </c>
      <c r="I4140" s="11">
        <v>5313</v>
      </c>
      <c r="J4140" s="9">
        <f>SUMIFS(H:H,D:D,dataset_shampoo[[#This Row],[Brand]],E:E,dataset_shampoo[[#This Row],[Region]],F:F,dataset_shampoo[[#This Row],[Year]],G:G,"&lt;="&amp;dataset_shampoo[[#This Row],[Month]])</f>
        <v>7798</v>
      </c>
      <c r="K4140" s="27">
        <f>SUMIFS(I:I,D:D,dataset_shampoo[[#This Row],[Brand]],E:E,dataset_shampoo[[#This Row],[Region]],F:F,dataset_shampoo[[#This Row],[Year]],G:G,"&lt;="&amp;dataset_shampoo[[#This Row],[Month]])</f>
        <v>43715</v>
      </c>
      <c r="L4140" s="9">
        <f>dataset_shampoo[[#This Row],[Units YTD]]+SUMIFS(H:H,D:D,dataset_shampoo[[#This Row],[Brand]],E:E,dataset_shampoo[[#This Row],[Region]],F:F,dataset_shampoo[[#This Row],[Year]]-1,G:G,"&gt;"&amp;dataset_shampoo[[#This Row],[Month]])</f>
        <v>9380</v>
      </c>
      <c r="M4140" s="1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s="9">
        <v>1554</v>
      </c>
      <c r="I4141" s="11">
        <v>8666</v>
      </c>
      <c r="J4141" s="9">
        <f>SUMIFS(H:H,D:D,dataset_shampoo[[#This Row],[Brand]],E:E,dataset_shampoo[[#This Row],[Region]],F:F,dataset_shampoo[[#This Row],[Year]],G:G,"&lt;="&amp;dataset_shampoo[[#This Row],[Month]])</f>
        <v>9352</v>
      </c>
      <c r="K4141" s="27">
        <f>SUMIFS(I:I,D:D,dataset_shampoo[[#This Row],[Brand]],E:E,dataset_shampoo[[#This Row],[Region]],F:F,dataset_shampoo[[#This Row],[Year]],G:G,"&lt;="&amp;dataset_shampoo[[#This Row],[Month]])</f>
        <v>52381</v>
      </c>
      <c r="L4141" s="9">
        <f>dataset_shampoo[[#This Row],[Units YTD]]+SUMIFS(H:H,D:D,dataset_shampoo[[#This Row],[Brand]],E:E,dataset_shampoo[[#This Row],[Region]],F:F,dataset_shampoo[[#This Row],[Year]]-1,G:G,"&gt;"&amp;dataset_shampoo[[#This Row],[Month]])</f>
        <v>10108</v>
      </c>
      <c r="M4141" s="1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s="9">
        <v>763</v>
      </c>
      <c r="I4142" s="11">
        <v>4291</v>
      </c>
      <c r="J4142" s="9">
        <f>SUMIFS(H:H,D:D,dataset_shampoo[[#This Row],[Brand]],E:E,dataset_shampoo[[#This Row],[Region]],F:F,dataset_shampoo[[#This Row],[Year]],G:G,"&lt;="&amp;dataset_shampoo[[#This Row],[Month]])</f>
        <v>10115</v>
      </c>
      <c r="K4142" s="27">
        <f>SUMIFS(I:I,D:D,dataset_shampoo[[#This Row],[Brand]],E:E,dataset_shampoo[[#This Row],[Region]],F:F,dataset_shampoo[[#This Row],[Year]],G:G,"&lt;="&amp;dataset_shampoo[[#This Row],[Month]])</f>
        <v>56672</v>
      </c>
      <c r="L4142" s="9">
        <f>dataset_shampoo[[#This Row],[Units YTD]]+SUMIFS(H:H,D:D,dataset_shampoo[[#This Row],[Brand]],E:E,dataset_shampoo[[#This Row],[Region]],F:F,dataset_shampoo[[#This Row],[Year]]-1,G:G,"&gt;"&amp;dataset_shampoo[[#This Row],[Month]])</f>
        <v>10115</v>
      </c>
      <c r="M4142" s="1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s="9">
        <v>840</v>
      </c>
      <c r="I4143" s="11">
        <v>4690</v>
      </c>
      <c r="J4143" s="9">
        <f>SUMIFS(H:H,D:D,dataset_shampoo[[#This Row],[Brand]],E:E,dataset_shampoo[[#This Row],[Region]],F:F,dataset_shampoo[[#This Row],[Year]],G:G,"&lt;="&amp;dataset_shampoo[[#This Row],[Month]])</f>
        <v>840</v>
      </c>
      <c r="K4143" s="27">
        <f>SUMIFS(I:I,D:D,dataset_shampoo[[#This Row],[Brand]],E:E,dataset_shampoo[[#This Row],[Region]],F:F,dataset_shampoo[[#This Row],[Year]],G:G,"&lt;="&amp;dataset_shampoo[[#This Row],[Month]])</f>
        <v>4690</v>
      </c>
      <c r="L4143" s="9">
        <f>dataset_shampoo[[#This Row],[Units YTD]]+SUMIFS(H:H,D:D,dataset_shampoo[[#This Row],[Brand]],E:E,dataset_shampoo[[#This Row],[Region]],F:F,dataset_shampoo[[#This Row],[Year]]-1,G:G,"&gt;"&amp;dataset_shampoo[[#This Row],[Month]])</f>
        <v>10087</v>
      </c>
      <c r="M4143" s="1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s="9">
        <v>1008</v>
      </c>
      <c r="I4144" s="11">
        <v>5635</v>
      </c>
      <c r="J4144" s="9">
        <f>SUMIFS(H:H,D:D,dataset_shampoo[[#This Row],[Brand]],E:E,dataset_shampoo[[#This Row],[Region]],F:F,dataset_shampoo[[#This Row],[Year]],G:G,"&lt;="&amp;dataset_shampoo[[#This Row],[Month]])</f>
        <v>1848</v>
      </c>
      <c r="K4144" s="27">
        <f>SUMIFS(I:I,D:D,dataset_shampoo[[#This Row],[Brand]],E:E,dataset_shampoo[[#This Row],[Region]],F:F,dataset_shampoo[[#This Row],[Year]],G:G,"&lt;="&amp;dataset_shampoo[[#This Row],[Month]])</f>
        <v>10325</v>
      </c>
      <c r="L4144" s="9">
        <f>dataset_shampoo[[#This Row],[Units YTD]]+SUMIFS(H:H,D:D,dataset_shampoo[[#This Row],[Brand]],E:E,dataset_shampoo[[#This Row],[Region]],F:F,dataset_shampoo[[#This Row],[Year]]-1,G:G,"&gt;"&amp;dataset_shampoo[[#This Row],[Month]])</f>
        <v>10178</v>
      </c>
      <c r="M4144" s="1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s="9">
        <v>707</v>
      </c>
      <c r="I4145" s="11">
        <v>3955</v>
      </c>
      <c r="J4145" s="9">
        <f>SUMIFS(H:H,D:D,dataset_shampoo[[#This Row],[Brand]],E:E,dataset_shampoo[[#This Row],[Region]],F:F,dataset_shampoo[[#This Row],[Year]],G:G,"&lt;="&amp;dataset_shampoo[[#This Row],[Month]])</f>
        <v>2555</v>
      </c>
      <c r="K4145" s="27">
        <f>SUMIFS(I:I,D:D,dataset_shampoo[[#This Row],[Brand]],E:E,dataset_shampoo[[#This Row],[Region]],F:F,dataset_shampoo[[#This Row],[Year]],G:G,"&lt;="&amp;dataset_shampoo[[#This Row],[Month]])</f>
        <v>14280</v>
      </c>
      <c r="L4145" s="9">
        <f>dataset_shampoo[[#This Row],[Units YTD]]+SUMIFS(H:H,D:D,dataset_shampoo[[#This Row],[Brand]],E:E,dataset_shampoo[[#This Row],[Region]],F:F,dataset_shampoo[[#This Row],[Year]]-1,G:G,"&gt;"&amp;dataset_shampoo[[#This Row],[Month]])</f>
        <v>10108</v>
      </c>
      <c r="M4145" s="1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s="9">
        <v>812</v>
      </c>
      <c r="I4146" s="11">
        <v>4550</v>
      </c>
      <c r="J4146" s="9">
        <f>SUMIFS(H:H,D:D,dataset_shampoo[[#This Row],[Brand]],E:E,dataset_shampoo[[#This Row],[Region]],F:F,dataset_shampoo[[#This Row],[Year]],G:G,"&lt;="&amp;dataset_shampoo[[#This Row],[Month]])</f>
        <v>3367</v>
      </c>
      <c r="K4146" s="27">
        <f>SUMIFS(I:I,D:D,dataset_shampoo[[#This Row],[Brand]],E:E,dataset_shampoo[[#This Row],[Region]],F:F,dataset_shampoo[[#This Row],[Year]],G:G,"&lt;="&amp;dataset_shampoo[[#This Row],[Month]])</f>
        <v>18830</v>
      </c>
      <c r="L4146" s="9">
        <f>dataset_shampoo[[#This Row],[Units YTD]]+SUMIFS(H:H,D:D,dataset_shampoo[[#This Row],[Brand]],E:E,dataset_shampoo[[#This Row],[Region]],F:F,dataset_shampoo[[#This Row],[Year]]-1,G:G,"&gt;"&amp;dataset_shampoo[[#This Row],[Month]])</f>
        <v>10416</v>
      </c>
      <c r="M4146" s="1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s="9">
        <v>1127</v>
      </c>
      <c r="I4147" s="11">
        <v>6300</v>
      </c>
      <c r="J4147" s="9">
        <f>SUMIFS(H:H,D:D,dataset_shampoo[[#This Row],[Brand]],E:E,dataset_shampoo[[#This Row],[Region]],F:F,dataset_shampoo[[#This Row],[Year]],G:G,"&lt;="&amp;dataset_shampoo[[#This Row],[Month]])</f>
        <v>4494</v>
      </c>
      <c r="K4147" s="27">
        <f>SUMIFS(I:I,D:D,dataset_shampoo[[#This Row],[Brand]],E:E,dataset_shampoo[[#This Row],[Region]],F:F,dataset_shampoo[[#This Row],[Year]],G:G,"&lt;="&amp;dataset_shampoo[[#This Row],[Month]])</f>
        <v>25130</v>
      </c>
      <c r="L4147" s="9">
        <f>dataset_shampoo[[#This Row],[Units YTD]]+SUMIFS(H:H,D:D,dataset_shampoo[[#This Row],[Brand]],E:E,dataset_shampoo[[#This Row],[Region]],F:F,dataset_shampoo[[#This Row],[Year]]-1,G:G,"&gt;"&amp;dataset_shampoo[[#This Row],[Month]])</f>
        <v>10955</v>
      </c>
      <c r="M4147" s="1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s="9">
        <v>1015</v>
      </c>
      <c r="I4148" s="11">
        <v>5684</v>
      </c>
      <c r="J4148" s="9">
        <f>SUMIFS(H:H,D:D,dataset_shampoo[[#This Row],[Brand]],E:E,dataset_shampoo[[#This Row],[Region]],F:F,dataset_shampoo[[#This Row],[Year]],G:G,"&lt;="&amp;dataset_shampoo[[#This Row],[Month]])</f>
        <v>5509</v>
      </c>
      <c r="K4148" s="27">
        <f>SUMIFS(I:I,D:D,dataset_shampoo[[#This Row],[Brand]],E:E,dataset_shampoo[[#This Row],[Region]],F:F,dataset_shampoo[[#This Row],[Year]],G:G,"&lt;="&amp;dataset_shampoo[[#This Row],[Month]])</f>
        <v>30814</v>
      </c>
      <c r="L4148" s="9">
        <f>dataset_shampoo[[#This Row],[Units YTD]]+SUMIFS(H:H,D:D,dataset_shampoo[[#This Row],[Brand]],E:E,dataset_shampoo[[#This Row],[Region]],F:F,dataset_shampoo[[#This Row],[Year]]-1,G:G,"&gt;"&amp;dataset_shampoo[[#This Row],[Month]])</f>
        <v>11340</v>
      </c>
      <c r="M4148" s="1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s="9">
        <v>1029</v>
      </c>
      <c r="I4149" s="11">
        <v>5740</v>
      </c>
      <c r="J4149" s="9">
        <f>SUMIFS(H:H,D:D,dataset_shampoo[[#This Row],[Brand]],E:E,dataset_shampoo[[#This Row],[Region]],F:F,dataset_shampoo[[#This Row],[Year]],G:G,"&lt;="&amp;dataset_shampoo[[#This Row],[Month]])</f>
        <v>6538</v>
      </c>
      <c r="K4149" s="27">
        <f>SUMIFS(I:I,D:D,dataset_shampoo[[#This Row],[Brand]],E:E,dataset_shampoo[[#This Row],[Region]],F:F,dataset_shampoo[[#This Row],[Year]],G:G,"&lt;="&amp;dataset_shampoo[[#This Row],[Month]])</f>
        <v>36554</v>
      </c>
      <c r="L4149" s="9">
        <f>dataset_shampoo[[#This Row],[Units YTD]]+SUMIFS(H:H,D:D,dataset_shampoo[[#This Row],[Brand]],E:E,dataset_shampoo[[#This Row],[Region]],F:F,dataset_shampoo[[#This Row],[Year]]-1,G:G,"&gt;"&amp;dataset_shampoo[[#This Row],[Month]])</f>
        <v>11298</v>
      </c>
      <c r="M4149" s="1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s="9">
        <v>728</v>
      </c>
      <c r="I4150" s="11">
        <v>4053</v>
      </c>
      <c r="J4150" s="9">
        <f>SUMIFS(H:H,D:D,dataset_shampoo[[#This Row],[Brand]],E:E,dataset_shampoo[[#This Row],[Region]],F:F,dataset_shampoo[[#This Row],[Year]],G:G,"&lt;="&amp;dataset_shampoo[[#This Row],[Month]])</f>
        <v>7266</v>
      </c>
      <c r="K4150" s="27">
        <f>SUMIFS(I:I,D:D,dataset_shampoo[[#This Row],[Brand]],E:E,dataset_shampoo[[#This Row],[Region]],F:F,dataset_shampoo[[#This Row],[Year]],G:G,"&lt;="&amp;dataset_shampoo[[#This Row],[Month]])</f>
        <v>40607</v>
      </c>
      <c r="L4150" s="9">
        <f>dataset_shampoo[[#This Row],[Units YTD]]+SUMIFS(H:H,D:D,dataset_shampoo[[#This Row],[Brand]],E:E,dataset_shampoo[[#This Row],[Region]],F:F,dataset_shampoo[[#This Row],[Year]]-1,G:G,"&gt;"&amp;dataset_shampoo[[#This Row],[Month]])</f>
        <v>11249</v>
      </c>
      <c r="M4150" s="1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s="9">
        <v>945</v>
      </c>
      <c r="I4151" s="11">
        <v>5299</v>
      </c>
      <c r="J4151" s="9">
        <f>SUMIFS(H:H,D:D,dataset_shampoo[[#This Row],[Brand]],E:E,dataset_shampoo[[#This Row],[Region]],F:F,dataset_shampoo[[#This Row],[Year]],G:G,"&lt;="&amp;dataset_shampoo[[#This Row],[Month]])</f>
        <v>8211</v>
      </c>
      <c r="K4151" s="27">
        <f>SUMIFS(I:I,D:D,dataset_shampoo[[#This Row],[Brand]],E:E,dataset_shampoo[[#This Row],[Region]],F:F,dataset_shampoo[[#This Row],[Year]],G:G,"&lt;="&amp;dataset_shampoo[[#This Row],[Month]])</f>
        <v>45906</v>
      </c>
      <c r="L4151" s="9">
        <f>dataset_shampoo[[#This Row],[Units YTD]]+SUMIFS(H:H,D:D,dataset_shampoo[[#This Row],[Brand]],E:E,dataset_shampoo[[#This Row],[Region]],F:F,dataset_shampoo[[#This Row],[Year]]-1,G:G,"&gt;"&amp;dataset_shampoo[[#This Row],[Month]])</f>
        <v>11473</v>
      </c>
      <c r="M4151" s="1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s="9">
        <v>1092</v>
      </c>
      <c r="I4152" s="11">
        <v>6104</v>
      </c>
      <c r="J4152" s="9">
        <f>SUMIFS(H:H,D:D,dataset_shampoo[[#This Row],[Brand]],E:E,dataset_shampoo[[#This Row],[Region]],F:F,dataset_shampoo[[#This Row],[Year]],G:G,"&lt;="&amp;dataset_shampoo[[#This Row],[Month]])</f>
        <v>9303</v>
      </c>
      <c r="K4152" s="27">
        <f>SUMIFS(I:I,D:D,dataset_shampoo[[#This Row],[Brand]],E:E,dataset_shampoo[[#This Row],[Region]],F:F,dataset_shampoo[[#This Row],[Year]],G:G,"&lt;="&amp;dataset_shampoo[[#This Row],[Month]])</f>
        <v>52010</v>
      </c>
      <c r="L4152" s="9">
        <f>dataset_shampoo[[#This Row],[Units YTD]]+SUMIFS(H:H,D:D,dataset_shampoo[[#This Row],[Brand]],E:E,dataset_shampoo[[#This Row],[Region]],F:F,dataset_shampoo[[#This Row],[Year]]-1,G:G,"&gt;"&amp;dataset_shampoo[[#This Row],[Month]])</f>
        <v>11620</v>
      </c>
      <c r="M4152" s="1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s="9">
        <v>987</v>
      </c>
      <c r="I4153" s="11">
        <v>5523</v>
      </c>
      <c r="J4153" s="9">
        <f>SUMIFS(H:H,D:D,dataset_shampoo[[#This Row],[Brand]],E:E,dataset_shampoo[[#This Row],[Region]],F:F,dataset_shampoo[[#This Row],[Year]],G:G,"&lt;="&amp;dataset_shampoo[[#This Row],[Month]])</f>
        <v>10290</v>
      </c>
      <c r="K4153" s="27">
        <f>SUMIFS(I:I,D:D,dataset_shampoo[[#This Row],[Brand]],E:E,dataset_shampoo[[#This Row],[Region]],F:F,dataset_shampoo[[#This Row],[Year]],G:G,"&lt;="&amp;dataset_shampoo[[#This Row],[Month]])</f>
        <v>57533</v>
      </c>
      <c r="L4153" s="9">
        <f>dataset_shampoo[[#This Row],[Units YTD]]+SUMIFS(H:H,D:D,dataset_shampoo[[#This Row],[Brand]],E:E,dataset_shampoo[[#This Row],[Region]],F:F,dataset_shampoo[[#This Row],[Year]]-1,G:G,"&gt;"&amp;dataset_shampoo[[#This Row],[Month]])</f>
        <v>11053</v>
      </c>
      <c r="M4153" s="1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s="9">
        <v>1085</v>
      </c>
      <c r="I4154" s="11">
        <v>6083</v>
      </c>
      <c r="J4154" s="9">
        <f>SUMIFS(H:H,D:D,dataset_shampoo[[#This Row],[Brand]],E:E,dataset_shampoo[[#This Row],[Region]],F:F,dataset_shampoo[[#This Row],[Year]],G:G,"&lt;="&amp;dataset_shampoo[[#This Row],[Month]])</f>
        <v>11375</v>
      </c>
      <c r="K4154" s="27">
        <f>SUMIFS(I:I,D:D,dataset_shampoo[[#This Row],[Brand]],E:E,dataset_shampoo[[#This Row],[Region]],F:F,dataset_shampoo[[#This Row],[Year]],G:G,"&lt;="&amp;dataset_shampoo[[#This Row],[Month]])</f>
        <v>63616</v>
      </c>
      <c r="L4154" s="9">
        <f>dataset_shampoo[[#This Row],[Units YTD]]+SUMIFS(H:H,D:D,dataset_shampoo[[#This Row],[Brand]],E:E,dataset_shampoo[[#This Row],[Region]],F:F,dataset_shampoo[[#This Row],[Year]]-1,G:G,"&gt;"&amp;dataset_shampoo[[#This Row],[Month]])</f>
        <v>11375</v>
      </c>
      <c r="M4154" s="1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s="9">
        <v>959</v>
      </c>
      <c r="I4155" s="11">
        <v>5390</v>
      </c>
      <c r="J4155" s="9">
        <f>SUMIFS(H:H,D:D,dataset_shampoo[[#This Row],[Brand]],E:E,dataset_shampoo[[#This Row],[Region]],F:F,dataset_shampoo[[#This Row],[Year]],G:G,"&lt;="&amp;dataset_shampoo[[#This Row],[Month]])</f>
        <v>959</v>
      </c>
      <c r="K4155" s="27">
        <f>SUMIFS(I:I,D:D,dataset_shampoo[[#This Row],[Brand]],E:E,dataset_shampoo[[#This Row],[Region]],F:F,dataset_shampoo[[#This Row],[Year]],G:G,"&lt;="&amp;dataset_shampoo[[#This Row],[Month]])</f>
        <v>5390</v>
      </c>
      <c r="L4155" s="9">
        <f>dataset_shampoo[[#This Row],[Units YTD]]+SUMIFS(H:H,D:D,dataset_shampoo[[#This Row],[Brand]],E:E,dataset_shampoo[[#This Row],[Region]],F:F,dataset_shampoo[[#This Row],[Year]]-1,G:G,"&gt;"&amp;dataset_shampoo[[#This Row],[Month]])</f>
        <v>11494</v>
      </c>
      <c r="M4155" s="1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s="9">
        <v>1162</v>
      </c>
      <c r="I4156" s="11">
        <v>6538</v>
      </c>
      <c r="J4156" s="9">
        <f>SUMIFS(H:H,D:D,dataset_shampoo[[#This Row],[Brand]],E:E,dataset_shampoo[[#This Row],[Region]],F:F,dataset_shampoo[[#This Row],[Year]],G:G,"&lt;="&amp;dataset_shampoo[[#This Row],[Month]])</f>
        <v>2121</v>
      </c>
      <c r="K4156" s="27">
        <f>SUMIFS(I:I,D:D,dataset_shampoo[[#This Row],[Brand]],E:E,dataset_shampoo[[#This Row],[Region]],F:F,dataset_shampoo[[#This Row],[Year]],G:G,"&lt;="&amp;dataset_shampoo[[#This Row],[Month]])</f>
        <v>11928</v>
      </c>
      <c r="L4156" s="9">
        <f>dataset_shampoo[[#This Row],[Units YTD]]+SUMIFS(H:H,D:D,dataset_shampoo[[#This Row],[Brand]],E:E,dataset_shampoo[[#This Row],[Region]],F:F,dataset_shampoo[[#This Row],[Year]]-1,G:G,"&gt;"&amp;dataset_shampoo[[#This Row],[Month]])</f>
        <v>11648</v>
      </c>
      <c r="M4156" s="1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s="9">
        <v>1099</v>
      </c>
      <c r="I4157" s="11">
        <v>6174</v>
      </c>
      <c r="J4157" s="9">
        <f>SUMIFS(H:H,D:D,dataset_shampoo[[#This Row],[Brand]],E:E,dataset_shampoo[[#This Row],[Region]],F:F,dataset_shampoo[[#This Row],[Year]],G:G,"&lt;="&amp;dataset_shampoo[[#This Row],[Month]])</f>
        <v>3220</v>
      </c>
      <c r="K4157" s="27">
        <f>SUMIFS(I:I,D:D,dataset_shampoo[[#This Row],[Brand]],E:E,dataset_shampoo[[#This Row],[Region]],F:F,dataset_shampoo[[#This Row],[Year]],G:G,"&lt;="&amp;dataset_shampoo[[#This Row],[Month]])</f>
        <v>18102</v>
      </c>
      <c r="L4157" s="9">
        <f>dataset_shampoo[[#This Row],[Units YTD]]+SUMIFS(H:H,D:D,dataset_shampoo[[#This Row],[Brand]],E:E,dataset_shampoo[[#This Row],[Region]],F:F,dataset_shampoo[[#This Row],[Year]]-1,G:G,"&gt;"&amp;dataset_shampoo[[#This Row],[Month]])</f>
        <v>12040</v>
      </c>
      <c r="M4157" s="1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s="9">
        <v>1029</v>
      </c>
      <c r="I4158" s="11">
        <v>5747</v>
      </c>
      <c r="J4158" s="9">
        <f>SUMIFS(H:H,D:D,dataset_shampoo[[#This Row],[Brand]],E:E,dataset_shampoo[[#This Row],[Region]],F:F,dataset_shampoo[[#This Row],[Year]],G:G,"&lt;="&amp;dataset_shampoo[[#This Row],[Month]])</f>
        <v>4249</v>
      </c>
      <c r="K4158" s="27">
        <f>SUMIFS(I:I,D:D,dataset_shampoo[[#This Row],[Brand]],E:E,dataset_shampoo[[#This Row],[Region]],F:F,dataset_shampoo[[#This Row],[Year]],G:G,"&lt;="&amp;dataset_shampoo[[#This Row],[Month]])</f>
        <v>23849</v>
      </c>
      <c r="L4158" s="9">
        <f>dataset_shampoo[[#This Row],[Units YTD]]+SUMIFS(H:H,D:D,dataset_shampoo[[#This Row],[Brand]],E:E,dataset_shampoo[[#This Row],[Region]],F:F,dataset_shampoo[[#This Row],[Year]]-1,G:G,"&gt;"&amp;dataset_shampoo[[#This Row],[Month]])</f>
        <v>12257</v>
      </c>
      <c r="M4158" s="1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s="9">
        <v>931</v>
      </c>
      <c r="I4159" s="11">
        <v>5236</v>
      </c>
      <c r="J4159" s="9">
        <f>SUMIFS(H:H,D:D,dataset_shampoo[[#This Row],[Brand]],E:E,dataset_shampoo[[#This Row],[Region]],F:F,dataset_shampoo[[#This Row],[Year]],G:G,"&lt;="&amp;dataset_shampoo[[#This Row],[Month]])</f>
        <v>5180</v>
      </c>
      <c r="K4159" s="27">
        <f>SUMIFS(I:I,D:D,dataset_shampoo[[#This Row],[Brand]],E:E,dataset_shampoo[[#This Row],[Region]],F:F,dataset_shampoo[[#This Row],[Year]],G:G,"&lt;="&amp;dataset_shampoo[[#This Row],[Month]])</f>
        <v>29085</v>
      </c>
      <c r="L4159" s="9">
        <f>dataset_shampoo[[#This Row],[Units YTD]]+SUMIFS(H:H,D:D,dataset_shampoo[[#This Row],[Brand]],E:E,dataset_shampoo[[#This Row],[Region]],F:F,dataset_shampoo[[#This Row],[Year]]-1,G:G,"&gt;"&amp;dataset_shampoo[[#This Row],[Month]])</f>
        <v>12061</v>
      </c>
      <c r="M4159" s="1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s="9">
        <v>903</v>
      </c>
      <c r="I4160" s="11">
        <v>5061</v>
      </c>
      <c r="J4160" s="9">
        <f>SUMIFS(H:H,D:D,dataset_shampoo[[#This Row],[Brand]],E:E,dataset_shampoo[[#This Row],[Region]],F:F,dataset_shampoo[[#This Row],[Year]],G:G,"&lt;="&amp;dataset_shampoo[[#This Row],[Month]])</f>
        <v>6083</v>
      </c>
      <c r="K4160" s="27">
        <f>SUMIFS(I:I,D:D,dataset_shampoo[[#This Row],[Brand]],E:E,dataset_shampoo[[#This Row],[Region]],F:F,dataset_shampoo[[#This Row],[Year]],G:G,"&lt;="&amp;dataset_shampoo[[#This Row],[Month]])</f>
        <v>34146</v>
      </c>
      <c r="L4160" s="9">
        <f>dataset_shampoo[[#This Row],[Units YTD]]+SUMIFS(H:H,D:D,dataset_shampoo[[#This Row],[Brand]],E:E,dataset_shampoo[[#This Row],[Region]],F:F,dataset_shampoo[[#This Row],[Year]]-1,G:G,"&gt;"&amp;dataset_shampoo[[#This Row],[Month]])</f>
        <v>11949</v>
      </c>
      <c r="M4160" s="1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s="9">
        <v>903</v>
      </c>
      <c r="I4161" s="11">
        <v>5117</v>
      </c>
      <c r="J4161" s="9">
        <f>SUMIFS(H:H,D:D,dataset_shampoo[[#This Row],[Brand]],E:E,dataset_shampoo[[#This Row],[Region]],F:F,dataset_shampoo[[#This Row],[Year]],G:G,"&lt;="&amp;dataset_shampoo[[#This Row],[Month]])</f>
        <v>6986</v>
      </c>
      <c r="K4161" s="27">
        <f>SUMIFS(I:I,D:D,dataset_shampoo[[#This Row],[Brand]],E:E,dataset_shampoo[[#This Row],[Region]],F:F,dataset_shampoo[[#This Row],[Year]],G:G,"&lt;="&amp;dataset_shampoo[[#This Row],[Month]])</f>
        <v>39263</v>
      </c>
      <c r="L4161" s="9">
        <f>dataset_shampoo[[#This Row],[Units YTD]]+SUMIFS(H:H,D:D,dataset_shampoo[[#This Row],[Brand]],E:E,dataset_shampoo[[#This Row],[Region]],F:F,dataset_shampoo[[#This Row],[Year]]-1,G:G,"&gt;"&amp;dataset_shampoo[[#This Row],[Month]])</f>
        <v>11823</v>
      </c>
      <c r="M4161" s="1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s="9">
        <v>1008</v>
      </c>
      <c r="I4162" s="11">
        <v>5691</v>
      </c>
      <c r="J4162" s="9">
        <f>SUMIFS(H:H,D:D,dataset_shampoo[[#This Row],[Brand]],E:E,dataset_shampoo[[#This Row],[Region]],F:F,dataset_shampoo[[#This Row],[Year]],G:G,"&lt;="&amp;dataset_shampoo[[#This Row],[Month]])</f>
        <v>7994</v>
      </c>
      <c r="K4162" s="27">
        <f>SUMIFS(I:I,D:D,dataset_shampoo[[#This Row],[Brand]],E:E,dataset_shampoo[[#This Row],[Region]],F:F,dataset_shampoo[[#This Row],[Year]],G:G,"&lt;="&amp;dataset_shampoo[[#This Row],[Month]])</f>
        <v>44954</v>
      </c>
      <c r="L4162" s="9">
        <f>dataset_shampoo[[#This Row],[Units YTD]]+SUMIFS(H:H,D:D,dataset_shampoo[[#This Row],[Brand]],E:E,dataset_shampoo[[#This Row],[Region]],F:F,dataset_shampoo[[#This Row],[Year]]-1,G:G,"&gt;"&amp;dataset_shampoo[[#This Row],[Month]])</f>
        <v>12103</v>
      </c>
      <c r="M4162" s="1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s="9">
        <v>770</v>
      </c>
      <c r="I4163" s="11">
        <v>4361</v>
      </c>
      <c r="J4163" s="9">
        <f>SUMIFS(H:H,D:D,dataset_shampoo[[#This Row],[Brand]],E:E,dataset_shampoo[[#This Row],[Region]],F:F,dataset_shampoo[[#This Row],[Year]],G:G,"&lt;="&amp;dataset_shampoo[[#This Row],[Month]])</f>
        <v>8764</v>
      </c>
      <c r="K4163" s="27">
        <f>SUMIFS(I:I,D:D,dataset_shampoo[[#This Row],[Brand]],E:E,dataset_shampoo[[#This Row],[Region]],F:F,dataset_shampoo[[#This Row],[Year]],G:G,"&lt;="&amp;dataset_shampoo[[#This Row],[Month]])</f>
        <v>49315</v>
      </c>
      <c r="L4163" s="9">
        <f>dataset_shampoo[[#This Row],[Units YTD]]+SUMIFS(H:H,D:D,dataset_shampoo[[#This Row],[Brand]],E:E,dataset_shampoo[[#This Row],[Region]],F:F,dataset_shampoo[[#This Row],[Year]]-1,G:G,"&gt;"&amp;dataset_shampoo[[#This Row],[Month]])</f>
        <v>11928</v>
      </c>
      <c r="M4163" s="1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s="9">
        <v>826</v>
      </c>
      <c r="I4164" s="11">
        <v>4669</v>
      </c>
      <c r="J4164" s="9">
        <f>SUMIFS(H:H,D:D,dataset_shampoo[[#This Row],[Brand]],E:E,dataset_shampoo[[#This Row],[Region]],F:F,dataset_shampoo[[#This Row],[Year]],G:G,"&lt;="&amp;dataset_shampoo[[#This Row],[Month]])</f>
        <v>9590</v>
      </c>
      <c r="K4164" s="27">
        <f>SUMIFS(I:I,D:D,dataset_shampoo[[#This Row],[Brand]],E:E,dataset_shampoo[[#This Row],[Region]],F:F,dataset_shampoo[[#This Row],[Year]],G:G,"&lt;="&amp;dataset_shampoo[[#This Row],[Month]])</f>
        <v>53984</v>
      </c>
      <c r="L4164" s="9">
        <f>dataset_shampoo[[#This Row],[Units YTD]]+SUMIFS(H:H,D:D,dataset_shampoo[[#This Row],[Brand]],E:E,dataset_shampoo[[#This Row],[Region]],F:F,dataset_shampoo[[#This Row],[Year]]-1,G:G,"&gt;"&amp;dataset_shampoo[[#This Row],[Month]])</f>
        <v>11662</v>
      </c>
      <c r="M4164" s="1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s="9">
        <v>896</v>
      </c>
      <c r="I4165" s="11">
        <v>5040</v>
      </c>
      <c r="J4165" s="9">
        <f>SUMIFS(H:H,D:D,dataset_shampoo[[#This Row],[Brand]],E:E,dataset_shampoo[[#This Row],[Region]],F:F,dataset_shampoo[[#This Row],[Year]],G:G,"&lt;="&amp;dataset_shampoo[[#This Row],[Month]])</f>
        <v>10486</v>
      </c>
      <c r="K4165" s="27">
        <f>SUMIFS(I:I,D:D,dataset_shampoo[[#This Row],[Brand]],E:E,dataset_shampoo[[#This Row],[Region]],F:F,dataset_shampoo[[#This Row],[Year]],G:G,"&lt;="&amp;dataset_shampoo[[#This Row],[Month]])</f>
        <v>59024</v>
      </c>
      <c r="L4165" s="9">
        <f>dataset_shampoo[[#This Row],[Units YTD]]+SUMIFS(H:H,D:D,dataset_shampoo[[#This Row],[Brand]],E:E,dataset_shampoo[[#This Row],[Region]],F:F,dataset_shampoo[[#This Row],[Year]]-1,G:G,"&gt;"&amp;dataset_shampoo[[#This Row],[Month]])</f>
        <v>11571</v>
      </c>
      <c r="M4165" s="1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s="9">
        <v>644</v>
      </c>
      <c r="I4166" s="11">
        <v>3605</v>
      </c>
      <c r="J4166" s="9">
        <f>SUMIFS(H:H,D:D,dataset_shampoo[[#This Row],[Brand]],E:E,dataset_shampoo[[#This Row],[Region]],F:F,dataset_shampoo[[#This Row],[Year]],G:G,"&lt;="&amp;dataset_shampoo[[#This Row],[Month]])</f>
        <v>11130</v>
      </c>
      <c r="K4166" s="27">
        <f>SUMIFS(I:I,D:D,dataset_shampoo[[#This Row],[Brand]],E:E,dataset_shampoo[[#This Row],[Region]],F:F,dataset_shampoo[[#This Row],[Year]],G:G,"&lt;="&amp;dataset_shampoo[[#This Row],[Month]])</f>
        <v>62629</v>
      </c>
      <c r="L4166" s="9">
        <f>dataset_shampoo[[#This Row],[Units YTD]]+SUMIFS(H:H,D:D,dataset_shampoo[[#This Row],[Brand]],E:E,dataset_shampoo[[#This Row],[Region]],F:F,dataset_shampoo[[#This Row],[Year]]-1,G:G,"&gt;"&amp;dataset_shampoo[[#This Row],[Month]])</f>
        <v>11130</v>
      </c>
      <c r="M4166" s="1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s="9">
        <v>868</v>
      </c>
      <c r="I4167" s="11">
        <v>4900</v>
      </c>
      <c r="J4167" s="9">
        <f>SUMIFS(H:H,D:D,dataset_shampoo[[#This Row],[Brand]],E:E,dataset_shampoo[[#This Row],[Region]],F:F,dataset_shampoo[[#This Row],[Year]],G:G,"&lt;="&amp;dataset_shampoo[[#This Row],[Month]])</f>
        <v>868</v>
      </c>
      <c r="K4167" s="27">
        <f>SUMIFS(I:I,D:D,dataset_shampoo[[#This Row],[Brand]],E:E,dataset_shampoo[[#This Row],[Region]],F:F,dataset_shampoo[[#This Row],[Year]],G:G,"&lt;="&amp;dataset_shampoo[[#This Row],[Month]])</f>
        <v>4900</v>
      </c>
      <c r="L4167" s="9">
        <f>dataset_shampoo[[#This Row],[Units YTD]]+SUMIFS(H:H,D:D,dataset_shampoo[[#This Row],[Brand]],E:E,dataset_shampoo[[#This Row],[Region]],F:F,dataset_shampoo[[#This Row],[Year]]-1,G:G,"&gt;"&amp;dataset_shampoo[[#This Row],[Month]])</f>
        <v>11039</v>
      </c>
      <c r="M4167" s="1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s="9">
        <v>868</v>
      </c>
      <c r="I4168" s="11">
        <v>4914</v>
      </c>
      <c r="J4168" s="9">
        <f>SUMIFS(H:H,D:D,dataset_shampoo[[#This Row],[Brand]],E:E,dataset_shampoo[[#This Row],[Region]],F:F,dataset_shampoo[[#This Row],[Year]],G:G,"&lt;="&amp;dataset_shampoo[[#This Row],[Month]])</f>
        <v>1736</v>
      </c>
      <c r="K4168" s="27">
        <f>SUMIFS(I:I,D:D,dataset_shampoo[[#This Row],[Brand]],E:E,dataset_shampoo[[#This Row],[Region]],F:F,dataset_shampoo[[#This Row],[Year]],G:G,"&lt;="&amp;dataset_shampoo[[#This Row],[Month]])</f>
        <v>9814</v>
      </c>
      <c r="L4168" s="9">
        <f>dataset_shampoo[[#This Row],[Units YTD]]+SUMIFS(H:H,D:D,dataset_shampoo[[#This Row],[Brand]],E:E,dataset_shampoo[[#This Row],[Region]],F:F,dataset_shampoo[[#This Row],[Year]]-1,G:G,"&gt;"&amp;dataset_shampoo[[#This Row],[Month]])</f>
        <v>10745</v>
      </c>
      <c r="M4168" s="1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s="9">
        <v>840</v>
      </c>
      <c r="I4169" s="11">
        <v>4732</v>
      </c>
      <c r="J4169" s="9">
        <f>SUMIFS(H:H,D:D,dataset_shampoo[[#This Row],[Brand]],E:E,dataset_shampoo[[#This Row],[Region]],F:F,dataset_shampoo[[#This Row],[Year]],G:G,"&lt;="&amp;dataset_shampoo[[#This Row],[Month]])</f>
        <v>2576</v>
      </c>
      <c r="K4169" s="27">
        <f>SUMIFS(I:I,D:D,dataset_shampoo[[#This Row],[Brand]],E:E,dataset_shampoo[[#This Row],[Region]],F:F,dataset_shampoo[[#This Row],[Year]],G:G,"&lt;="&amp;dataset_shampoo[[#This Row],[Month]])</f>
        <v>14546</v>
      </c>
      <c r="L4169" s="9">
        <f>dataset_shampoo[[#This Row],[Units YTD]]+SUMIFS(H:H,D:D,dataset_shampoo[[#This Row],[Brand]],E:E,dataset_shampoo[[#This Row],[Region]],F:F,dataset_shampoo[[#This Row],[Year]]-1,G:G,"&gt;"&amp;dataset_shampoo[[#This Row],[Month]])</f>
        <v>10486</v>
      </c>
      <c r="M4169" s="1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s="9">
        <v>693</v>
      </c>
      <c r="I4170" s="11">
        <v>3906</v>
      </c>
      <c r="J4170" s="9">
        <f>SUMIFS(H:H,D:D,dataset_shampoo[[#This Row],[Brand]],E:E,dataset_shampoo[[#This Row],[Region]],F:F,dataset_shampoo[[#This Row],[Year]],G:G,"&lt;="&amp;dataset_shampoo[[#This Row],[Month]])</f>
        <v>3269</v>
      </c>
      <c r="K4170" s="27">
        <f>SUMIFS(I:I,D:D,dataset_shampoo[[#This Row],[Brand]],E:E,dataset_shampoo[[#This Row],[Region]],F:F,dataset_shampoo[[#This Row],[Year]],G:G,"&lt;="&amp;dataset_shampoo[[#This Row],[Month]])</f>
        <v>18452</v>
      </c>
      <c r="L4170" s="9">
        <f>dataset_shampoo[[#This Row],[Units YTD]]+SUMIFS(H:H,D:D,dataset_shampoo[[#This Row],[Brand]],E:E,dataset_shampoo[[#This Row],[Region]],F:F,dataset_shampoo[[#This Row],[Year]]-1,G:G,"&gt;"&amp;dataset_shampoo[[#This Row],[Month]])</f>
        <v>10150</v>
      </c>
      <c r="M4170" s="1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s="9">
        <v>777</v>
      </c>
      <c r="I4171" s="11">
        <v>4389</v>
      </c>
      <c r="J4171" s="9">
        <f>SUMIFS(H:H,D:D,dataset_shampoo[[#This Row],[Brand]],E:E,dataset_shampoo[[#This Row],[Region]],F:F,dataset_shampoo[[#This Row],[Year]],G:G,"&lt;="&amp;dataset_shampoo[[#This Row],[Month]])</f>
        <v>4046</v>
      </c>
      <c r="K4171" s="27">
        <f>SUMIFS(I:I,D:D,dataset_shampoo[[#This Row],[Brand]],E:E,dataset_shampoo[[#This Row],[Region]],F:F,dataset_shampoo[[#This Row],[Year]],G:G,"&lt;="&amp;dataset_shampoo[[#This Row],[Month]])</f>
        <v>22841</v>
      </c>
      <c r="L4171" s="9">
        <f>dataset_shampoo[[#This Row],[Units YTD]]+SUMIFS(H:H,D:D,dataset_shampoo[[#This Row],[Brand]],E:E,dataset_shampoo[[#This Row],[Region]],F:F,dataset_shampoo[[#This Row],[Year]]-1,G:G,"&gt;"&amp;dataset_shampoo[[#This Row],[Month]])</f>
        <v>9996</v>
      </c>
      <c r="M4171" s="1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s="9">
        <v>1008</v>
      </c>
      <c r="I4172" s="11">
        <v>5684</v>
      </c>
      <c r="J4172" s="9">
        <f>SUMIFS(H:H,D:D,dataset_shampoo[[#This Row],[Brand]],E:E,dataset_shampoo[[#This Row],[Region]],F:F,dataset_shampoo[[#This Row],[Year]],G:G,"&lt;="&amp;dataset_shampoo[[#This Row],[Month]])</f>
        <v>5054</v>
      </c>
      <c r="K4172" s="27">
        <f>SUMIFS(I:I,D:D,dataset_shampoo[[#This Row],[Brand]],E:E,dataset_shampoo[[#This Row],[Region]],F:F,dataset_shampoo[[#This Row],[Year]],G:G,"&lt;="&amp;dataset_shampoo[[#This Row],[Month]])</f>
        <v>28525</v>
      </c>
      <c r="L4172" s="9">
        <f>dataset_shampoo[[#This Row],[Units YTD]]+SUMIFS(H:H,D:D,dataset_shampoo[[#This Row],[Brand]],E:E,dataset_shampoo[[#This Row],[Region]],F:F,dataset_shampoo[[#This Row],[Year]]-1,G:G,"&gt;"&amp;dataset_shampoo[[#This Row],[Month]])</f>
        <v>10101</v>
      </c>
      <c r="M4172" s="1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s="9">
        <v>854</v>
      </c>
      <c r="I4173" s="11">
        <v>4830</v>
      </c>
      <c r="J4173" s="9">
        <f>SUMIFS(H:H,D:D,dataset_shampoo[[#This Row],[Brand]],E:E,dataset_shampoo[[#This Row],[Region]],F:F,dataset_shampoo[[#This Row],[Year]],G:G,"&lt;="&amp;dataset_shampoo[[#This Row],[Month]])</f>
        <v>5908</v>
      </c>
      <c r="K4173" s="27">
        <f>SUMIFS(I:I,D:D,dataset_shampoo[[#This Row],[Brand]],E:E,dataset_shampoo[[#This Row],[Region]],F:F,dataset_shampoo[[#This Row],[Year]],G:G,"&lt;="&amp;dataset_shampoo[[#This Row],[Month]])</f>
        <v>33355</v>
      </c>
      <c r="L4173" s="9">
        <f>dataset_shampoo[[#This Row],[Units YTD]]+SUMIFS(H:H,D:D,dataset_shampoo[[#This Row],[Brand]],E:E,dataset_shampoo[[#This Row],[Region]],F:F,dataset_shampoo[[#This Row],[Year]]-1,G:G,"&gt;"&amp;dataset_shampoo[[#This Row],[Month]])</f>
        <v>10052</v>
      </c>
      <c r="M4173" s="1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s="9">
        <v>840</v>
      </c>
      <c r="I4174" s="11">
        <v>4739</v>
      </c>
      <c r="J4174" s="9">
        <f>SUMIFS(H:H,D:D,dataset_shampoo[[#This Row],[Brand]],E:E,dataset_shampoo[[#This Row],[Region]],F:F,dataset_shampoo[[#This Row],[Year]],G:G,"&lt;="&amp;dataset_shampoo[[#This Row],[Month]])</f>
        <v>6748</v>
      </c>
      <c r="K4174" s="27">
        <f>SUMIFS(I:I,D:D,dataset_shampoo[[#This Row],[Brand]],E:E,dataset_shampoo[[#This Row],[Region]],F:F,dataset_shampoo[[#This Row],[Year]],G:G,"&lt;="&amp;dataset_shampoo[[#This Row],[Month]])</f>
        <v>38094</v>
      </c>
      <c r="L4174" s="9">
        <f>dataset_shampoo[[#This Row],[Units YTD]]+SUMIFS(H:H,D:D,dataset_shampoo[[#This Row],[Brand]],E:E,dataset_shampoo[[#This Row],[Region]],F:F,dataset_shampoo[[#This Row],[Year]]-1,G:G,"&gt;"&amp;dataset_shampoo[[#This Row],[Month]])</f>
        <v>9884</v>
      </c>
      <c r="M4174" s="1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s="9">
        <v>770</v>
      </c>
      <c r="I4175" s="11">
        <v>4368</v>
      </c>
      <c r="J4175" s="9">
        <f>SUMIFS(H:H,D:D,dataset_shampoo[[#This Row],[Brand]],E:E,dataset_shampoo[[#This Row],[Region]],F:F,dataset_shampoo[[#This Row],[Year]],G:G,"&lt;="&amp;dataset_shampoo[[#This Row],[Month]])</f>
        <v>7518</v>
      </c>
      <c r="K4175" s="27">
        <f>SUMIFS(I:I,D:D,dataset_shampoo[[#This Row],[Brand]],E:E,dataset_shampoo[[#This Row],[Region]],F:F,dataset_shampoo[[#This Row],[Year]],G:G,"&lt;="&amp;dataset_shampoo[[#This Row],[Month]])</f>
        <v>42462</v>
      </c>
      <c r="L4175" s="9">
        <f>dataset_shampoo[[#This Row],[Units YTD]]+SUMIFS(H:H,D:D,dataset_shampoo[[#This Row],[Brand]],E:E,dataset_shampoo[[#This Row],[Region]],F:F,dataset_shampoo[[#This Row],[Year]]-1,G:G,"&gt;"&amp;dataset_shampoo[[#This Row],[Month]])</f>
        <v>9884</v>
      </c>
      <c r="M4175" s="1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s="9">
        <v>1085</v>
      </c>
      <c r="I4176" s="11">
        <v>6146</v>
      </c>
      <c r="J4176" s="9">
        <f>SUMIFS(H:H,D:D,dataset_shampoo[[#This Row],[Brand]],E:E,dataset_shampoo[[#This Row],[Region]],F:F,dataset_shampoo[[#This Row],[Year]],G:G,"&lt;="&amp;dataset_shampoo[[#This Row],[Month]])</f>
        <v>8603</v>
      </c>
      <c r="K4176" s="27">
        <f>SUMIFS(I:I,D:D,dataset_shampoo[[#This Row],[Brand]],E:E,dataset_shampoo[[#This Row],[Region]],F:F,dataset_shampoo[[#This Row],[Year]],G:G,"&lt;="&amp;dataset_shampoo[[#This Row],[Month]])</f>
        <v>48608</v>
      </c>
      <c r="L4176" s="9">
        <f>dataset_shampoo[[#This Row],[Units YTD]]+SUMIFS(H:H,D:D,dataset_shampoo[[#This Row],[Brand]],E:E,dataset_shampoo[[#This Row],[Region]],F:F,dataset_shampoo[[#This Row],[Year]]-1,G:G,"&gt;"&amp;dataset_shampoo[[#This Row],[Month]])</f>
        <v>10143</v>
      </c>
      <c r="M4176" s="1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s="9">
        <v>1043</v>
      </c>
      <c r="I4177" s="11">
        <v>5880</v>
      </c>
      <c r="J4177" s="9">
        <f>SUMIFS(H:H,D:D,dataset_shampoo[[#This Row],[Brand]],E:E,dataset_shampoo[[#This Row],[Region]],F:F,dataset_shampoo[[#This Row],[Year]],G:G,"&lt;="&amp;dataset_shampoo[[#This Row],[Month]])</f>
        <v>9646</v>
      </c>
      <c r="K4177" s="27">
        <f>SUMIFS(I:I,D:D,dataset_shampoo[[#This Row],[Brand]],E:E,dataset_shampoo[[#This Row],[Region]],F:F,dataset_shampoo[[#This Row],[Year]],G:G,"&lt;="&amp;dataset_shampoo[[#This Row],[Month]])</f>
        <v>54488</v>
      </c>
      <c r="L4177" s="9">
        <f>dataset_shampoo[[#This Row],[Units YTD]]+SUMIFS(H:H,D:D,dataset_shampoo[[#This Row],[Brand]],E:E,dataset_shampoo[[#This Row],[Region]],F:F,dataset_shampoo[[#This Row],[Year]]-1,G:G,"&gt;"&amp;dataset_shampoo[[#This Row],[Month]])</f>
        <v>10290</v>
      </c>
      <c r="M4177" s="1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s="9">
        <v>1057</v>
      </c>
      <c r="I4178" s="11">
        <v>6104</v>
      </c>
      <c r="J4178" s="9">
        <f>SUMIFS(H:H,D:D,dataset_shampoo[[#This Row],[Brand]],E:E,dataset_shampoo[[#This Row],[Region]],F:F,dataset_shampoo[[#This Row],[Year]],G:G,"&lt;="&amp;dataset_shampoo[[#This Row],[Month]])</f>
        <v>10703</v>
      </c>
      <c r="K4178" s="27">
        <f>SUMIFS(I:I,D:D,dataset_shampoo[[#This Row],[Brand]],E:E,dataset_shampoo[[#This Row],[Region]],F:F,dataset_shampoo[[#This Row],[Year]],G:G,"&lt;="&amp;dataset_shampoo[[#This Row],[Month]])</f>
        <v>60592</v>
      </c>
      <c r="L4178" s="9">
        <f>dataset_shampoo[[#This Row],[Units YTD]]+SUMIFS(H:H,D:D,dataset_shampoo[[#This Row],[Brand]],E:E,dataset_shampoo[[#This Row],[Region]],F:F,dataset_shampoo[[#This Row],[Year]]-1,G:G,"&gt;"&amp;dataset_shampoo[[#This Row],[Month]])</f>
        <v>10703</v>
      </c>
      <c r="M4178" s="1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s="9">
        <v>1218</v>
      </c>
      <c r="I4179" s="11">
        <v>7252</v>
      </c>
      <c r="J4179" s="9">
        <f>SUMIFS(H:H,D:D,dataset_shampoo[[#This Row],[Brand]],E:E,dataset_shampoo[[#This Row],[Region]],F:F,dataset_shampoo[[#This Row],[Year]],G:G,"&lt;="&amp;dataset_shampoo[[#This Row],[Month]])</f>
        <v>1218</v>
      </c>
      <c r="K4179" s="27">
        <f>SUMIFS(I:I,D:D,dataset_shampoo[[#This Row],[Brand]],E:E,dataset_shampoo[[#This Row],[Region]],F:F,dataset_shampoo[[#This Row],[Year]],G:G,"&lt;="&amp;dataset_shampoo[[#This Row],[Month]])</f>
        <v>7252</v>
      </c>
      <c r="L4179" s="9">
        <f>dataset_shampoo[[#This Row],[Units YTD]]+SUMIFS(H:H,D:D,dataset_shampoo[[#This Row],[Brand]],E:E,dataset_shampoo[[#This Row],[Region]],F:F,dataset_shampoo[[#This Row],[Year]]-1,G:G,"&gt;"&amp;dataset_shampoo[[#This Row],[Month]])</f>
        <v>11053</v>
      </c>
      <c r="M4179" s="1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s="9">
        <v>1197</v>
      </c>
      <c r="I4180" s="11">
        <v>7098</v>
      </c>
      <c r="J4180" s="9">
        <f>SUMIFS(H:H,D:D,dataset_shampoo[[#This Row],[Brand]],E:E,dataset_shampoo[[#This Row],[Region]],F:F,dataset_shampoo[[#This Row],[Year]],G:G,"&lt;="&amp;dataset_shampoo[[#This Row],[Month]])</f>
        <v>2415</v>
      </c>
      <c r="K4180" s="27">
        <f>SUMIFS(I:I,D:D,dataset_shampoo[[#This Row],[Brand]],E:E,dataset_shampoo[[#This Row],[Region]],F:F,dataset_shampoo[[#This Row],[Year]],G:G,"&lt;="&amp;dataset_shampoo[[#This Row],[Month]])</f>
        <v>14350</v>
      </c>
      <c r="L4180" s="9">
        <f>dataset_shampoo[[#This Row],[Units YTD]]+SUMIFS(H:H,D:D,dataset_shampoo[[#This Row],[Brand]],E:E,dataset_shampoo[[#This Row],[Region]],F:F,dataset_shampoo[[#This Row],[Year]]-1,G:G,"&gt;"&amp;dataset_shampoo[[#This Row],[Month]])</f>
        <v>11382</v>
      </c>
      <c r="M4180" s="1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s="9">
        <v>1302</v>
      </c>
      <c r="I4181" s="11">
        <v>7770</v>
      </c>
      <c r="J4181" s="9">
        <f>SUMIFS(H:H,D:D,dataset_shampoo[[#This Row],[Brand]],E:E,dataset_shampoo[[#This Row],[Region]],F:F,dataset_shampoo[[#This Row],[Year]],G:G,"&lt;="&amp;dataset_shampoo[[#This Row],[Month]])</f>
        <v>3717</v>
      </c>
      <c r="K4181" s="27">
        <f>SUMIFS(I:I,D:D,dataset_shampoo[[#This Row],[Brand]],E:E,dataset_shampoo[[#This Row],[Region]],F:F,dataset_shampoo[[#This Row],[Year]],G:G,"&lt;="&amp;dataset_shampoo[[#This Row],[Month]])</f>
        <v>22120</v>
      </c>
      <c r="L4181" s="9">
        <f>dataset_shampoo[[#This Row],[Units YTD]]+SUMIFS(H:H,D:D,dataset_shampoo[[#This Row],[Brand]],E:E,dataset_shampoo[[#This Row],[Region]],F:F,dataset_shampoo[[#This Row],[Year]]-1,G:G,"&gt;"&amp;dataset_shampoo[[#This Row],[Month]])</f>
        <v>11844</v>
      </c>
      <c r="M4181" s="1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s="9">
        <v>1141</v>
      </c>
      <c r="I4182" s="11">
        <v>6398</v>
      </c>
      <c r="J4182" s="9">
        <f>SUMIFS(H:H,D:D,dataset_shampoo[[#This Row],[Brand]],E:E,dataset_shampoo[[#This Row],[Region]],F:F,dataset_shampoo[[#This Row],[Year]],G:G,"&lt;="&amp;dataset_shampoo[[#This Row],[Month]])</f>
        <v>1141</v>
      </c>
      <c r="K4182" s="27">
        <f>SUMIFS(I:I,D:D,dataset_shampoo[[#This Row],[Brand]],E:E,dataset_shampoo[[#This Row],[Region]],F:F,dataset_shampoo[[#This Row],[Year]],G:G,"&lt;="&amp;dataset_shampoo[[#This Row],[Month]])</f>
        <v>6398</v>
      </c>
      <c r="L4182" s="9">
        <f>dataset_shampoo[[#This Row],[Units YTD]]+SUMIFS(H:H,D:D,dataset_shampoo[[#This Row],[Brand]],E:E,dataset_shampoo[[#This Row],[Region]],F:F,dataset_shampoo[[#This Row],[Year]]-1,G:G,"&gt;"&amp;dataset_shampoo[[#This Row],[Month]])</f>
        <v>1141</v>
      </c>
      <c r="M4182" s="1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s="9">
        <v>658</v>
      </c>
      <c r="I4183" s="11">
        <v>3668</v>
      </c>
      <c r="J4183" s="9">
        <f>SUMIFS(H:H,D:D,dataset_shampoo[[#This Row],[Brand]],E:E,dataset_shampoo[[#This Row],[Region]],F:F,dataset_shampoo[[#This Row],[Year]],G:G,"&lt;="&amp;dataset_shampoo[[#This Row],[Month]])</f>
        <v>1799</v>
      </c>
      <c r="K4183" s="27">
        <f>SUMIFS(I:I,D:D,dataset_shampoo[[#This Row],[Brand]],E:E,dataset_shampoo[[#This Row],[Region]],F:F,dataset_shampoo[[#This Row],[Year]],G:G,"&lt;="&amp;dataset_shampoo[[#This Row],[Month]])</f>
        <v>10066</v>
      </c>
      <c r="L4183" s="9">
        <f>dataset_shampoo[[#This Row],[Units YTD]]+SUMIFS(H:H,D:D,dataset_shampoo[[#This Row],[Brand]],E:E,dataset_shampoo[[#This Row],[Region]],F:F,dataset_shampoo[[#This Row],[Year]]-1,G:G,"&gt;"&amp;dataset_shampoo[[#This Row],[Month]])</f>
        <v>1799</v>
      </c>
      <c r="M4183" s="1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s="9">
        <v>749</v>
      </c>
      <c r="I4184" s="11">
        <v>4200</v>
      </c>
      <c r="J4184" s="9">
        <f>SUMIFS(H:H,D:D,dataset_shampoo[[#This Row],[Brand]],E:E,dataset_shampoo[[#This Row],[Region]],F:F,dataset_shampoo[[#This Row],[Year]],G:G,"&lt;="&amp;dataset_shampoo[[#This Row],[Month]])</f>
        <v>2548</v>
      </c>
      <c r="K4184" s="27">
        <f>SUMIFS(I:I,D:D,dataset_shampoo[[#This Row],[Brand]],E:E,dataset_shampoo[[#This Row],[Region]],F:F,dataset_shampoo[[#This Row],[Year]],G:G,"&lt;="&amp;dataset_shampoo[[#This Row],[Month]])</f>
        <v>14266</v>
      </c>
      <c r="L4184" s="9">
        <f>dataset_shampoo[[#This Row],[Units YTD]]+SUMIFS(H:H,D:D,dataset_shampoo[[#This Row],[Brand]],E:E,dataset_shampoo[[#This Row],[Region]],F:F,dataset_shampoo[[#This Row],[Year]]-1,G:G,"&gt;"&amp;dataset_shampoo[[#This Row],[Month]])</f>
        <v>2548</v>
      </c>
      <c r="M4184" s="1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s="9">
        <v>749</v>
      </c>
      <c r="I4185" s="11">
        <v>4193</v>
      </c>
      <c r="J4185" s="9">
        <f>SUMIFS(H:H,D:D,dataset_shampoo[[#This Row],[Brand]],E:E,dataset_shampoo[[#This Row],[Region]],F:F,dataset_shampoo[[#This Row],[Year]],G:G,"&lt;="&amp;dataset_shampoo[[#This Row],[Month]])</f>
        <v>3297</v>
      </c>
      <c r="K4185" s="27">
        <f>SUMIFS(I:I,D:D,dataset_shampoo[[#This Row],[Brand]],E:E,dataset_shampoo[[#This Row],[Region]],F:F,dataset_shampoo[[#This Row],[Year]],G:G,"&lt;="&amp;dataset_shampoo[[#This Row],[Month]])</f>
        <v>18459</v>
      </c>
      <c r="L4185" s="9">
        <f>dataset_shampoo[[#This Row],[Units YTD]]+SUMIFS(H:H,D:D,dataset_shampoo[[#This Row],[Brand]],E:E,dataset_shampoo[[#This Row],[Region]],F:F,dataset_shampoo[[#This Row],[Year]]-1,G:G,"&gt;"&amp;dataset_shampoo[[#This Row],[Month]])</f>
        <v>3297</v>
      </c>
      <c r="M4185" s="1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s="9">
        <v>357</v>
      </c>
      <c r="I4186" s="11">
        <v>1981</v>
      </c>
      <c r="J4186" s="9">
        <f>SUMIFS(H:H,D:D,dataset_shampoo[[#This Row],[Brand]],E:E,dataset_shampoo[[#This Row],[Region]],F:F,dataset_shampoo[[#This Row],[Year]],G:G,"&lt;="&amp;dataset_shampoo[[#This Row],[Month]])</f>
        <v>3654</v>
      </c>
      <c r="K4186" s="27">
        <f>SUMIFS(I:I,D:D,dataset_shampoo[[#This Row],[Brand]],E:E,dataset_shampoo[[#This Row],[Region]],F:F,dataset_shampoo[[#This Row],[Year]],G:G,"&lt;="&amp;dataset_shampoo[[#This Row],[Month]])</f>
        <v>20440</v>
      </c>
      <c r="L4186" s="9">
        <f>dataset_shampoo[[#This Row],[Units YTD]]+SUMIFS(H:H,D:D,dataset_shampoo[[#This Row],[Brand]],E:E,dataset_shampoo[[#This Row],[Region]],F:F,dataset_shampoo[[#This Row],[Year]]-1,G:G,"&gt;"&amp;dataset_shampoo[[#This Row],[Month]])</f>
        <v>3654</v>
      </c>
      <c r="M4186" s="1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s="9">
        <v>826</v>
      </c>
      <c r="I4187" s="11">
        <v>4613</v>
      </c>
      <c r="J4187" s="9">
        <f>SUMIFS(H:H,D:D,dataset_shampoo[[#This Row],[Brand]],E:E,dataset_shampoo[[#This Row],[Region]],F:F,dataset_shampoo[[#This Row],[Year]],G:G,"&lt;="&amp;dataset_shampoo[[#This Row],[Month]])</f>
        <v>4480</v>
      </c>
      <c r="K4187" s="27">
        <f>SUMIFS(I:I,D:D,dataset_shampoo[[#This Row],[Brand]],E:E,dataset_shampoo[[#This Row],[Region]],F:F,dataset_shampoo[[#This Row],[Year]],G:G,"&lt;="&amp;dataset_shampoo[[#This Row],[Month]])</f>
        <v>25053</v>
      </c>
      <c r="L4187" s="9">
        <f>dataset_shampoo[[#This Row],[Units YTD]]+SUMIFS(H:H,D:D,dataset_shampoo[[#This Row],[Brand]],E:E,dataset_shampoo[[#This Row],[Region]],F:F,dataset_shampoo[[#This Row],[Year]]-1,G:G,"&gt;"&amp;dataset_shampoo[[#This Row],[Month]])</f>
        <v>4480</v>
      </c>
      <c r="M4187" s="1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s="9">
        <v>553</v>
      </c>
      <c r="I4188" s="11">
        <v>3101</v>
      </c>
      <c r="J4188" s="9">
        <f>SUMIFS(H:H,D:D,dataset_shampoo[[#This Row],[Brand]],E:E,dataset_shampoo[[#This Row],[Region]],F:F,dataset_shampoo[[#This Row],[Year]],G:G,"&lt;="&amp;dataset_shampoo[[#This Row],[Month]])</f>
        <v>5033</v>
      </c>
      <c r="K4188" s="27">
        <f>SUMIFS(I:I,D:D,dataset_shampoo[[#This Row],[Brand]],E:E,dataset_shampoo[[#This Row],[Region]],F:F,dataset_shampoo[[#This Row],[Year]],G:G,"&lt;="&amp;dataset_shampoo[[#This Row],[Month]])</f>
        <v>28154</v>
      </c>
      <c r="L4188" s="9">
        <f>dataset_shampoo[[#This Row],[Units YTD]]+SUMIFS(H:H,D:D,dataset_shampoo[[#This Row],[Brand]],E:E,dataset_shampoo[[#This Row],[Region]],F:F,dataset_shampoo[[#This Row],[Year]]-1,G:G,"&gt;"&amp;dataset_shampoo[[#This Row],[Month]])</f>
        <v>5033</v>
      </c>
      <c r="M4188" s="1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s="9">
        <v>665</v>
      </c>
      <c r="I4189" s="11">
        <v>3710</v>
      </c>
      <c r="J4189" s="9">
        <f>SUMIFS(H:H,D:D,dataset_shampoo[[#This Row],[Brand]],E:E,dataset_shampoo[[#This Row],[Region]],F:F,dataset_shampoo[[#This Row],[Year]],G:G,"&lt;="&amp;dataset_shampoo[[#This Row],[Month]])</f>
        <v>5698</v>
      </c>
      <c r="K4189" s="27">
        <f>SUMIFS(I:I,D:D,dataset_shampoo[[#This Row],[Brand]],E:E,dataset_shampoo[[#This Row],[Region]],F:F,dataset_shampoo[[#This Row],[Year]],G:G,"&lt;="&amp;dataset_shampoo[[#This Row],[Month]])</f>
        <v>31864</v>
      </c>
      <c r="L4189" s="9">
        <f>dataset_shampoo[[#This Row],[Units YTD]]+SUMIFS(H:H,D:D,dataset_shampoo[[#This Row],[Brand]],E:E,dataset_shampoo[[#This Row],[Region]],F:F,dataset_shampoo[[#This Row],[Year]]-1,G:G,"&gt;"&amp;dataset_shampoo[[#This Row],[Month]])</f>
        <v>5698</v>
      </c>
      <c r="M4189" s="1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s="9">
        <v>672</v>
      </c>
      <c r="I4190" s="11">
        <v>3738</v>
      </c>
      <c r="J4190" s="9">
        <f>SUMIFS(H:H,D:D,dataset_shampoo[[#This Row],[Brand]],E:E,dataset_shampoo[[#This Row],[Region]],F:F,dataset_shampoo[[#This Row],[Year]],G:G,"&lt;="&amp;dataset_shampoo[[#This Row],[Month]])</f>
        <v>6370</v>
      </c>
      <c r="K4190" s="27">
        <f>SUMIFS(I:I,D:D,dataset_shampoo[[#This Row],[Brand]],E:E,dataset_shampoo[[#This Row],[Region]],F:F,dataset_shampoo[[#This Row],[Year]],G:G,"&lt;="&amp;dataset_shampoo[[#This Row],[Month]])</f>
        <v>35602</v>
      </c>
      <c r="L4190" s="9">
        <f>dataset_shampoo[[#This Row],[Units YTD]]+SUMIFS(H:H,D:D,dataset_shampoo[[#This Row],[Brand]],E:E,dataset_shampoo[[#This Row],[Region]],F:F,dataset_shampoo[[#This Row],[Year]]-1,G:G,"&gt;"&amp;dataset_shampoo[[#This Row],[Month]])</f>
        <v>6370</v>
      </c>
      <c r="M4190" s="1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s="9">
        <v>1050</v>
      </c>
      <c r="I4191" s="11">
        <v>5859</v>
      </c>
      <c r="J4191" s="9">
        <f>SUMIFS(H:H,D:D,dataset_shampoo[[#This Row],[Brand]],E:E,dataset_shampoo[[#This Row],[Region]],F:F,dataset_shampoo[[#This Row],[Year]],G:G,"&lt;="&amp;dataset_shampoo[[#This Row],[Month]])</f>
        <v>7420</v>
      </c>
      <c r="K4191" s="27">
        <f>SUMIFS(I:I,D:D,dataset_shampoo[[#This Row],[Brand]],E:E,dataset_shampoo[[#This Row],[Region]],F:F,dataset_shampoo[[#This Row],[Year]],G:G,"&lt;="&amp;dataset_shampoo[[#This Row],[Month]])</f>
        <v>41461</v>
      </c>
      <c r="L4191" s="9">
        <f>dataset_shampoo[[#This Row],[Units YTD]]+SUMIFS(H:H,D:D,dataset_shampoo[[#This Row],[Brand]],E:E,dataset_shampoo[[#This Row],[Region]],F:F,dataset_shampoo[[#This Row],[Year]]-1,G:G,"&gt;"&amp;dataset_shampoo[[#This Row],[Month]])</f>
        <v>7420</v>
      </c>
      <c r="M4191" s="1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s="9">
        <v>420</v>
      </c>
      <c r="I4192" s="11">
        <v>2366</v>
      </c>
      <c r="J4192" s="9">
        <f>SUMIFS(H:H,D:D,dataset_shampoo[[#This Row],[Brand]],E:E,dataset_shampoo[[#This Row],[Region]],F:F,dataset_shampoo[[#This Row],[Year]],G:G,"&lt;="&amp;dataset_shampoo[[#This Row],[Month]])</f>
        <v>7840</v>
      </c>
      <c r="K4192" s="27">
        <f>SUMIFS(I:I,D:D,dataset_shampoo[[#This Row],[Brand]],E:E,dataset_shampoo[[#This Row],[Region]],F:F,dataset_shampoo[[#This Row],[Year]],G:G,"&lt;="&amp;dataset_shampoo[[#This Row],[Month]])</f>
        <v>43827</v>
      </c>
      <c r="L4192" s="9">
        <f>dataset_shampoo[[#This Row],[Units YTD]]+SUMIFS(H:H,D:D,dataset_shampoo[[#This Row],[Brand]],E:E,dataset_shampoo[[#This Row],[Region]],F:F,dataset_shampoo[[#This Row],[Year]]-1,G:G,"&gt;"&amp;dataset_shampoo[[#This Row],[Month]])</f>
        <v>7840</v>
      </c>
      <c r="M4192" s="1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s="9">
        <v>602</v>
      </c>
      <c r="I4193" s="11">
        <v>3402</v>
      </c>
      <c r="J4193" s="9">
        <f>SUMIFS(H:H,D:D,dataset_shampoo[[#This Row],[Brand]],E:E,dataset_shampoo[[#This Row],[Region]],F:F,dataset_shampoo[[#This Row],[Year]],G:G,"&lt;="&amp;dataset_shampoo[[#This Row],[Month]])</f>
        <v>8442</v>
      </c>
      <c r="K4193" s="27">
        <f>SUMIFS(I:I,D:D,dataset_shampoo[[#This Row],[Brand]],E:E,dataset_shampoo[[#This Row],[Region]],F:F,dataset_shampoo[[#This Row],[Year]],G:G,"&lt;="&amp;dataset_shampoo[[#This Row],[Month]])</f>
        <v>47229</v>
      </c>
      <c r="L4193" s="9">
        <f>dataset_shampoo[[#This Row],[Units YTD]]+SUMIFS(H:H,D:D,dataset_shampoo[[#This Row],[Brand]],E:E,dataset_shampoo[[#This Row],[Region]],F:F,dataset_shampoo[[#This Row],[Year]]-1,G:G,"&gt;"&amp;dataset_shampoo[[#This Row],[Month]])</f>
        <v>8442</v>
      </c>
      <c r="M4193" s="1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s="9">
        <v>833</v>
      </c>
      <c r="I4194" s="11">
        <v>4662</v>
      </c>
      <c r="J4194" s="9">
        <f>SUMIFS(H:H,D:D,dataset_shampoo[[#This Row],[Brand]],E:E,dataset_shampoo[[#This Row],[Region]],F:F,dataset_shampoo[[#This Row],[Year]],G:G,"&lt;="&amp;dataset_shampoo[[#This Row],[Month]])</f>
        <v>833</v>
      </c>
      <c r="K4194" s="27">
        <f>SUMIFS(I:I,D:D,dataset_shampoo[[#This Row],[Brand]],E:E,dataset_shampoo[[#This Row],[Region]],F:F,dataset_shampoo[[#This Row],[Year]],G:G,"&lt;="&amp;dataset_shampoo[[#This Row],[Month]])</f>
        <v>4662</v>
      </c>
      <c r="L4194" s="9">
        <f>dataset_shampoo[[#This Row],[Units YTD]]+SUMIFS(H:H,D:D,dataset_shampoo[[#This Row],[Brand]],E:E,dataset_shampoo[[#This Row],[Region]],F:F,dataset_shampoo[[#This Row],[Year]]-1,G:G,"&gt;"&amp;dataset_shampoo[[#This Row],[Month]])</f>
        <v>8134</v>
      </c>
      <c r="M4194" s="1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s="9">
        <v>714</v>
      </c>
      <c r="I4195" s="11">
        <v>4004</v>
      </c>
      <c r="J4195" s="9">
        <f>SUMIFS(H:H,D:D,dataset_shampoo[[#This Row],[Brand]],E:E,dataset_shampoo[[#This Row],[Region]],F:F,dataset_shampoo[[#This Row],[Year]],G:G,"&lt;="&amp;dataset_shampoo[[#This Row],[Month]])</f>
        <v>1547</v>
      </c>
      <c r="K4195" s="27">
        <f>SUMIFS(I:I,D:D,dataset_shampoo[[#This Row],[Brand]],E:E,dataset_shampoo[[#This Row],[Region]],F:F,dataset_shampoo[[#This Row],[Year]],G:G,"&lt;="&amp;dataset_shampoo[[#This Row],[Month]])</f>
        <v>8666</v>
      </c>
      <c r="L4195" s="9">
        <f>dataset_shampoo[[#This Row],[Units YTD]]+SUMIFS(H:H,D:D,dataset_shampoo[[#This Row],[Brand]],E:E,dataset_shampoo[[#This Row],[Region]],F:F,dataset_shampoo[[#This Row],[Year]]-1,G:G,"&gt;"&amp;dataset_shampoo[[#This Row],[Month]])</f>
        <v>8190</v>
      </c>
      <c r="M4195" s="1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s="9">
        <v>882</v>
      </c>
      <c r="I4196" s="11">
        <v>4928</v>
      </c>
      <c r="J4196" s="9">
        <f>SUMIFS(H:H,D:D,dataset_shampoo[[#This Row],[Brand]],E:E,dataset_shampoo[[#This Row],[Region]],F:F,dataset_shampoo[[#This Row],[Year]],G:G,"&lt;="&amp;dataset_shampoo[[#This Row],[Month]])</f>
        <v>2429</v>
      </c>
      <c r="K4196" s="27">
        <f>SUMIFS(I:I,D:D,dataset_shampoo[[#This Row],[Brand]],E:E,dataset_shampoo[[#This Row],[Region]],F:F,dataset_shampoo[[#This Row],[Year]],G:G,"&lt;="&amp;dataset_shampoo[[#This Row],[Month]])</f>
        <v>13594</v>
      </c>
      <c r="L4196" s="9">
        <f>dataset_shampoo[[#This Row],[Units YTD]]+SUMIFS(H:H,D:D,dataset_shampoo[[#This Row],[Brand]],E:E,dataset_shampoo[[#This Row],[Region]],F:F,dataset_shampoo[[#This Row],[Year]]-1,G:G,"&gt;"&amp;dataset_shampoo[[#This Row],[Month]])</f>
        <v>8323</v>
      </c>
      <c r="M4196" s="1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s="9">
        <v>560</v>
      </c>
      <c r="I4197" s="11">
        <v>3129</v>
      </c>
      <c r="J4197" s="9">
        <f>SUMIFS(H:H,D:D,dataset_shampoo[[#This Row],[Brand]],E:E,dataset_shampoo[[#This Row],[Region]],F:F,dataset_shampoo[[#This Row],[Year]],G:G,"&lt;="&amp;dataset_shampoo[[#This Row],[Month]])</f>
        <v>2989</v>
      </c>
      <c r="K4197" s="27">
        <f>SUMIFS(I:I,D:D,dataset_shampoo[[#This Row],[Brand]],E:E,dataset_shampoo[[#This Row],[Region]],F:F,dataset_shampoo[[#This Row],[Year]],G:G,"&lt;="&amp;dataset_shampoo[[#This Row],[Month]])</f>
        <v>16723</v>
      </c>
      <c r="L4197" s="9">
        <f>dataset_shampoo[[#This Row],[Units YTD]]+SUMIFS(H:H,D:D,dataset_shampoo[[#This Row],[Brand]],E:E,dataset_shampoo[[#This Row],[Region]],F:F,dataset_shampoo[[#This Row],[Year]]-1,G:G,"&gt;"&amp;dataset_shampoo[[#This Row],[Month]])</f>
        <v>8134</v>
      </c>
      <c r="M4197" s="1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s="9">
        <v>378</v>
      </c>
      <c r="I4198" s="11">
        <v>2128</v>
      </c>
      <c r="J4198" s="9">
        <f>SUMIFS(H:H,D:D,dataset_shampoo[[#This Row],[Brand]],E:E,dataset_shampoo[[#This Row],[Region]],F:F,dataset_shampoo[[#This Row],[Year]],G:G,"&lt;="&amp;dataset_shampoo[[#This Row],[Month]])</f>
        <v>3367</v>
      </c>
      <c r="K4198" s="27">
        <f>SUMIFS(I:I,D:D,dataset_shampoo[[#This Row],[Brand]],E:E,dataset_shampoo[[#This Row],[Region]],F:F,dataset_shampoo[[#This Row],[Year]],G:G,"&lt;="&amp;dataset_shampoo[[#This Row],[Month]])</f>
        <v>18851</v>
      </c>
      <c r="L4198" s="9">
        <f>dataset_shampoo[[#This Row],[Units YTD]]+SUMIFS(H:H,D:D,dataset_shampoo[[#This Row],[Brand]],E:E,dataset_shampoo[[#This Row],[Region]],F:F,dataset_shampoo[[#This Row],[Year]]-1,G:G,"&gt;"&amp;dataset_shampoo[[#This Row],[Month]])</f>
        <v>8155</v>
      </c>
      <c r="M4198" s="1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s="9">
        <v>658</v>
      </c>
      <c r="I4199" s="11">
        <v>3682</v>
      </c>
      <c r="J4199" s="9">
        <f>SUMIFS(H:H,D:D,dataset_shampoo[[#This Row],[Brand]],E:E,dataset_shampoo[[#This Row],[Region]],F:F,dataset_shampoo[[#This Row],[Year]],G:G,"&lt;="&amp;dataset_shampoo[[#This Row],[Month]])</f>
        <v>4025</v>
      </c>
      <c r="K4199" s="27">
        <f>SUMIFS(I:I,D:D,dataset_shampoo[[#This Row],[Brand]],E:E,dataset_shampoo[[#This Row],[Region]],F:F,dataset_shampoo[[#This Row],[Year]],G:G,"&lt;="&amp;dataset_shampoo[[#This Row],[Month]])</f>
        <v>22533</v>
      </c>
      <c r="L4199" s="9">
        <f>dataset_shampoo[[#This Row],[Units YTD]]+SUMIFS(H:H,D:D,dataset_shampoo[[#This Row],[Brand]],E:E,dataset_shampoo[[#This Row],[Region]],F:F,dataset_shampoo[[#This Row],[Year]]-1,G:G,"&gt;"&amp;dataset_shampoo[[#This Row],[Month]])</f>
        <v>7987</v>
      </c>
      <c r="M4199" s="1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s="9">
        <v>441</v>
      </c>
      <c r="I4200" s="11">
        <v>2478</v>
      </c>
      <c r="J4200" s="9">
        <f>SUMIFS(H:H,D:D,dataset_shampoo[[#This Row],[Brand]],E:E,dataset_shampoo[[#This Row],[Region]],F:F,dataset_shampoo[[#This Row],[Year]],G:G,"&lt;="&amp;dataset_shampoo[[#This Row],[Month]])</f>
        <v>4466</v>
      </c>
      <c r="K4200" s="27">
        <f>SUMIFS(I:I,D:D,dataset_shampoo[[#This Row],[Brand]],E:E,dataset_shampoo[[#This Row],[Region]],F:F,dataset_shampoo[[#This Row],[Year]],G:G,"&lt;="&amp;dataset_shampoo[[#This Row],[Month]])</f>
        <v>25011</v>
      </c>
      <c r="L4200" s="9">
        <f>dataset_shampoo[[#This Row],[Units YTD]]+SUMIFS(H:H,D:D,dataset_shampoo[[#This Row],[Brand]],E:E,dataset_shampoo[[#This Row],[Region]],F:F,dataset_shampoo[[#This Row],[Year]]-1,G:G,"&gt;"&amp;dataset_shampoo[[#This Row],[Month]])</f>
        <v>7875</v>
      </c>
      <c r="M4200" s="1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s="9">
        <v>672</v>
      </c>
      <c r="I4201" s="11">
        <v>3759</v>
      </c>
      <c r="J4201" s="9">
        <f>SUMIFS(H:H,D:D,dataset_shampoo[[#This Row],[Brand]],E:E,dataset_shampoo[[#This Row],[Region]],F:F,dataset_shampoo[[#This Row],[Year]],G:G,"&lt;="&amp;dataset_shampoo[[#This Row],[Month]])</f>
        <v>5138</v>
      </c>
      <c r="K4201" s="27">
        <f>SUMIFS(I:I,D:D,dataset_shampoo[[#This Row],[Brand]],E:E,dataset_shampoo[[#This Row],[Region]],F:F,dataset_shampoo[[#This Row],[Year]],G:G,"&lt;="&amp;dataset_shampoo[[#This Row],[Month]])</f>
        <v>28770</v>
      </c>
      <c r="L4201" s="9">
        <f>dataset_shampoo[[#This Row],[Units YTD]]+SUMIFS(H:H,D:D,dataset_shampoo[[#This Row],[Brand]],E:E,dataset_shampoo[[#This Row],[Region]],F:F,dataset_shampoo[[#This Row],[Year]]-1,G:G,"&gt;"&amp;dataset_shampoo[[#This Row],[Month]])</f>
        <v>7882</v>
      </c>
      <c r="M4201" s="1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s="9">
        <v>385</v>
      </c>
      <c r="I4202" s="11">
        <v>2142</v>
      </c>
      <c r="J4202" s="9">
        <f>SUMIFS(H:H,D:D,dataset_shampoo[[#This Row],[Brand]],E:E,dataset_shampoo[[#This Row],[Region]],F:F,dataset_shampoo[[#This Row],[Year]],G:G,"&lt;="&amp;dataset_shampoo[[#This Row],[Month]])</f>
        <v>5523</v>
      </c>
      <c r="K4202" s="27">
        <f>SUMIFS(I:I,D:D,dataset_shampoo[[#This Row],[Brand]],E:E,dataset_shampoo[[#This Row],[Region]],F:F,dataset_shampoo[[#This Row],[Year]],G:G,"&lt;="&amp;dataset_shampoo[[#This Row],[Month]])</f>
        <v>30912</v>
      </c>
      <c r="L4202" s="9">
        <f>dataset_shampoo[[#This Row],[Units YTD]]+SUMIFS(H:H,D:D,dataset_shampoo[[#This Row],[Brand]],E:E,dataset_shampoo[[#This Row],[Region]],F:F,dataset_shampoo[[#This Row],[Year]]-1,G:G,"&gt;"&amp;dataset_shampoo[[#This Row],[Month]])</f>
        <v>7595</v>
      </c>
      <c r="M4202" s="1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s="9">
        <v>392</v>
      </c>
      <c r="I4203" s="11">
        <v>2191</v>
      </c>
      <c r="J4203" s="9">
        <f>SUMIFS(H:H,D:D,dataset_shampoo[[#This Row],[Brand]],E:E,dataset_shampoo[[#This Row],[Region]],F:F,dataset_shampoo[[#This Row],[Year]],G:G,"&lt;="&amp;dataset_shampoo[[#This Row],[Month]])</f>
        <v>5915</v>
      </c>
      <c r="K4203" s="27">
        <f>SUMIFS(I:I,D:D,dataset_shampoo[[#This Row],[Brand]],E:E,dataset_shampoo[[#This Row],[Region]],F:F,dataset_shampoo[[#This Row],[Year]],G:G,"&lt;="&amp;dataset_shampoo[[#This Row],[Month]])</f>
        <v>33103</v>
      </c>
      <c r="L4203" s="9">
        <f>dataset_shampoo[[#This Row],[Units YTD]]+SUMIFS(H:H,D:D,dataset_shampoo[[#This Row],[Brand]],E:E,dataset_shampoo[[#This Row],[Region]],F:F,dataset_shampoo[[#This Row],[Year]]-1,G:G,"&gt;"&amp;dataset_shampoo[[#This Row],[Month]])</f>
        <v>6937</v>
      </c>
      <c r="M4203" s="1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s="9">
        <v>511</v>
      </c>
      <c r="I4204" s="11">
        <v>2863</v>
      </c>
      <c r="J4204" s="9">
        <f>SUMIFS(H:H,D:D,dataset_shampoo[[#This Row],[Brand]],E:E,dataset_shampoo[[#This Row],[Region]],F:F,dataset_shampoo[[#This Row],[Year]],G:G,"&lt;="&amp;dataset_shampoo[[#This Row],[Month]])</f>
        <v>6426</v>
      </c>
      <c r="K4204" s="27">
        <f>SUMIFS(I:I,D:D,dataset_shampoo[[#This Row],[Brand]],E:E,dataset_shampoo[[#This Row],[Region]],F:F,dataset_shampoo[[#This Row],[Year]],G:G,"&lt;="&amp;dataset_shampoo[[#This Row],[Month]])</f>
        <v>35966</v>
      </c>
      <c r="L4204" s="9">
        <f>dataset_shampoo[[#This Row],[Units YTD]]+SUMIFS(H:H,D:D,dataset_shampoo[[#This Row],[Brand]],E:E,dataset_shampoo[[#This Row],[Region]],F:F,dataset_shampoo[[#This Row],[Year]]-1,G:G,"&gt;"&amp;dataset_shampoo[[#This Row],[Month]])</f>
        <v>7028</v>
      </c>
      <c r="M4204" s="1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s="9">
        <v>434</v>
      </c>
      <c r="I4205" s="11">
        <v>2429</v>
      </c>
      <c r="J4205" s="9">
        <f>SUMIFS(H:H,D:D,dataset_shampoo[[#This Row],[Brand]],E:E,dataset_shampoo[[#This Row],[Region]],F:F,dataset_shampoo[[#This Row],[Year]],G:G,"&lt;="&amp;dataset_shampoo[[#This Row],[Month]])</f>
        <v>6860</v>
      </c>
      <c r="K4205" s="27">
        <f>SUMIFS(I:I,D:D,dataset_shampoo[[#This Row],[Brand]],E:E,dataset_shampoo[[#This Row],[Region]],F:F,dataset_shampoo[[#This Row],[Year]],G:G,"&lt;="&amp;dataset_shampoo[[#This Row],[Month]])</f>
        <v>38395</v>
      </c>
      <c r="L4205" s="9">
        <f>dataset_shampoo[[#This Row],[Units YTD]]+SUMIFS(H:H,D:D,dataset_shampoo[[#This Row],[Brand]],E:E,dataset_shampoo[[#This Row],[Region]],F:F,dataset_shampoo[[#This Row],[Year]]-1,G:G,"&gt;"&amp;dataset_shampoo[[#This Row],[Month]])</f>
        <v>6860</v>
      </c>
      <c r="M4205" s="1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s="9">
        <v>434</v>
      </c>
      <c r="I4206" s="11">
        <v>2464</v>
      </c>
      <c r="J4206" s="9">
        <f>SUMIFS(H:H,D:D,dataset_shampoo[[#This Row],[Brand]],E:E,dataset_shampoo[[#This Row],[Region]],F:F,dataset_shampoo[[#This Row],[Year]],G:G,"&lt;="&amp;dataset_shampoo[[#This Row],[Month]])</f>
        <v>434</v>
      </c>
      <c r="K4206" s="27">
        <f>SUMIFS(I:I,D:D,dataset_shampoo[[#This Row],[Brand]],E:E,dataset_shampoo[[#This Row],[Region]],F:F,dataset_shampoo[[#This Row],[Year]],G:G,"&lt;="&amp;dataset_shampoo[[#This Row],[Month]])</f>
        <v>2464</v>
      </c>
      <c r="L4206" s="9">
        <f>dataset_shampoo[[#This Row],[Units YTD]]+SUMIFS(H:H,D:D,dataset_shampoo[[#This Row],[Brand]],E:E,dataset_shampoo[[#This Row],[Region]],F:F,dataset_shampoo[[#This Row],[Year]]-1,G:G,"&gt;"&amp;dataset_shampoo[[#This Row],[Month]])</f>
        <v>6461</v>
      </c>
      <c r="M4206" s="1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s="9">
        <v>567</v>
      </c>
      <c r="I4207" s="11">
        <v>3192</v>
      </c>
      <c r="J4207" s="9">
        <f>SUMIFS(H:H,D:D,dataset_shampoo[[#This Row],[Brand]],E:E,dataset_shampoo[[#This Row],[Region]],F:F,dataset_shampoo[[#This Row],[Year]],G:G,"&lt;="&amp;dataset_shampoo[[#This Row],[Month]])</f>
        <v>1001</v>
      </c>
      <c r="K4207" s="27">
        <f>SUMIFS(I:I,D:D,dataset_shampoo[[#This Row],[Brand]],E:E,dataset_shampoo[[#This Row],[Region]],F:F,dataset_shampoo[[#This Row],[Year]],G:G,"&lt;="&amp;dataset_shampoo[[#This Row],[Month]])</f>
        <v>5656</v>
      </c>
      <c r="L4207" s="9">
        <f>dataset_shampoo[[#This Row],[Units YTD]]+SUMIFS(H:H,D:D,dataset_shampoo[[#This Row],[Brand]],E:E,dataset_shampoo[[#This Row],[Region]],F:F,dataset_shampoo[[#This Row],[Year]]-1,G:G,"&gt;"&amp;dataset_shampoo[[#This Row],[Month]])</f>
        <v>6314</v>
      </c>
      <c r="M4207" s="1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s="9">
        <v>693</v>
      </c>
      <c r="I4208" s="11">
        <v>3850</v>
      </c>
      <c r="J4208" s="9">
        <f>SUMIFS(H:H,D:D,dataset_shampoo[[#This Row],[Brand]],E:E,dataset_shampoo[[#This Row],[Region]],F:F,dataset_shampoo[[#This Row],[Year]],G:G,"&lt;="&amp;dataset_shampoo[[#This Row],[Month]])</f>
        <v>1694</v>
      </c>
      <c r="K4208" s="27">
        <f>SUMIFS(I:I,D:D,dataset_shampoo[[#This Row],[Brand]],E:E,dataset_shampoo[[#This Row],[Region]],F:F,dataset_shampoo[[#This Row],[Year]],G:G,"&lt;="&amp;dataset_shampoo[[#This Row],[Month]])</f>
        <v>9506</v>
      </c>
      <c r="L4208" s="9">
        <f>dataset_shampoo[[#This Row],[Units YTD]]+SUMIFS(H:H,D:D,dataset_shampoo[[#This Row],[Brand]],E:E,dataset_shampoo[[#This Row],[Region]],F:F,dataset_shampoo[[#This Row],[Year]]-1,G:G,"&gt;"&amp;dataset_shampoo[[#This Row],[Month]])</f>
        <v>6125</v>
      </c>
      <c r="M4208" s="1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s="9">
        <v>539</v>
      </c>
      <c r="I4209" s="11">
        <v>2996</v>
      </c>
      <c r="J4209" s="9">
        <f>SUMIFS(H:H,D:D,dataset_shampoo[[#This Row],[Brand]],E:E,dataset_shampoo[[#This Row],[Region]],F:F,dataset_shampoo[[#This Row],[Year]],G:G,"&lt;="&amp;dataset_shampoo[[#This Row],[Month]])</f>
        <v>2233</v>
      </c>
      <c r="K4209" s="27">
        <f>SUMIFS(I:I,D:D,dataset_shampoo[[#This Row],[Brand]],E:E,dataset_shampoo[[#This Row],[Region]],F:F,dataset_shampoo[[#This Row],[Year]],G:G,"&lt;="&amp;dataset_shampoo[[#This Row],[Month]])</f>
        <v>12502</v>
      </c>
      <c r="L4209" s="9">
        <f>dataset_shampoo[[#This Row],[Units YTD]]+SUMIFS(H:H,D:D,dataset_shampoo[[#This Row],[Brand]],E:E,dataset_shampoo[[#This Row],[Region]],F:F,dataset_shampoo[[#This Row],[Year]]-1,G:G,"&gt;"&amp;dataset_shampoo[[#This Row],[Month]])</f>
        <v>6104</v>
      </c>
      <c r="M4209" s="1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s="9">
        <v>322</v>
      </c>
      <c r="I4210" s="11">
        <v>1806</v>
      </c>
      <c r="J4210" s="9">
        <f>SUMIFS(H:H,D:D,dataset_shampoo[[#This Row],[Brand]],E:E,dataset_shampoo[[#This Row],[Region]],F:F,dataset_shampoo[[#This Row],[Year]],G:G,"&lt;="&amp;dataset_shampoo[[#This Row],[Month]])</f>
        <v>2555</v>
      </c>
      <c r="K4210" s="27">
        <f>SUMIFS(I:I,D:D,dataset_shampoo[[#This Row],[Brand]],E:E,dataset_shampoo[[#This Row],[Region]],F:F,dataset_shampoo[[#This Row],[Year]],G:G,"&lt;="&amp;dataset_shampoo[[#This Row],[Month]])</f>
        <v>14308</v>
      </c>
      <c r="L4210" s="9">
        <f>dataset_shampoo[[#This Row],[Units YTD]]+SUMIFS(H:H,D:D,dataset_shampoo[[#This Row],[Brand]],E:E,dataset_shampoo[[#This Row],[Region]],F:F,dataset_shampoo[[#This Row],[Year]]-1,G:G,"&gt;"&amp;dataset_shampoo[[#This Row],[Month]])</f>
        <v>6048</v>
      </c>
      <c r="M4210" s="1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s="9">
        <v>525</v>
      </c>
      <c r="I4211" s="11">
        <v>2933</v>
      </c>
      <c r="J4211" s="9">
        <f>SUMIFS(H:H,D:D,dataset_shampoo[[#This Row],[Brand]],E:E,dataset_shampoo[[#This Row],[Region]],F:F,dataset_shampoo[[#This Row],[Year]],G:G,"&lt;="&amp;dataset_shampoo[[#This Row],[Month]])</f>
        <v>3080</v>
      </c>
      <c r="K4211" s="27">
        <f>SUMIFS(I:I,D:D,dataset_shampoo[[#This Row],[Brand]],E:E,dataset_shampoo[[#This Row],[Region]],F:F,dataset_shampoo[[#This Row],[Year]],G:G,"&lt;="&amp;dataset_shampoo[[#This Row],[Month]])</f>
        <v>17241</v>
      </c>
      <c r="L4211" s="9">
        <f>dataset_shampoo[[#This Row],[Units YTD]]+SUMIFS(H:H,D:D,dataset_shampoo[[#This Row],[Brand]],E:E,dataset_shampoo[[#This Row],[Region]],F:F,dataset_shampoo[[#This Row],[Year]]-1,G:G,"&gt;"&amp;dataset_shampoo[[#This Row],[Month]])</f>
        <v>5915</v>
      </c>
      <c r="M4211" s="1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s="9">
        <v>462</v>
      </c>
      <c r="I4212" s="11">
        <v>2569</v>
      </c>
      <c r="J4212" s="9">
        <f>SUMIFS(H:H,D:D,dataset_shampoo[[#This Row],[Brand]],E:E,dataset_shampoo[[#This Row],[Region]],F:F,dataset_shampoo[[#This Row],[Year]],G:G,"&lt;="&amp;dataset_shampoo[[#This Row],[Month]])</f>
        <v>3542</v>
      </c>
      <c r="K4212" s="27">
        <f>SUMIFS(I:I,D:D,dataset_shampoo[[#This Row],[Brand]],E:E,dataset_shampoo[[#This Row],[Region]],F:F,dataset_shampoo[[#This Row],[Year]],G:G,"&lt;="&amp;dataset_shampoo[[#This Row],[Month]])</f>
        <v>19810</v>
      </c>
      <c r="L4212" s="9">
        <f>dataset_shampoo[[#This Row],[Units YTD]]+SUMIFS(H:H,D:D,dataset_shampoo[[#This Row],[Brand]],E:E,dataset_shampoo[[#This Row],[Region]],F:F,dataset_shampoo[[#This Row],[Year]]-1,G:G,"&gt;"&amp;dataset_shampoo[[#This Row],[Month]])</f>
        <v>5936</v>
      </c>
      <c r="M4212" s="1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s="9">
        <v>392</v>
      </c>
      <c r="I4213" s="11">
        <v>2184</v>
      </c>
      <c r="J4213" s="9">
        <f>SUMIFS(H:H,D:D,dataset_shampoo[[#This Row],[Brand]],E:E,dataset_shampoo[[#This Row],[Region]],F:F,dataset_shampoo[[#This Row],[Year]],G:G,"&lt;="&amp;dataset_shampoo[[#This Row],[Month]])</f>
        <v>3934</v>
      </c>
      <c r="K4213" s="27">
        <f>SUMIFS(I:I,D:D,dataset_shampoo[[#This Row],[Brand]],E:E,dataset_shampoo[[#This Row],[Region]],F:F,dataset_shampoo[[#This Row],[Year]],G:G,"&lt;="&amp;dataset_shampoo[[#This Row],[Month]])</f>
        <v>21994</v>
      </c>
      <c r="L4213" s="9">
        <f>dataset_shampoo[[#This Row],[Units YTD]]+SUMIFS(H:H,D:D,dataset_shampoo[[#This Row],[Brand]],E:E,dataset_shampoo[[#This Row],[Region]],F:F,dataset_shampoo[[#This Row],[Year]]-1,G:G,"&gt;"&amp;dataset_shampoo[[#This Row],[Month]])</f>
        <v>5656</v>
      </c>
      <c r="M4213" s="1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s="9">
        <v>560</v>
      </c>
      <c r="I4214" s="11">
        <v>3122</v>
      </c>
      <c r="J4214" s="9">
        <f>SUMIFS(H:H,D:D,dataset_shampoo[[#This Row],[Brand]],E:E,dataset_shampoo[[#This Row],[Region]],F:F,dataset_shampoo[[#This Row],[Year]],G:G,"&lt;="&amp;dataset_shampoo[[#This Row],[Month]])</f>
        <v>4494</v>
      </c>
      <c r="K4214" s="27">
        <f>SUMIFS(I:I,D:D,dataset_shampoo[[#This Row],[Brand]],E:E,dataset_shampoo[[#This Row],[Region]],F:F,dataset_shampoo[[#This Row],[Year]],G:G,"&lt;="&amp;dataset_shampoo[[#This Row],[Month]])</f>
        <v>25116</v>
      </c>
      <c r="L4214" s="9">
        <f>dataset_shampoo[[#This Row],[Units YTD]]+SUMIFS(H:H,D:D,dataset_shampoo[[#This Row],[Brand]],E:E,dataset_shampoo[[#This Row],[Region]],F:F,dataset_shampoo[[#This Row],[Year]]-1,G:G,"&gt;"&amp;dataset_shampoo[[#This Row],[Month]])</f>
        <v>5831</v>
      </c>
      <c r="M4214" s="1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s="9">
        <v>553</v>
      </c>
      <c r="I4215" s="11">
        <v>3094</v>
      </c>
      <c r="J4215" s="9">
        <f>SUMIFS(H:H,D:D,dataset_shampoo[[#This Row],[Brand]],E:E,dataset_shampoo[[#This Row],[Region]],F:F,dataset_shampoo[[#This Row],[Year]],G:G,"&lt;="&amp;dataset_shampoo[[#This Row],[Month]])</f>
        <v>5047</v>
      </c>
      <c r="K4215" s="27">
        <f>SUMIFS(I:I,D:D,dataset_shampoo[[#This Row],[Brand]],E:E,dataset_shampoo[[#This Row],[Region]],F:F,dataset_shampoo[[#This Row],[Year]],G:G,"&lt;="&amp;dataset_shampoo[[#This Row],[Month]])</f>
        <v>28210</v>
      </c>
      <c r="L4215" s="9">
        <f>dataset_shampoo[[#This Row],[Units YTD]]+SUMIFS(H:H,D:D,dataset_shampoo[[#This Row],[Brand]],E:E,dataset_shampoo[[#This Row],[Region]],F:F,dataset_shampoo[[#This Row],[Year]]-1,G:G,"&gt;"&amp;dataset_shampoo[[#This Row],[Month]])</f>
        <v>5992</v>
      </c>
      <c r="M4215" s="1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s="9">
        <v>532</v>
      </c>
      <c r="I4216" s="11">
        <v>2954</v>
      </c>
      <c r="J4216" s="9">
        <f>SUMIFS(H:H,D:D,dataset_shampoo[[#This Row],[Brand]],E:E,dataset_shampoo[[#This Row],[Region]],F:F,dataset_shampoo[[#This Row],[Year]],G:G,"&lt;="&amp;dataset_shampoo[[#This Row],[Month]])</f>
        <v>5579</v>
      </c>
      <c r="K4216" s="27">
        <f>SUMIFS(I:I,D:D,dataset_shampoo[[#This Row],[Brand]],E:E,dataset_shampoo[[#This Row],[Region]],F:F,dataset_shampoo[[#This Row],[Year]],G:G,"&lt;="&amp;dataset_shampoo[[#This Row],[Month]])</f>
        <v>31164</v>
      </c>
      <c r="L4216" s="9">
        <f>dataset_shampoo[[#This Row],[Units YTD]]+SUMIFS(H:H,D:D,dataset_shampoo[[#This Row],[Brand]],E:E,dataset_shampoo[[#This Row],[Region]],F:F,dataset_shampoo[[#This Row],[Year]]-1,G:G,"&gt;"&amp;dataset_shampoo[[#This Row],[Month]])</f>
        <v>6013</v>
      </c>
      <c r="M4216" s="1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s="9">
        <v>609</v>
      </c>
      <c r="I4217" s="11">
        <v>3437</v>
      </c>
      <c r="J4217" s="9">
        <f>SUMIFS(H:H,D:D,dataset_shampoo[[#This Row],[Brand]],E:E,dataset_shampoo[[#This Row],[Region]],F:F,dataset_shampoo[[#This Row],[Year]],G:G,"&lt;="&amp;dataset_shampoo[[#This Row],[Month]])</f>
        <v>6188</v>
      </c>
      <c r="K4217" s="27">
        <f>SUMIFS(I:I,D:D,dataset_shampoo[[#This Row],[Brand]],E:E,dataset_shampoo[[#This Row],[Region]],F:F,dataset_shampoo[[#This Row],[Year]],G:G,"&lt;="&amp;dataset_shampoo[[#This Row],[Month]])</f>
        <v>34601</v>
      </c>
      <c r="L4217" s="9">
        <f>dataset_shampoo[[#This Row],[Units YTD]]+SUMIFS(H:H,D:D,dataset_shampoo[[#This Row],[Brand]],E:E,dataset_shampoo[[#This Row],[Region]],F:F,dataset_shampoo[[#This Row],[Year]]-1,G:G,"&gt;"&amp;dataset_shampoo[[#This Row],[Month]])</f>
        <v>6188</v>
      </c>
      <c r="M4217" s="1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s="9">
        <v>532</v>
      </c>
      <c r="I4218" s="11">
        <v>2968</v>
      </c>
      <c r="J4218" s="9">
        <f>SUMIFS(H:H,D:D,dataset_shampoo[[#This Row],[Brand]],E:E,dataset_shampoo[[#This Row],[Region]],F:F,dataset_shampoo[[#This Row],[Year]],G:G,"&lt;="&amp;dataset_shampoo[[#This Row],[Month]])</f>
        <v>532</v>
      </c>
      <c r="K4218" s="27">
        <f>SUMIFS(I:I,D:D,dataset_shampoo[[#This Row],[Brand]],E:E,dataset_shampoo[[#This Row],[Region]],F:F,dataset_shampoo[[#This Row],[Year]],G:G,"&lt;="&amp;dataset_shampoo[[#This Row],[Month]])</f>
        <v>2968</v>
      </c>
      <c r="L4218" s="9">
        <f>dataset_shampoo[[#This Row],[Units YTD]]+SUMIFS(H:H,D:D,dataset_shampoo[[#This Row],[Brand]],E:E,dataset_shampoo[[#This Row],[Region]],F:F,dataset_shampoo[[#This Row],[Year]]-1,G:G,"&gt;"&amp;dataset_shampoo[[#This Row],[Month]])</f>
        <v>6286</v>
      </c>
      <c r="M4218" s="1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s="9">
        <v>630</v>
      </c>
      <c r="I4219" s="11">
        <v>3528</v>
      </c>
      <c r="J4219" s="9">
        <f>SUMIFS(H:H,D:D,dataset_shampoo[[#This Row],[Brand]],E:E,dataset_shampoo[[#This Row],[Region]],F:F,dataset_shampoo[[#This Row],[Year]],G:G,"&lt;="&amp;dataset_shampoo[[#This Row],[Month]])</f>
        <v>1162</v>
      </c>
      <c r="K4219" s="27">
        <f>SUMIFS(I:I,D:D,dataset_shampoo[[#This Row],[Brand]],E:E,dataset_shampoo[[#This Row],[Region]],F:F,dataset_shampoo[[#This Row],[Year]],G:G,"&lt;="&amp;dataset_shampoo[[#This Row],[Month]])</f>
        <v>6496</v>
      </c>
      <c r="L4219" s="9">
        <f>dataset_shampoo[[#This Row],[Units YTD]]+SUMIFS(H:H,D:D,dataset_shampoo[[#This Row],[Brand]],E:E,dataset_shampoo[[#This Row],[Region]],F:F,dataset_shampoo[[#This Row],[Year]]-1,G:G,"&gt;"&amp;dataset_shampoo[[#This Row],[Month]])</f>
        <v>6349</v>
      </c>
      <c r="M4219" s="1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s="9">
        <v>630</v>
      </c>
      <c r="I4220" s="11">
        <v>3535</v>
      </c>
      <c r="J4220" s="9">
        <f>SUMIFS(H:H,D:D,dataset_shampoo[[#This Row],[Brand]],E:E,dataset_shampoo[[#This Row],[Region]],F:F,dataset_shampoo[[#This Row],[Year]],G:G,"&lt;="&amp;dataset_shampoo[[#This Row],[Month]])</f>
        <v>1792</v>
      </c>
      <c r="K4220" s="27">
        <f>SUMIFS(I:I,D:D,dataset_shampoo[[#This Row],[Brand]],E:E,dataset_shampoo[[#This Row],[Region]],F:F,dataset_shampoo[[#This Row],[Year]],G:G,"&lt;="&amp;dataset_shampoo[[#This Row],[Month]])</f>
        <v>10031</v>
      </c>
      <c r="L4220" s="9">
        <f>dataset_shampoo[[#This Row],[Units YTD]]+SUMIFS(H:H,D:D,dataset_shampoo[[#This Row],[Brand]],E:E,dataset_shampoo[[#This Row],[Region]],F:F,dataset_shampoo[[#This Row],[Year]]-1,G:G,"&gt;"&amp;dataset_shampoo[[#This Row],[Month]])</f>
        <v>6286</v>
      </c>
      <c r="M4220" s="1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s="9">
        <v>392</v>
      </c>
      <c r="I4221" s="11">
        <v>2198</v>
      </c>
      <c r="J4221" s="9">
        <f>SUMIFS(H:H,D:D,dataset_shampoo[[#This Row],[Brand]],E:E,dataset_shampoo[[#This Row],[Region]],F:F,dataset_shampoo[[#This Row],[Year]],G:G,"&lt;="&amp;dataset_shampoo[[#This Row],[Month]])</f>
        <v>2184</v>
      </c>
      <c r="K4221" s="27">
        <f>SUMIFS(I:I,D:D,dataset_shampoo[[#This Row],[Brand]],E:E,dataset_shampoo[[#This Row],[Region]],F:F,dataset_shampoo[[#This Row],[Year]],G:G,"&lt;="&amp;dataset_shampoo[[#This Row],[Month]])</f>
        <v>12229</v>
      </c>
      <c r="L4221" s="9">
        <f>dataset_shampoo[[#This Row],[Units YTD]]+SUMIFS(H:H,D:D,dataset_shampoo[[#This Row],[Brand]],E:E,dataset_shampoo[[#This Row],[Region]],F:F,dataset_shampoo[[#This Row],[Year]]-1,G:G,"&gt;"&amp;dataset_shampoo[[#This Row],[Month]])</f>
        <v>6139</v>
      </c>
      <c r="M4221" s="1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s="9">
        <v>406</v>
      </c>
      <c r="I4222" s="11">
        <v>2289</v>
      </c>
      <c r="J4222" s="9">
        <f>SUMIFS(H:H,D:D,dataset_shampoo[[#This Row],[Brand]],E:E,dataset_shampoo[[#This Row],[Region]],F:F,dataset_shampoo[[#This Row],[Year]],G:G,"&lt;="&amp;dataset_shampoo[[#This Row],[Month]])</f>
        <v>2590</v>
      </c>
      <c r="K4222" s="27">
        <f>SUMIFS(I:I,D:D,dataset_shampoo[[#This Row],[Brand]],E:E,dataset_shampoo[[#This Row],[Region]],F:F,dataset_shampoo[[#This Row],[Year]],G:G,"&lt;="&amp;dataset_shampoo[[#This Row],[Month]])</f>
        <v>14518</v>
      </c>
      <c r="L4222" s="9">
        <f>dataset_shampoo[[#This Row],[Units YTD]]+SUMIFS(H:H,D:D,dataset_shampoo[[#This Row],[Brand]],E:E,dataset_shampoo[[#This Row],[Region]],F:F,dataset_shampoo[[#This Row],[Year]]-1,G:G,"&gt;"&amp;dataset_shampoo[[#This Row],[Month]])</f>
        <v>6223</v>
      </c>
      <c r="M4222" s="1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s="9">
        <v>343</v>
      </c>
      <c r="I4223" s="11">
        <v>1932</v>
      </c>
      <c r="J4223" s="9">
        <f>SUMIFS(H:H,D:D,dataset_shampoo[[#This Row],[Brand]],E:E,dataset_shampoo[[#This Row],[Region]],F:F,dataset_shampoo[[#This Row],[Year]],G:G,"&lt;="&amp;dataset_shampoo[[#This Row],[Month]])</f>
        <v>2933</v>
      </c>
      <c r="K4223" s="27">
        <f>SUMIFS(I:I,D:D,dataset_shampoo[[#This Row],[Brand]],E:E,dataset_shampoo[[#This Row],[Region]],F:F,dataset_shampoo[[#This Row],[Year]],G:G,"&lt;="&amp;dataset_shampoo[[#This Row],[Month]])</f>
        <v>16450</v>
      </c>
      <c r="L4223" s="9">
        <f>dataset_shampoo[[#This Row],[Units YTD]]+SUMIFS(H:H,D:D,dataset_shampoo[[#This Row],[Brand]],E:E,dataset_shampoo[[#This Row],[Region]],F:F,dataset_shampoo[[#This Row],[Year]]-1,G:G,"&gt;"&amp;dataset_shampoo[[#This Row],[Month]])</f>
        <v>6041</v>
      </c>
      <c r="M4223" s="1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s="9">
        <v>609</v>
      </c>
      <c r="I4224" s="11">
        <v>3437</v>
      </c>
      <c r="J4224" s="9">
        <f>SUMIFS(H:H,D:D,dataset_shampoo[[#This Row],[Brand]],E:E,dataset_shampoo[[#This Row],[Region]],F:F,dataset_shampoo[[#This Row],[Year]],G:G,"&lt;="&amp;dataset_shampoo[[#This Row],[Month]])</f>
        <v>3542</v>
      </c>
      <c r="K4224" s="27">
        <f>SUMIFS(I:I,D:D,dataset_shampoo[[#This Row],[Brand]],E:E,dataset_shampoo[[#This Row],[Region]],F:F,dataset_shampoo[[#This Row],[Year]],G:G,"&lt;="&amp;dataset_shampoo[[#This Row],[Month]])</f>
        <v>19887</v>
      </c>
      <c r="L4224" s="9">
        <f>dataset_shampoo[[#This Row],[Units YTD]]+SUMIFS(H:H,D:D,dataset_shampoo[[#This Row],[Brand]],E:E,dataset_shampoo[[#This Row],[Region]],F:F,dataset_shampoo[[#This Row],[Year]]-1,G:G,"&gt;"&amp;dataset_shampoo[[#This Row],[Month]])</f>
        <v>6188</v>
      </c>
      <c r="M4224" s="1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s="9">
        <v>539</v>
      </c>
      <c r="I4225" s="11">
        <v>3031</v>
      </c>
      <c r="J4225" s="9">
        <f>SUMIFS(H:H,D:D,dataset_shampoo[[#This Row],[Brand]],E:E,dataset_shampoo[[#This Row],[Region]],F:F,dataset_shampoo[[#This Row],[Year]],G:G,"&lt;="&amp;dataset_shampoo[[#This Row],[Month]])</f>
        <v>4081</v>
      </c>
      <c r="K4225" s="27">
        <f>SUMIFS(I:I,D:D,dataset_shampoo[[#This Row],[Brand]],E:E,dataset_shampoo[[#This Row],[Region]],F:F,dataset_shampoo[[#This Row],[Year]],G:G,"&lt;="&amp;dataset_shampoo[[#This Row],[Month]])</f>
        <v>22918</v>
      </c>
      <c r="L4225" s="9">
        <f>dataset_shampoo[[#This Row],[Units YTD]]+SUMIFS(H:H,D:D,dataset_shampoo[[#This Row],[Brand]],E:E,dataset_shampoo[[#This Row],[Region]],F:F,dataset_shampoo[[#This Row],[Year]]-1,G:G,"&gt;"&amp;dataset_shampoo[[#This Row],[Month]])</f>
        <v>6335</v>
      </c>
      <c r="M4225" s="1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s="9">
        <v>336</v>
      </c>
      <c r="I4226" s="11">
        <v>1876</v>
      </c>
      <c r="J4226" s="9">
        <f>SUMIFS(H:H,D:D,dataset_shampoo[[#This Row],[Brand]],E:E,dataset_shampoo[[#This Row],[Region]],F:F,dataset_shampoo[[#This Row],[Year]],G:G,"&lt;="&amp;dataset_shampoo[[#This Row],[Month]])</f>
        <v>4417</v>
      </c>
      <c r="K4226" s="27">
        <f>SUMIFS(I:I,D:D,dataset_shampoo[[#This Row],[Brand]],E:E,dataset_shampoo[[#This Row],[Region]],F:F,dataset_shampoo[[#This Row],[Year]],G:G,"&lt;="&amp;dataset_shampoo[[#This Row],[Month]])</f>
        <v>24794</v>
      </c>
      <c r="L4226" s="9">
        <f>dataset_shampoo[[#This Row],[Units YTD]]+SUMIFS(H:H,D:D,dataset_shampoo[[#This Row],[Brand]],E:E,dataset_shampoo[[#This Row],[Region]],F:F,dataset_shampoo[[#This Row],[Year]]-1,G:G,"&gt;"&amp;dataset_shampoo[[#This Row],[Month]])</f>
        <v>6111</v>
      </c>
      <c r="M4226" s="1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s="9">
        <v>350</v>
      </c>
      <c r="I4227" s="11">
        <v>1960</v>
      </c>
      <c r="J4227" s="9">
        <f>SUMIFS(H:H,D:D,dataset_shampoo[[#This Row],[Brand]],E:E,dataset_shampoo[[#This Row],[Region]],F:F,dataset_shampoo[[#This Row],[Year]],G:G,"&lt;="&amp;dataset_shampoo[[#This Row],[Month]])</f>
        <v>4767</v>
      </c>
      <c r="K4227" s="27">
        <f>SUMIFS(I:I,D:D,dataset_shampoo[[#This Row],[Brand]],E:E,dataset_shampoo[[#This Row],[Region]],F:F,dataset_shampoo[[#This Row],[Year]],G:G,"&lt;="&amp;dataset_shampoo[[#This Row],[Month]])</f>
        <v>26754</v>
      </c>
      <c r="L4227" s="9">
        <f>dataset_shampoo[[#This Row],[Units YTD]]+SUMIFS(H:H,D:D,dataset_shampoo[[#This Row],[Brand]],E:E,dataset_shampoo[[#This Row],[Region]],F:F,dataset_shampoo[[#This Row],[Year]]-1,G:G,"&gt;"&amp;dataset_shampoo[[#This Row],[Month]])</f>
        <v>5908</v>
      </c>
      <c r="M4227" s="1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s="9">
        <v>294</v>
      </c>
      <c r="I4228" s="11">
        <v>1645</v>
      </c>
      <c r="J4228" s="9">
        <f>SUMIFS(H:H,D:D,dataset_shampoo[[#This Row],[Brand]],E:E,dataset_shampoo[[#This Row],[Region]],F:F,dataset_shampoo[[#This Row],[Year]],G:G,"&lt;="&amp;dataset_shampoo[[#This Row],[Month]])</f>
        <v>5061</v>
      </c>
      <c r="K4228" s="27">
        <f>SUMIFS(I:I,D:D,dataset_shampoo[[#This Row],[Brand]],E:E,dataset_shampoo[[#This Row],[Region]],F:F,dataset_shampoo[[#This Row],[Year]],G:G,"&lt;="&amp;dataset_shampoo[[#This Row],[Month]])</f>
        <v>28399</v>
      </c>
      <c r="L4228" s="9">
        <f>dataset_shampoo[[#This Row],[Units YTD]]+SUMIFS(H:H,D:D,dataset_shampoo[[#This Row],[Brand]],E:E,dataset_shampoo[[#This Row],[Region]],F:F,dataset_shampoo[[#This Row],[Year]]-1,G:G,"&gt;"&amp;dataset_shampoo[[#This Row],[Month]])</f>
        <v>5670</v>
      </c>
      <c r="M4228" s="1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s="9">
        <v>504</v>
      </c>
      <c r="I4229" s="11">
        <v>2863</v>
      </c>
      <c r="J4229" s="9">
        <f>SUMIFS(H:H,D:D,dataset_shampoo[[#This Row],[Brand]],E:E,dataset_shampoo[[#This Row],[Region]],F:F,dataset_shampoo[[#This Row],[Year]],G:G,"&lt;="&amp;dataset_shampoo[[#This Row],[Month]])</f>
        <v>5565</v>
      </c>
      <c r="K4229" s="27">
        <f>SUMIFS(I:I,D:D,dataset_shampoo[[#This Row],[Brand]],E:E,dataset_shampoo[[#This Row],[Region]],F:F,dataset_shampoo[[#This Row],[Year]],G:G,"&lt;="&amp;dataset_shampoo[[#This Row],[Month]])</f>
        <v>31262</v>
      </c>
      <c r="L4229" s="9">
        <f>dataset_shampoo[[#This Row],[Units YTD]]+SUMIFS(H:H,D:D,dataset_shampoo[[#This Row],[Brand]],E:E,dataset_shampoo[[#This Row],[Region]],F:F,dataset_shampoo[[#This Row],[Year]]-1,G:G,"&gt;"&amp;dataset_shampoo[[#This Row],[Month]])</f>
        <v>5565</v>
      </c>
      <c r="M4229" s="1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s="9">
        <v>497</v>
      </c>
      <c r="I4230" s="11">
        <v>2807</v>
      </c>
      <c r="J4230" s="9">
        <f>SUMIFS(H:H,D:D,dataset_shampoo[[#This Row],[Brand]],E:E,dataset_shampoo[[#This Row],[Region]],F:F,dataset_shampoo[[#This Row],[Year]],G:G,"&lt;="&amp;dataset_shampoo[[#This Row],[Month]])</f>
        <v>497</v>
      </c>
      <c r="K4230" s="27">
        <f>SUMIFS(I:I,D:D,dataset_shampoo[[#This Row],[Brand]],E:E,dataset_shampoo[[#This Row],[Region]],F:F,dataset_shampoo[[#This Row],[Year]],G:G,"&lt;="&amp;dataset_shampoo[[#This Row],[Month]])</f>
        <v>2807</v>
      </c>
      <c r="L4230" s="9">
        <f>dataset_shampoo[[#This Row],[Units YTD]]+SUMIFS(H:H,D:D,dataset_shampoo[[#This Row],[Brand]],E:E,dataset_shampoo[[#This Row],[Region]],F:F,dataset_shampoo[[#This Row],[Year]]-1,G:G,"&gt;"&amp;dataset_shampoo[[#This Row],[Month]])</f>
        <v>5530</v>
      </c>
      <c r="M4230" s="1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s="9">
        <v>406</v>
      </c>
      <c r="I4231" s="11">
        <v>2324</v>
      </c>
      <c r="J4231" s="9">
        <f>SUMIFS(H:H,D:D,dataset_shampoo[[#This Row],[Brand]],E:E,dataset_shampoo[[#This Row],[Region]],F:F,dataset_shampoo[[#This Row],[Year]],G:G,"&lt;="&amp;dataset_shampoo[[#This Row],[Month]])</f>
        <v>903</v>
      </c>
      <c r="K4231" s="27">
        <f>SUMIFS(I:I,D:D,dataset_shampoo[[#This Row],[Brand]],E:E,dataset_shampoo[[#This Row],[Region]],F:F,dataset_shampoo[[#This Row],[Year]],G:G,"&lt;="&amp;dataset_shampoo[[#This Row],[Month]])</f>
        <v>5131</v>
      </c>
      <c r="L4231" s="9">
        <f>dataset_shampoo[[#This Row],[Units YTD]]+SUMIFS(H:H,D:D,dataset_shampoo[[#This Row],[Brand]],E:E,dataset_shampoo[[#This Row],[Region]],F:F,dataset_shampoo[[#This Row],[Year]]-1,G:G,"&gt;"&amp;dataset_shampoo[[#This Row],[Month]])</f>
        <v>5306</v>
      </c>
      <c r="M4231" s="1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s="9">
        <v>504</v>
      </c>
      <c r="I4232" s="11">
        <v>2849</v>
      </c>
      <c r="J4232" s="9">
        <f>SUMIFS(H:H,D:D,dataset_shampoo[[#This Row],[Brand]],E:E,dataset_shampoo[[#This Row],[Region]],F:F,dataset_shampoo[[#This Row],[Year]],G:G,"&lt;="&amp;dataset_shampoo[[#This Row],[Month]])</f>
        <v>1407</v>
      </c>
      <c r="K4232" s="27">
        <f>SUMIFS(I:I,D:D,dataset_shampoo[[#This Row],[Brand]],E:E,dataset_shampoo[[#This Row],[Region]],F:F,dataset_shampoo[[#This Row],[Year]],G:G,"&lt;="&amp;dataset_shampoo[[#This Row],[Month]])</f>
        <v>7980</v>
      </c>
      <c r="L4232" s="9">
        <f>dataset_shampoo[[#This Row],[Units YTD]]+SUMIFS(H:H,D:D,dataset_shampoo[[#This Row],[Brand]],E:E,dataset_shampoo[[#This Row],[Region]],F:F,dataset_shampoo[[#This Row],[Year]]-1,G:G,"&gt;"&amp;dataset_shampoo[[#This Row],[Month]])</f>
        <v>5180</v>
      </c>
      <c r="M4232" s="1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s="9">
        <v>392</v>
      </c>
      <c r="I4233" s="11">
        <v>2205</v>
      </c>
      <c r="J4233" s="9">
        <f>SUMIFS(H:H,D:D,dataset_shampoo[[#This Row],[Brand]],E:E,dataset_shampoo[[#This Row],[Region]],F:F,dataset_shampoo[[#This Row],[Year]],G:G,"&lt;="&amp;dataset_shampoo[[#This Row],[Month]])</f>
        <v>1799</v>
      </c>
      <c r="K4233" s="27">
        <f>SUMIFS(I:I,D:D,dataset_shampoo[[#This Row],[Brand]],E:E,dataset_shampoo[[#This Row],[Region]],F:F,dataset_shampoo[[#This Row],[Year]],G:G,"&lt;="&amp;dataset_shampoo[[#This Row],[Month]])</f>
        <v>10185</v>
      </c>
      <c r="L4233" s="9">
        <f>dataset_shampoo[[#This Row],[Units YTD]]+SUMIFS(H:H,D:D,dataset_shampoo[[#This Row],[Brand]],E:E,dataset_shampoo[[#This Row],[Region]],F:F,dataset_shampoo[[#This Row],[Year]]-1,G:G,"&gt;"&amp;dataset_shampoo[[#This Row],[Month]])</f>
        <v>5180</v>
      </c>
      <c r="M4233" s="1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s="9">
        <v>553</v>
      </c>
      <c r="I4234" s="11">
        <v>3129</v>
      </c>
      <c r="J4234" s="9">
        <f>SUMIFS(H:H,D:D,dataset_shampoo[[#This Row],[Brand]],E:E,dataset_shampoo[[#This Row],[Region]],F:F,dataset_shampoo[[#This Row],[Year]],G:G,"&lt;="&amp;dataset_shampoo[[#This Row],[Month]])</f>
        <v>2352</v>
      </c>
      <c r="K4234" s="27">
        <f>SUMIFS(I:I,D:D,dataset_shampoo[[#This Row],[Brand]],E:E,dataset_shampoo[[#This Row],[Region]],F:F,dataset_shampoo[[#This Row],[Year]],G:G,"&lt;="&amp;dataset_shampoo[[#This Row],[Month]])</f>
        <v>13314</v>
      </c>
      <c r="L4234" s="9">
        <f>dataset_shampoo[[#This Row],[Units YTD]]+SUMIFS(H:H,D:D,dataset_shampoo[[#This Row],[Brand]],E:E,dataset_shampoo[[#This Row],[Region]],F:F,dataset_shampoo[[#This Row],[Year]]-1,G:G,"&gt;"&amp;dataset_shampoo[[#This Row],[Month]])</f>
        <v>5327</v>
      </c>
      <c r="M4234" s="1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s="9">
        <v>392</v>
      </c>
      <c r="I4235" s="11">
        <v>2240</v>
      </c>
      <c r="J4235" s="9">
        <f>SUMIFS(H:H,D:D,dataset_shampoo[[#This Row],[Brand]],E:E,dataset_shampoo[[#This Row],[Region]],F:F,dataset_shampoo[[#This Row],[Year]],G:G,"&lt;="&amp;dataset_shampoo[[#This Row],[Month]])</f>
        <v>2744</v>
      </c>
      <c r="K4235" s="27">
        <f>SUMIFS(I:I,D:D,dataset_shampoo[[#This Row],[Brand]],E:E,dataset_shampoo[[#This Row],[Region]],F:F,dataset_shampoo[[#This Row],[Year]],G:G,"&lt;="&amp;dataset_shampoo[[#This Row],[Month]])</f>
        <v>15554</v>
      </c>
      <c r="L4235" s="9">
        <f>dataset_shampoo[[#This Row],[Units YTD]]+SUMIFS(H:H,D:D,dataset_shampoo[[#This Row],[Brand]],E:E,dataset_shampoo[[#This Row],[Region]],F:F,dataset_shampoo[[#This Row],[Year]]-1,G:G,"&gt;"&amp;dataset_shampoo[[#This Row],[Month]])</f>
        <v>5376</v>
      </c>
      <c r="M4235" s="1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s="9">
        <v>315</v>
      </c>
      <c r="I4236" s="11">
        <v>1771</v>
      </c>
      <c r="J4236" s="9">
        <f>SUMIFS(H:H,D:D,dataset_shampoo[[#This Row],[Brand]],E:E,dataset_shampoo[[#This Row],[Region]],F:F,dataset_shampoo[[#This Row],[Year]],G:G,"&lt;="&amp;dataset_shampoo[[#This Row],[Month]])</f>
        <v>3059</v>
      </c>
      <c r="K4236" s="27">
        <f>SUMIFS(I:I,D:D,dataset_shampoo[[#This Row],[Brand]],E:E,dataset_shampoo[[#This Row],[Region]],F:F,dataset_shampoo[[#This Row],[Year]],G:G,"&lt;="&amp;dataset_shampoo[[#This Row],[Month]])</f>
        <v>17325</v>
      </c>
      <c r="L4236" s="9">
        <f>dataset_shampoo[[#This Row],[Units YTD]]+SUMIFS(H:H,D:D,dataset_shampoo[[#This Row],[Brand]],E:E,dataset_shampoo[[#This Row],[Region]],F:F,dataset_shampoo[[#This Row],[Year]]-1,G:G,"&gt;"&amp;dataset_shampoo[[#This Row],[Month]])</f>
        <v>5082</v>
      </c>
      <c r="M4236" s="1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s="9">
        <v>350</v>
      </c>
      <c r="I4237" s="11">
        <v>1967</v>
      </c>
      <c r="J4237" s="9">
        <f>SUMIFS(H:H,D:D,dataset_shampoo[[#This Row],[Brand]],E:E,dataset_shampoo[[#This Row],[Region]],F:F,dataset_shampoo[[#This Row],[Year]],G:G,"&lt;="&amp;dataset_shampoo[[#This Row],[Month]])</f>
        <v>3409</v>
      </c>
      <c r="K4237" s="27">
        <f>SUMIFS(I:I,D:D,dataset_shampoo[[#This Row],[Brand]],E:E,dataset_shampoo[[#This Row],[Region]],F:F,dataset_shampoo[[#This Row],[Year]],G:G,"&lt;="&amp;dataset_shampoo[[#This Row],[Month]])</f>
        <v>19292</v>
      </c>
      <c r="L4237" s="9">
        <f>dataset_shampoo[[#This Row],[Units YTD]]+SUMIFS(H:H,D:D,dataset_shampoo[[#This Row],[Brand]],E:E,dataset_shampoo[[#This Row],[Region]],F:F,dataset_shampoo[[#This Row],[Year]]-1,G:G,"&gt;"&amp;dataset_shampoo[[#This Row],[Month]])</f>
        <v>4893</v>
      </c>
      <c r="M4237" s="1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s="9">
        <v>588</v>
      </c>
      <c r="I4238" s="11">
        <v>3325</v>
      </c>
      <c r="J4238" s="9">
        <f>SUMIFS(H:H,D:D,dataset_shampoo[[#This Row],[Brand]],E:E,dataset_shampoo[[#This Row],[Region]],F:F,dataset_shampoo[[#This Row],[Year]],G:G,"&lt;="&amp;dataset_shampoo[[#This Row],[Month]])</f>
        <v>3997</v>
      </c>
      <c r="K4238" s="27">
        <f>SUMIFS(I:I,D:D,dataset_shampoo[[#This Row],[Brand]],E:E,dataset_shampoo[[#This Row],[Region]],F:F,dataset_shampoo[[#This Row],[Year]],G:G,"&lt;="&amp;dataset_shampoo[[#This Row],[Month]])</f>
        <v>22617</v>
      </c>
      <c r="L4238" s="9">
        <f>dataset_shampoo[[#This Row],[Units YTD]]+SUMIFS(H:H,D:D,dataset_shampoo[[#This Row],[Brand]],E:E,dataset_shampoo[[#This Row],[Region]],F:F,dataset_shampoo[[#This Row],[Year]]-1,G:G,"&gt;"&amp;dataset_shampoo[[#This Row],[Month]])</f>
        <v>5145</v>
      </c>
      <c r="M4238" s="1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s="9">
        <v>385</v>
      </c>
      <c r="I4239" s="11">
        <v>2198</v>
      </c>
      <c r="J4239" s="9">
        <f>SUMIFS(H:H,D:D,dataset_shampoo[[#This Row],[Brand]],E:E,dataset_shampoo[[#This Row],[Region]],F:F,dataset_shampoo[[#This Row],[Year]],G:G,"&lt;="&amp;dataset_shampoo[[#This Row],[Month]])</f>
        <v>4382</v>
      </c>
      <c r="K4239" s="27">
        <f>SUMIFS(I:I,D:D,dataset_shampoo[[#This Row],[Brand]],E:E,dataset_shampoo[[#This Row],[Region]],F:F,dataset_shampoo[[#This Row],[Year]],G:G,"&lt;="&amp;dataset_shampoo[[#This Row],[Month]])</f>
        <v>24815</v>
      </c>
      <c r="L4239" s="9">
        <f>dataset_shampoo[[#This Row],[Units YTD]]+SUMIFS(H:H,D:D,dataset_shampoo[[#This Row],[Brand]],E:E,dataset_shampoo[[#This Row],[Region]],F:F,dataset_shampoo[[#This Row],[Year]]-1,G:G,"&gt;"&amp;dataset_shampoo[[#This Row],[Month]])</f>
        <v>5180</v>
      </c>
      <c r="M4239" s="1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s="9">
        <v>546</v>
      </c>
      <c r="I4240" s="11">
        <v>3094</v>
      </c>
      <c r="J4240" s="9">
        <f>SUMIFS(H:H,D:D,dataset_shampoo[[#This Row],[Brand]],E:E,dataset_shampoo[[#This Row],[Region]],F:F,dataset_shampoo[[#This Row],[Year]],G:G,"&lt;="&amp;dataset_shampoo[[#This Row],[Month]])</f>
        <v>4928</v>
      </c>
      <c r="K4240" s="27">
        <f>SUMIFS(I:I,D:D,dataset_shampoo[[#This Row],[Brand]],E:E,dataset_shampoo[[#This Row],[Region]],F:F,dataset_shampoo[[#This Row],[Year]],G:G,"&lt;="&amp;dataset_shampoo[[#This Row],[Month]])</f>
        <v>27909</v>
      </c>
      <c r="L4240" s="9">
        <f>dataset_shampoo[[#This Row],[Units YTD]]+SUMIFS(H:H,D:D,dataset_shampoo[[#This Row],[Brand]],E:E,dataset_shampoo[[#This Row],[Region]],F:F,dataset_shampoo[[#This Row],[Year]]-1,G:G,"&gt;"&amp;dataset_shampoo[[#This Row],[Month]])</f>
        <v>5432</v>
      </c>
      <c r="M4240" s="1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s="9">
        <v>609</v>
      </c>
      <c r="I4241" s="11">
        <v>3542</v>
      </c>
      <c r="J4241" s="9">
        <f>SUMIFS(H:H,D:D,dataset_shampoo[[#This Row],[Brand]],E:E,dataset_shampoo[[#This Row],[Region]],F:F,dataset_shampoo[[#This Row],[Year]],G:G,"&lt;="&amp;dataset_shampoo[[#This Row],[Month]])</f>
        <v>5537</v>
      </c>
      <c r="K4241" s="27">
        <f>SUMIFS(I:I,D:D,dataset_shampoo[[#This Row],[Brand]],E:E,dataset_shampoo[[#This Row],[Region]],F:F,dataset_shampoo[[#This Row],[Year]],G:G,"&lt;="&amp;dataset_shampoo[[#This Row],[Month]])</f>
        <v>31451</v>
      </c>
      <c r="L4241" s="9">
        <f>dataset_shampoo[[#This Row],[Units YTD]]+SUMIFS(H:H,D:D,dataset_shampoo[[#This Row],[Brand]],E:E,dataset_shampoo[[#This Row],[Region]],F:F,dataset_shampoo[[#This Row],[Year]]-1,G:G,"&gt;"&amp;dataset_shampoo[[#This Row],[Month]])</f>
        <v>5537</v>
      </c>
      <c r="M4241" s="1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s="9">
        <v>609</v>
      </c>
      <c r="I4242" s="11">
        <v>3633</v>
      </c>
      <c r="J4242" s="9">
        <f>SUMIFS(H:H,D:D,dataset_shampoo[[#This Row],[Brand]],E:E,dataset_shampoo[[#This Row],[Region]],F:F,dataset_shampoo[[#This Row],[Year]],G:G,"&lt;="&amp;dataset_shampoo[[#This Row],[Month]])</f>
        <v>609</v>
      </c>
      <c r="K4242" s="27">
        <f>SUMIFS(I:I,D:D,dataset_shampoo[[#This Row],[Brand]],E:E,dataset_shampoo[[#This Row],[Region]],F:F,dataset_shampoo[[#This Row],[Year]],G:G,"&lt;="&amp;dataset_shampoo[[#This Row],[Month]])</f>
        <v>3633</v>
      </c>
      <c r="L4242" s="9">
        <f>dataset_shampoo[[#This Row],[Units YTD]]+SUMIFS(H:H,D:D,dataset_shampoo[[#This Row],[Brand]],E:E,dataset_shampoo[[#This Row],[Region]],F:F,dataset_shampoo[[#This Row],[Year]]-1,G:G,"&gt;"&amp;dataset_shampoo[[#This Row],[Month]])</f>
        <v>5649</v>
      </c>
      <c r="M4242" s="1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s="9">
        <v>469</v>
      </c>
      <c r="I4243" s="11">
        <v>2758</v>
      </c>
      <c r="J4243" s="9">
        <f>SUMIFS(H:H,D:D,dataset_shampoo[[#This Row],[Brand]],E:E,dataset_shampoo[[#This Row],[Region]],F:F,dataset_shampoo[[#This Row],[Year]],G:G,"&lt;="&amp;dataset_shampoo[[#This Row],[Month]])</f>
        <v>1078</v>
      </c>
      <c r="K4243" s="27">
        <f>SUMIFS(I:I,D:D,dataset_shampoo[[#This Row],[Brand]],E:E,dataset_shampoo[[#This Row],[Region]],F:F,dataset_shampoo[[#This Row],[Year]],G:G,"&lt;="&amp;dataset_shampoo[[#This Row],[Month]])</f>
        <v>6391</v>
      </c>
      <c r="L4243" s="9">
        <f>dataset_shampoo[[#This Row],[Units YTD]]+SUMIFS(H:H,D:D,dataset_shampoo[[#This Row],[Brand]],E:E,dataset_shampoo[[#This Row],[Region]],F:F,dataset_shampoo[[#This Row],[Year]]-1,G:G,"&gt;"&amp;dataset_shampoo[[#This Row],[Month]])</f>
        <v>5712</v>
      </c>
      <c r="M4243" s="1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s="9">
        <v>623</v>
      </c>
      <c r="I4244" s="11">
        <v>3724</v>
      </c>
      <c r="J4244" s="9">
        <f>SUMIFS(H:H,D:D,dataset_shampoo[[#This Row],[Brand]],E:E,dataset_shampoo[[#This Row],[Region]],F:F,dataset_shampoo[[#This Row],[Year]],G:G,"&lt;="&amp;dataset_shampoo[[#This Row],[Month]])</f>
        <v>1701</v>
      </c>
      <c r="K4244" s="27">
        <f>SUMIFS(I:I,D:D,dataset_shampoo[[#This Row],[Brand]],E:E,dataset_shampoo[[#This Row],[Region]],F:F,dataset_shampoo[[#This Row],[Year]],G:G,"&lt;="&amp;dataset_shampoo[[#This Row],[Month]])</f>
        <v>10115</v>
      </c>
      <c r="L4244" s="9">
        <f>dataset_shampoo[[#This Row],[Units YTD]]+SUMIFS(H:H,D:D,dataset_shampoo[[#This Row],[Brand]],E:E,dataset_shampoo[[#This Row],[Region]],F:F,dataset_shampoo[[#This Row],[Year]]-1,G:G,"&gt;"&amp;dataset_shampoo[[#This Row],[Month]])</f>
        <v>5831</v>
      </c>
      <c r="M4244" s="1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s="9">
        <v>221599</v>
      </c>
      <c r="I4245" s="11">
        <v>1170659</v>
      </c>
      <c r="J4245" s="9">
        <f>SUMIFS(H:H,D:D,dataset_shampoo[[#This Row],[Brand]],E:E,dataset_shampoo[[#This Row],[Region]],F:F,dataset_shampoo[[#This Row],[Year]],G:G,"&lt;="&amp;dataset_shampoo[[#This Row],[Month]])</f>
        <v>221599</v>
      </c>
      <c r="K4245" s="27">
        <f>SUMIFS(I:I,D:D,dataset_shampoo[[#This Row],[Brand]],E:E,dataset_shampoo[[#This Row],[Region]],F:F,dataset_shampoo[[#This Row],[Year]],G:G,"&lt;="&amp;dataset_shampoo[[#This Row],[Month]])</f>
        <v>1170659</v>
      </c>
      <c r="L4245" s="9">
        <f>dataset_shampoo[[#This Row],[Units YTD]]+SUMIFS(H:H,D:D,dataset_shampoo[[#This Row],[Brand]],E:E,dataset_shampoo[[#This Row],[Region]],F:F,dataset_shampoo[[#This Row],[Year]]-1,G:G,"&gt;"&amp;dataset_shampoo[[#This Row],[Month]])</f>
        <v>221599</v>
      </c>
      <c r="M4245" s="1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s="9">
        <v>162519</v>
      </c>
      <c r="I4246" s="11">
        <v>856114</v>
      </c>
      <c r="J4246" s="9">
        <f>SUMIFS(H:H,D:D,dataset_shampoo[[#This Row],[Brand]],E:E,dataset_shampoo[[#This Row],[Region]],F:F,dataset_shampoo[[#This Row],[Year]],G:G,"&lt;="&amp;dataset_shampoo[[#This Row],[Month]])</f>
        <v>384118</v>
      </c>
      <c r="K4246" s="27">
        <f>SUMIFS(I:I,D:D,dataset_shampoo[[#This Row],[Brand]],E:E,dataset_shampoo[[#This Row],[Region]],F:F,dataset_shampoo[[#This Row],[Year]],G:G,"&lt;="&amp;dataset_shampoo[[#This Row],[Month]])</f>
        <v>2026773</v>
      </c>
      <c r="L4246" s="9">
        <f>dataset_shampoo[[#This Row],[Units YTD]]+SUMIFS(H:H,D:D,dataset_shampoo[[#This Row],[Brand]],E:E,dataset_shampoo[[#This Row],[Region]],F:F,dataset_shampoo[[#This Row],[Year]]-1,G:G,"&gt;"&amp;dataset_shampoo[[#This Row],[Month]])</f>
        <v>384118</v>
      </c>
      <c r="M4246" s="1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s="9">
        <v>231091</v>
      </c>
      <c r="I4247" s="11">
        <v>1220422</v>
      </c>
      <c r="J4247" s="9">
        <f>SUMIFS(H:H,D:D,dataset_shampoo[[#This Row],[Brand]],E:E,dataset_shampoo[[#This Row],[Region]],F:F,dataset_shampoo[[#This Row],[Year]],G:G,"&lt;="&amp;dataset_shampoo[[#This Row],[Month]])</f>
        <v>615209</v>
      </c>
      <c r="K4247" s="27">
        <f>SUMIFS(I:I,D:D,dataset_shampoo[[#This Row],[Brand]],E:E,dataset_shampoo[[#This Row],[Region]],F:F,dataset_shampoo[[#This Row],[Year]],G:G,"&lt;="&amp;dataset_shampoo[[#This Row],[Month]])</f>
        <v>3247195</v>
      </c>
      <c r="L4247" s="9">
        <f>dataset_shampoo[[#This Row],[Units YTD]]+SUMIFS(H:H,D:D,dataset_shampoo[[#This Row],[Brand]],E:E,dataset_shampoo[[#This Row],[Region]],F:F,dataset_shampoo[[#This Row],[Year]]-1,G:G,"&gt;"&amp;dataset_shampoo[[#This Row],[Month]])</f>
        <v>615209</v>
      </c>
      <c r="M4247" s="1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s="9">
        <v>222747</v>
      </c>
      <c r="I4248" s="11">
        <v>1175608</v>
      </c>
      <c r="J4248" s="9">
        <f>SUMIFS(H:H,D:D,dataset_shampoo[[#This Row],[Brand]],E:E,dataset_shampoo[[#This Row],[Region]],F:F,dataset_shampoo[[#This Row],[Year]],G:G,"&lt;="&amp;dataset_shampoo[[#This Row],[Month]])</f>
        <v>837956</v>
      </c>
      <c r="K4248" s="27">
        <f>SUMIFS(I:I,D:D,dataset_shampoo[[#This Row],[Brand]],E:E,dataset_shampoo[[#This Row],[Region]],F:F,dataset_shampoo[[#This Row],[Year]],G:G,"&lt;="&amp;dataset_shampoo[[#This Row],[Month]])</f>
        <v>4422803</v>
      </c>
      <c r="L4248" s="9">
        <f>dataset_shampoo[[#This Row],[Units YTD]]+SUMIFS(H:H,D:D,dataset_shampoo[[#This Row],[Brand]],E:E,dataset_shampoo[[#This Row],[Region]],F:F,dataset_shampoo[[#This Row],[Year]]-1,G:G,"&gt;"&amp;dataset_shampoo[[#This Row],[Month]])</f>
        <v>837956</v>
      </c>
      <c r="M4248" s="1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s="9">
        <v>231364</v>
      </c>
      <c r="I4249" s="11">
        <v>1220723</v>
      </c>
      <c r="J4249" s="9">
        <f>SUMIFS(H:H,D:D,dataset_shampoo[[#This Row],[Brand]],E:E,dataset_shampoo[[#This Row],[Region]],F:F,dataset_shampoo[[#This Row],[Year]],G:G,"&lt;="&amp;dataset_shampoo[[#This Row],[Month]])</f>
        <v>1069320</v>
      </c>
      <c r="K4249" s="27">
        <f>SUMIFS(I:I,D:D,dataset_shampoo[[#This Row],[Brand]],E:E,dataset_shampoo[[#This Row],[Region]],F:F,dataset_shampoo[[#This Row],[Year]],G:G,"&lt;="&amp;dataset_shampoo[[#This Row],[Month]])</f>
        <v>5643526</v>
      </c>
      <c r="L4249" s="9">
        <f>dataset_shampoo[[#This Row],[Units YTD]]+SUMIFS(H:H,D:D,dataset_shampoo[[#This Row],[Brand]],E:E,dataset_shampoo[[#This Row],[Region]],F:F,dataset_shampoo[[#This Row],[Year]]-1,G:G,"&gt;"&amp;dataset_shampoo[[#This Row],[Month]])</f>
        <v>1069320</v>
      </c>
      <c r="M4249" s="1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s="9">
        <v>233919</v>
      </c>
      <c r="I4250" s="11">
        <v>1240337</v>
      </c>
      <c r="J4250" s="9">
        <f>SUMIFS(H:H,D:D,dataset_shampoo[[#This Row],[Brand]],E:E,dataset_shampoo[[#This Row],[Region]],F:F,dataset_shampoo[[#This Row],[Year]],G:G,"&lt;="&amp;dataset_shampoo[[#This Row],[Month]])</f>
        <v>1303239</v>
      </c>
      <c r="K4250" s="27">
        <f>SUMIFS(I:I,D:D,dataset_shampoo[[#This Row],[Brand]],E:E,dataset_shampoo[[#This Row],[Region]],F:F,dataset_shampoo[[#This Row],[Year]],G:G,"&lt;="&amp;dataset_shampoo[[#This Row],[Month]])</f>
        <v>6883863</v>
      </c>
      <c r="L4250" s="9">
        <f>dataset_shampoo[[#This Row],[Units YTD]]+SUMIFS(H:H,D:D,dataset_shampoo[[#This Row],[Brand]],E:E,dataset_shampoo[[#This Row],[Region]],F:F,dataset_shampoo[[#This Row],[Year]]-1,G:G,"&gt;"&amp;dataset_shampoo[[#This Row],[Month]])</f>
        <v>1303239</v>
      </c>
      <c r="M4250" s="1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s="9">
        <v>217021</v>
      </c>
      <c r="I4251" s="11">
        <v>1152550</v>
      </c>
      <c r="J4251" s="9">
        <f>SUMIFS(H:H,D:D,dataset_shampoo[[#This Row],[Brand]],E:E,dataset_shampoo[[#This Row],[Region]],F:F,dataset_shampoo[[#This Row],[Year]],G:G,"&lt;="&amp;dataset_shampoo[[#This Row],[Month]])</f>
        <v>1520260</v>
      </c>
      <c r="K4251" s="27">
        <f>SUMIFS(I:I,D:D,dataset_shampoo[[#This Row],[Brand]],E:E,dataset_shampoo[[#This Row],[Region]],F:F,dataset_shampoo[[#This Row],[Year]],G:G,"&lt;="&amp;dataset_shampoo[[#This Row],[Month]])</f>
        <v>8036413</v>
      </c>
      <c r="L4251" s="9">
        <f>dataset_shampoo[[#This Row],[Units YTD]]+SUMIFS(H:H,D:D,dataset_shampoo[[#This Row],[Brand]],E:E,dataset_shampoo[[#This Row],[Region]],F:F,dataset_shampoo[[#This Row],[Year]]-1,G:G,"&gt;"&amp;dataset_shampoo[[#This Row],[Month]])</f>
        <v>1520260</v>
      </c>
      <c r="M4251" s="1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s="9">
        <v>209244</v>
      </c>
      <c r="I4252" s="11">
        <v>1107148</v>
      </c>
      <c r="J4252" s="9">
        <f>SUMIFS(H:H,D:D,dataset_shampoo[[#This Row],[Brand]],E:E,dataset_shampoo[[#This Row],[Region]],F:F,dataset_shampoo[[#This Row],[Year]],G:G,"&lt;="&amp;dataset_shampoo[[#This Row],[Month]])</f>
        <v>1729504</v>
      </c>
      <c r="K4252" s="27">
        <f>SUMIFS(I:I,D:D,dataset_shampoo[[#This Row],[Brand]],E:E,dataset_shampoo[[#This Row],[Region]],F:F,dataset_shampoo[[#This Row],[Year]],G:G,"&lt;="&amp;dataset_shampoo[[#This Row],[Month]])</f>
        <v>9143561</v>
      </c>
      <c r="L4252" s="9">
        <f>dataset_shampoo[[#This Row],[Units YTD]]+SUMIFS(H:H,D:D,dataset_shampoo[[#This Row],[Brand]],E:E,dataset_shampoo[[#This Row],[Region]],F:F,dataset_shampoo[[#This Row],[Year]]-1,G:G,"&gt;"&amp;dataset_shampoo[[#This Row],[Month]])</f>
        <v>1729504</v>
      </c>
      <c r="M4252" s="1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s="9">
        <v>197435</v>
      </c>
      <c r="I4253" s="11">
        <v>1044848</v>
      </c>
      <c r="J4253" s="9">
        <f>SUMIFS(H:H,D:D,dataset_shampoo[[#This Row],[Brand]],E:E,dataset_shampoo[[#This Row],[Region]],F:F,dataset_shampoo[[#This Row],[Year]],G:G,"&lt;="&amp;dataset_shampoo[[#This Row],[Month]])</f>
        <v>1926939</v>
      </c>
      <c r="K4253" s="27">
        <f>SUMIFS(I:I,D:D,dataset_shampoo[[#This Row],[Brand]],E:E,dataset_shampoo[[#This Row],[Region]],F:F,dataset_shampoo[[#This Row],[Year]],G:G,"&lt;="&amp;dataset_shampoo[[#This Row],[Month]])</f>
        <v>10188409</v>
      </c>
      <c r="L4253" s="9">
        <f>dataset_shampoo[[#This Row],[Units YTD]]+SUMIFS(H:H,D:D,dataset_shampoo[[#This Row],[Brand]],E:E,dataset_shampoo[[#This Row],[Region]],F:F,dataset_shampoo[[#This Row],[Year]]-1,G:G,"&gt;"&amp;dataset_shampoo[[#This Row],[Month]])</f>
        <v>1926939</v>
      </c>
      <c r="M4253" s="1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s="9">
        <v>219037</v>
      </c>
      <c r="I4254" s="11">
        <v>1163540</v>
      </c>
      <c r="J4254" s="9">
        <f>SUMIFS(H:H,D:D,dataset_shampoo[[#This Row],[Brand]],E:E,dataset_shampoo[[#This Row],[Region]],F:F,dataset_shampoo[[#This Row],[Year]],G:G,"&lt;="&amp;dataset_shampoo[[#This Row],[Month]])</f>
        <v>2145976</v>
      </c>
      <c r="K4254" s="27">
        <f>SUMIFS(I:I,D:D,dataset_shampoo[[#This Row],[Brand]],E:E,dataset_shampoo[[#This Row],[Region]],F:F,dataset_shampoo[[#This Row],[Year]],G:G,"&lt;="&amp;dataset_shampoo[[#This Row],[Month]])</f>
        <v>11351949</v>
      </c>
      <c r="L4254" s="9">
        <f>dataset_shampoo[[#This Row],[Units YTD]]+SUMIFS(H:H,D:D,dataset_shampoo[[#This Row],[Brand]],E:E,dataset_shampoo[[#This Row],[Region]],F:F,dataset_shampoo[[#This Row],[Year]]-1,G:G,"&gt;"&amp;dataset_shampoo[[#This Row],[Month]])</f>
        <v>2145976</v>
      </c>
      <c r="M4254" s="1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s="9">
        <v>190925</v>
      </c>
      <c r="I4255" s="11">
        <v>1017296</v>
      </c>
      <c r="J4255" s="9">
        <f>SUMIFS(H:H,D:D,dataset_shampoo[[#This Row],[Brand]],E:E,dataset_shampoo[[#This Row],[Region]],F:F,dataset_shampoo[[#This Row],[Year]],G:G,"&lt;="&amp;dataset_shampoo[[#This Row],[Month]])</f>
        <v>2336901</v>
      </c>
      <c r="K4255" s="27">
        <f>SUMIFS(I:I,D:D,dataset_shampoo[[#This Row],[Brand]],E:E,dataset_shampoo[[#This Row],[Region]],F:F,dataset_shampoo[[#This Row],[Year]],G:G,"&lt;="&amp;dataset_shampoo[[#This Row],[Month]])</f>
        <v>12369245</v>
      </c>
      <c r="L4255" s="9">
        <f>dataset_shampoo[[#This Row],[Units YTD]]+SUMIFS(H:H,D:D,dataset_shampoo[[#This Row],[Brand]],E:E,dataset_shampoo[[#This Row],[Region]],F:F,dataset_shampoo[[#This Row],[Year]]-1,G:G,"&gt;"&amp;dataset_shampoo[[#This Row],[Month]])</f>
        <v>2336901</v>
      </c>
      <c r="M4255" s="1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s="9">
        <v>192220</v>
      </c>
      <c r="I4256" s="11">
        <v>1021601</v>
      </c>
      <c r="J4256" s="9">
        <f>SUMIFS(H:H,D:D,dataset_shampoo[[#This Row],[Brand]],E:E,dataset_shampoo[[#This Row],[Region]],F:F,dataset_shampoo[[#This Row],[Year]],G:G,"&lt;="&amp;dataset_shampoo[[#This Row],[Month]])</f>
        <v>2529121</v>
      </c>
      <c r="K4256" s="27">
        <f>SUMIFS(I:I,D:D,dataset_shampoo[[#This Row],[Brand]],E:E,dataset_shampoo[[#This Row],[Region]],F:F,dataset_shampoo[[#This Row],[Year]],G:G,"&lt;="&amp;dataset_shampoo[[#This Row],[Month]])</f>
        <v>13390846</v>
      </c>
      <c r="L4256" s="9">
        <f>dataset_shampoo[[#This Row],[Units YTD]]+SUMIFS(H:H,D:D,dataset_shampoo[[#This Row],[Brand]],E:E,dataset_shampoo[[#This Row],[Region]],F:F,dataset_shampoo[[#This Row],[Year]]-1,G:G,"&gt;"&amp;dataset_shampoo[[#This Row],[Month]])</f>
        <v>2529121</v>
      </c>
      <c r="M4256" s="1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s="9">
        <v>200389</v>
      </c>
      <c r="I4257" s="11">
        <v>1064336</v>
      </c>
      <c r="J4257" s="9">
        <f>SUMIFS(H:H,D:D,dataset_shampoo[[#This Row],[Brand]],E:E,dataset_shampoo[[#This Row],[Region]],F:F,dataset_shampoo[[#This Row],[Year]],G:G,"&lt;="&amp;dataset_shampoo[[#This Row],[Month]])</f>
        <v>200389</v>
      </c>
      <c r="K4257" s="27">
        <f>SUMIFS(I:I,D:D,dataset_shampoo[[#This Row],[Brand]],E:E,dataset_shampoo[[#This Row],[Region]],F:F,dataset_shampoo[[#This Row],[Year]],G:G,"&lt;="&amp;dataset_shampoo[[#This Row],[Month]])</f>
        <v>1064336</v>
      </c>
      <c r="L4257" s="9">
        <f>dataset_shampoo[[#This Row],[Units YTD]]+SUMIFS(H:H,D:D,dataset_shampoo[[#This Row],[Brand]],E:E,dataset_shampoo[[#This Row],[Region]],F:F,dataset_shampoo[[#This Row],[Year]]-1,G:G,"&gt;"&amp;dataset_shampoo[[#This Row],[Month]])</f>
        <v>2507911</v>
      </c>
      <c r="M4257" s="1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s="9">
        <v>179305</v>
      </c>
      <c r="I4258" s="11">
        <v>951202</v>
      </c>
      <c r="J4258" s="9">
        <f>SUMIFS(H:H,D:D,dataset_shampoo[[#This Row],[Brand]],E:E,dataset_shampoo[[#This Row],[Region]],F:F,dataset_shampoo[[#This Row],[Year]],G:G,"&lt;="&amp;dataset_shampoo[[#This Row],[Month]])</f>
        <v>379694</v>
      </c>
      <c r="K4258" s="27">
        <f>SUMIFS(I:I,D:D,dataset_shampoo[[#This Row],[Brand]],E:E,dataset_shampoo[[#This Row],[Region]],F:F,dataset_shampoo[[#This Row],[Year]],G:G,"&lt;="&amp;dataset_shampoo[[#This Row],[Month]])</f>
        <v>2015538</v>
      </c>
      <c r="L4258" s="9">
        <f>dataset_shampoo[[#This Row],[Units YTD]]+SUMIFS(H:H,D:D,dataset_shampoo[[#This Row],[Brand]],E:E,dataset_shampoo[[#This Row],[Region]],F:F,dataset_shampoo[[#This Row],[Year]]-1,G:G,"&gt;"&amp;dataset_shampoo[[#This Row],[Month]])</f>
        <v>2524697</v>
      </c>
      <c r="M4258" s="1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s="9">
        <v>182616</v>
      </c>
      <c r="I4259" s="11">
        <v>970893</v>
      </c>
      <c r="J4259" s="9">
        <f>SUMIFS(H:H,D:D,dataset_shampoo[[#This Row],[Brand]],E:E,dataset_shampoo[[#This Row],[Region]],F:F,dataset_shampoo[[#This Row],[Year]],G:G,"&lt;="&amp;dataset_shampoo[[#This Row],[Month]])</f>
        <v>562310</v>
      </c>
      <c r="K4259" s="27">
        <f>SUMIFS(I:I,D:D,dataset_shampoo[[#This Row],[Brand]],E:E,dataset_shampoo[[#This Row],[Region]],F:F,dataset_shampoo[[#This Row],[Year]],G:G,"&lt;="&amp;dataset_shampoo[[#This Row],[Month]])</f>
        <v>2986431</v>
      </c>
      <c r="L4259" s="9">
        <f>dataset_shampoo[[#This Row],[Units YTD]]+SUMIFS(H:H,D:D,dataset_shampoo[[#This Row],[Brand]],E:E,dataset_shampoo[[#This Row],[Region]],F:F,dataset_shampoo[[#This Row],[Year]]-1,G:G,"&gt;"&amp;dataset_shampoo[[#This Row],[Month]])</f>
        <v>2476222</v>
      </c>
      <c r="M4259" s="1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s="9">
        <v>196581</v>
      </c>
      <c r="I4260" s="11">
        <v>1049790</v>
      </c>
      <c r="J4260" s="9">
        <f>SUMIFS(H:H,D:D,dataset_shampoo[[#This Row],[Brand]],E:E,dataset_shampoo[[#This Row],[Region]],F:F,dataset_shampoo[[#This Row],[Year]],G:G,"&lt;="&amp;dataset_shampoo[[#This Row],[Month]])</f>
        <v>758891</v>
      </c>
      <c r="K4260" s="27">
        <f>SUMIFS(I:I,D:D,dataset_shampoo[[#This Row],[Brand]],E:E,dataset_shampoo[[#This Row],[Region]],F:F,dataset_shampoo[[#This Row],[Year]],G:G,"&lt;="&amp;dataset_shampoo[[#This Row],[Month]])</f>
        <v>4036221</v>
      </c>
      <c r="L4260" s="9">
        <f>dataset_shampoo[[#This Row],[Units YTD]]+SUMIFS(H:H,D:D,dataset_shampoo[[#This Row],[Brand]],E:E,dataset_shampoo[[#This Row],[Region]],F:F,dataset_shampoo[[#This Row],[Year]]-1,G:G,"&gt;"&amp;dataset_shampoo[[#This Row],[Month]])</f>
        <v>2450056</v>
      </c>
      <c r="M4260" s="1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s="9">
        <v>197771</v>
      </c>
      <c r="I4261" s="11">
        <v>1058953</v>
      </c>
      <c r="J4261" s="9">
        <f>SUMIFS(H:H,D:D,dataset_shampoo[[#This Row],[Brand]],E:E,dataset_shampoo[[#This Row],[Region]],F:F,dataset_shampoo[[#This Row],[Year]],G:G,"&lt;="&amp;dataset_shampoo[[#This Row],[Month]])</f>
        <v>956662</v>
      </c>
      <c r="K4261" s="27">
        <f>SUMIFS(I:I,D:D,dataset_shampoo[[#This Row],[Brand]],E:E,dataset_shampoo[[#This Row],[Region]],F:F,dataset_shampoo[[#This Row],[Year]],G:G,"&lt;="&amp;dataset_shampoo[[#This Row],[Month]])</f>
        <v>5095174</v>
      </c>
      <c r="L4261" s="9">
        <f>dataset_shampoo[[#This Row],[Units YTD]]+SUMIFS(H:H,D:D,dataset_shampoo[[#This Row],[Brand]],E:E,dataset_shampoo[[#This Row],[Region]],F:F,dataset_shampoo[[#This Row],[Year]]-1,G:G,"&gt;"&amp;dataset_shampoo[[#This Row],[Month]])</f>
        <v>2416463</v>
      </c>
      <c r="M4261" s="1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s="9">
        <v>191275</v>
      </c>
      <c r="I4262" s="11">
        <v>1019690</v>
      </c>
      <c r="J4262" s="9">
        <f>SUMIFS(H:H,D:D,dataset_shampoo[[#This Row],[Brand]],E:E,dataset_shampoo[[#This Row],[Region]],F:F,dataset_shampoo[[#This Row],[Year]],G:G,"&lt;="&amp;dataset_shampoo[[#This Row],[Month]])</f>
        <v>1147937</v>
      </c>
      <c r="K4262" s="27">
        <f>SUMIFS(I:I,D:D,dataset_shampoo[[#This Row],[Brand]],E:E,dataset_shampoo[[#This Row],[Region]],F:F,dataset_shampoo[[#This Row],[Year]],G:G,"&lt;="&amp;dataset_shampoo[[#This Row],[Month]])</f>
        <v>6114864</v>
      </c>
      <c r="L4262" s="9">
        <f>dataset_shampoo[[#This Row],[Units YTD]]+SUMIFS(H:H,D:D,dataset_shampoo[[#This Row],[Brand]],E:E,dataset_shampoo[[#This Row],[Region]],F:F,dataset_shampoo[[#This Row],[Year]]-1,G:G,"&gt;"&amp;dataset_shampoo[[#This Row],[Month]])</f>
        <v>2373819</v>
      </c>
      <c r="M4262" s="1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s="9">
        <v>190939</v>
      </c>
      <c r="I4263" s="11">
        <v>1019277</v>
      </c>
      <c r="J4263" s="9">
        <f>SUMIFS(H:H,D:D,dataset_shampoo[[#This Row],[Brand]],E:E,dataset_shampoo[[#This Row],[Region]],F:F,dataset_shampoo[[#This Row],[Year]],G:G,"&lt;="&amp;dataset_shampoo[[#This Row],[Month]])</f>
        <v>1338876</v>
      </c>
      <c r="K4263" s="27">
        <f>SUMIFS(I:I,D:D,dataset_shampoo[[#This Row],[Brand]],E:E,dataset_shampoo[[#This Row],[Region]],F:F,dataset_shampoo[[#This Row],[Year]],G:G,"&lt;="&amp;dataset_shampoo[[#This Row],[Month]])</f>
        <v>7134141</v>
      </c>
      <c r="L4263" s="9">
        <f>dataset_shampoo[[#This Row],[Units YTD]]+SUMIFS(H:H,D:D,dataset_shampoo[[#This Row],[Brand]],E:E,dataset_shampoo[[#This Row],[Region]],F:F,dataset_shampoo[[#This Row],[Year]]-1,G:G,"&gt;"&amp;dataset_shampoo[[#This Row],[Month]])</f>
        <v>2347737</v>
      </c>
      <c r="M4263" s="1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s="9">
        <v>174433</v>
      </c>
      <c r="I4264" s="11">
        <v>931385</v>
      </c>
      <c r="J4264" s="9">
        <f>SUMIFS(H:H,D:D,dataset_shampoo[[#This Row],[Brand]],E:E,dataset_shampoo[[#This Row],[Region]],F:F,dataset_shampoo[[#This Row],[Year]],G:G,"&lt;="&amp;dataset_shampoo[[#This Row],[Month]])</f>
        <v>1513309</v>
      </c>
      <c r="K4264" s="27">
        <f>SUMIFS(I:I,D:D,dataset_shampoo[[#This Row],[Brand]],E:E,dataset_shampoo[[#This Row],[Region]],F:F,dataset_shampoo[[#This Row],[Year]],G:G,"&lt;="&amp;dataset_shampoo[[#This Row],[Month]])</f>
        <v>8065526</v>
      </c>
      <c r="L4264" s="9">
        <f>dataset_shampoo[[#This Row],[Units YTD]]+SUMIFS(H:H,D:D,dataset_shampoo[[#This Row],[Brand]],E:E,dataset_shampoo[[#This Row],[Region]],F:F,dataset_shampoo[[#This Row],[Year]]-1,G:G,"&gt;"&amp;dataset_shampoo[[#This Row],[Month]])</f>
        <v>2312926</v>
      </c>
      <c r="M4264" s="1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s="9">
        <v>164367</v>
      </c>
      <c r="I4265" s="11">
        <v>876169</v>
      </c>
      <c r="J4265" s="9">
        <f>SUMIFS(H:H,D:D,dataset_shampoo[[#This Row],[Brand]],E:E,dataset_shampoo[[#This Row],[Region]],F:F,dataset_shampoo[[#This Row],[Year]],G:G,"&lt;="&amp;dataset_shampoo[[#This Row],[Month]])</f>
        <v>1677676</v>
      </c>
      <c r="K4265" s="27">
        <f>SUMIFS(I:I,D:D,dataset_shampoo[[#This Row],[Brand]],E:E,dataset_shampoo[[#This Row],[Region]],F:F,dataset_shampoo[[#This Row],[Year]],G:G,"&lt;="&amp;dataset_shampoo[[#This Row],[Month]])</f>
        <v>8941695</v>
      </c>
      <c r="L4265" s="9">
        <f>dataset_shampoo[[#This Row],[Units YTD]]+SUMIFS(H:H,D:D,dataset_shampoo[[#This Row],[Brand]],E:E,dataset_shampoo[[#This Row],[Region]],F:F,dataset_shampoo[[#This Row],[Year]]-1,G:G,"&gt;"&amp;dataset_shampoo[[#This Row],[Month]])</f>
        <v>2279858</v>
      </c>
      <c r="M4265" s="1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s="9">
        <v>208691</v>
      </c>
      <c r="I4266" s="11">
        <v>1121519</v>
      </c>
      <c r="J4266" s="9">
        <f>SUMIFS(H:H,D:D,dataset_shampoo[[#This Row],[Brand]],E:E,dataset_shampoo[[#This Row],[Region]],F:F,dataset_shampoo[[#This Row],[Year]],G:G,"&lt;="&amp;dataset_shampoo[[#This Row],[Month]])</f>
        <v>1886367</v>
      </c>
      <c r="K4266" s="27">
        <f>SUMIFS(I:I,D:D,dataset_shampoo[[#This Row],[Brand]],E:E,dataset_shampoo[[#This Row],[Region]],F:F,dataset_shampoo[[#This Row],[Year]],G:G,"&lt;="&amp;dataset_shampoo[[#This Row],[Month]])</f>
        <v>10063214</v>
      </c>
      <c r="L4266" s="9">
        <f>dataset_shampoo[[#This Row],[Units YTD]]+SUMIFS(H:H,D:D,dataset_shampoo[[#This Row],[Brand]],E:E,dataset_shampoo[[#This Row],[Region]],F:F,dataset_shampoo[[#This Row],[Year]]-1,G:G,"&gt;"&amp;dataset_shampoo[[#This Row],[Month]])</f>
        <v>2269512</v>
      </c>
      <c r="M4266" s="1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s="9">
        <v>189945</v>
      </c>
      <c r="I4267" s="11">
        <v>1023512</v>
      </c>
      <c r="J4267" s="9">
        <f>SUMIFS(H:H,D:D,dataset_shampoo[[#This Row],[Brand]],E:E,dataset_shampoo[[#This Row],[Region]],F:F,dataset_shampoo[[#This Row],[Year]],G:G,"&lt;="&amp;dataset_shampoo[[#This Row],[Month]])</f>
        <v>2076312</v>
      </c>
      <c r="K4267" s="27">
        <f>SUMIFS(I:I,D:D,dataset_shampoo[[#This Row],[Brand]],E:E,dataset_shampoo[[#This Row],[Region]],F:F,dataset_shampoo[[#This Row],[Year]],G:G,"&lt;="&amp;dataset_shampoo[[#This Row],[Month]])</f>
        <v>11086726</v>
      </c>
      <c r="L4267" s="9">
        <f>dataset_shampoo[[#This Row],[Units YTD]]+SUMIFS(H:H,D:D,dataset_shampoo[[#This Row],[Brand]],E:E,dataset_shampoo[[#This Row],[Region]],F:F,dataset_shampoo[[#This Row],[Year]]-1,G:G,"&gt;"&amp;dataset_shampoo[[#This Row],[Month]])</f>
        <v>2268532</v>
      </c>
      <c r="M4267" s="1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s="9">
        <v>187467</v>
      </c>
      <c r="I4268" s="11">
        <v>1007363</v>
      </c>
      <c r="J4268" s="9">
        <f>SUMIFS(H:H,D:D,dataset_shampoo[[#This Row],[Brand]],E:E,dataset_shampoo[[#This Row],[Region]],F:F,dataset_shampoo[[#This Row],[Year]],G:G,"&lt;="&amp;dataset_shampoo[[#This Row],[Month]])</f>
        <v>2263779</v>
      </c>
      <c r="K4268" s="27">
        <f>SUMIFS(I:I,D:D,dataset_shampoo[[#This Row],[Brand]],E:E,dataset_shampoo[[#This Row],[Region]],F:F,dataset_shampoo[[#This Row],[Year]],G:G,"&lt;="&amp;dataset_shampoo[[#This Row],[Month]])</f>
        <v>12094089</v>
      </c>
      <c r="L4268" s="9">
        <f>dataset_shampoo[[#This Row],[Units YTD]]+SUMIFS(H:H,D:D,dataset_shampoo[[#This Row],[Brand]],E:E,dataset_shampoo[[#This Row],[Region]],F:F,dataset_shampoo[[#This Row],[Year]]-1,G:G,"&gt;"&amp;dataset_shampoo[[#This Row],[Month]])</f>
        <v>2263779</v>
      </c>
      <c r="M4268" s="1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s="9">
        <v>188447</v>
      </c>
      <c r="I4269" s="11">
        <v>1011038</v>
      </c>
      <c r="J4269" s="9">
        <f>SUMIFS(H:H,D:D,dataset_shampoo[[#This Row],[Brand]],E:E,dataset_shampoo[[#This Row],[Region]],F:F,dataset_shampoo[[#This Row],[Year]],G:G,"&lt;="&amp;dataset_shampoo[[#This Row],[Month]])</f>
        <v>188447</v>
      </c>
      <c r="K4269" s="27">
        <f>SUMIFS(I:I,D:D,dataset_shampoo[[#This Row],[Brand]],E:E,dataset_shampoo[[#This Row],[Region]],F:F,dataset_shampoo[[#This Row],[Year]],G:G,"&lt;="&amp;dataset_shampoo[[#This Row],[Month]])</f>
        <v>1011038</v>
      </c>
      <c r="L4269" s="9">
        <f>dataset_shampoo[[#This Row],[Units YTD]]+SUMIFS(H:H,D:D,dataset_shampoo[[#This Row],[Brand]],E:E,dataset_shampoo[[#This Row],[Region]],F:F,dataset_shampoo[[#This Row],[Year]]-1,G:G,"&gt;"&amp;dataset_shampoo[[#This Row],[Month]])</f>
        <v>2251837</v>
      </c>
      <c r="M4269" s="1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s="9">
        <v>165830</v>
      </c>
      <c r="I4270" s="11">
        <v>888643</v>
      </c>
      <c r="J4270" s="9">
        <f>SUMIFS(H:H,D:D,dataset_shampoo[[#This Row],[Brand]],E:E,dataset_shampoo[[#This Row],[Region]],F:F,dataset_shampoo[[#This Row],[Year]],G:G,"&lt;="&amp;dataset_shampoo[[#This Row],[Month]])</f>
        <v>354277</v>
      </c>
      <c r="K4270" s="27">
        <f>SUMIFS(I:I,D:D,dataset_shampoo[[#This Row],[Brand]],E:E,dataset_shampoo[[#This Row],[Region]],F:F,dataset_shampoo[[#This Row],[Year]],G:G,"&lt;="&amp;dataset_shampoo[[#This Row],[Month]])</f>
        <v>1899681</v>
      </c>
      <c r="L4270" s="9">
        <f>dataset_shampoo[[#This Row],[Units YTD]]+SUMIFS(H:H,D:D,dataset_shampoo[[#This Row],[Brand]],E:E,dataset_shampoo[[#This Row],[Region]],F:F,dataset_shampoo[[#This Row],[Year]]-1,G:G,"&gt;"&amp;dataset_shampoo[[#This Row],[Month]])</f>
        <v>2238362</v>
      </c>
      <c r="M4270" s="1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s="9">
        <v>251671</v>
      </c>
      <c r="I4271" s="11">
        <v>1344672</v>
      </c>
      <c r="J4271" s="9">
        <f>SUMIFS(H:H,D:D,dataset_shampoo[[#This Row],[Brand]],E:E,dataset_shampoo[[#This Row],[Region]],F:F,dataset_shampoo[[#This Row],[Year]],G:G,"&lt;="&amp;dataset_shampoo[[#This Row],[Month]])</f>
        <v>605948</v>
      </c>
      <c r="K4271" s="27">
        <f>SUMIFS(I:I,D:D,dataset_shampoo[[#This Row],[Brand]],E:E,dataset_shampoo[[#This Row],[Region]],F:F,dataset_shampoo[[#This Row],[Year]],G:G,"&lt;="&amp;dataset_shampoo[[#This Row],[Month]])</f>
        <v>3244353</v>
      </c>
      <c r="L4271" s="9">
        <f>dataset_shampoo[[#This Row],[Units YTD]]+SUMIFS(H:H,D:D,dataset_shampoo[[#This Row],[Brand]],E:E,dataset_shampoo[[#This Row],[Region]],F:F,dataset_shampoo[[#This Row],[Year]]-1,G:G,"&gt;"&amp;dataset_shampoo[[#This Row],[Month]])</f>
        <v>2307417</v>
      </c>
      <c r="M4271" s="1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s="9">
        <v>212947</v>
      </c>
      <c r="I4272" s="11">
        <v>1148301</v>
      </c>
      <c r="J4272" s="9">
        <f>SUMIFS(H:H,D:D,dataset_shampoo[[#This Row],[Brand]],E:E,dataset_shampoo[[#This Row],[Region]],F:F,dataset_shampoo[[#This Row],[Year]],G:G,"&lt;="&amp;dataset_shampoo[[#This Row],[Month]])</f>
        <v>818895</v>
      </c>
      <c r="K4272" s="27">
        <f>SUMIFS(I:I,D:D,dataset_shampoo[[#This Row],[Brand]],E:E,dataset_shampoo[[#This Row],[Region]],F:F,dataset_shampoo[[#This Row],[Year]],G:G,"&lt;="&amp;dataset_shampoo[[#This Row],[Month]])</f>
        <v>4392654</v>
      </c>
      <c r="L4272" s="9">
        <f>dataset_shampoo[[#This Row],[Units YTD]]+SUMIFS(H:H,D:D,dataset_shampoo[[#This Row],[Brand]],E:E,dataset_shampoo[[#This Row],[Region]],F:F,dataset_shampoo[[#This Row],[Year]]-1,G:G,"&gt;"&amp;dataset_shampoo[[#This Row],[Month]])</f>
        <v>2323783</v>
      </c>
      <c r="M4272" s="1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s="9">
        <v>169659</v>
      </c>
      <c r="I4273" s="11">
        <v>909006</v>
      </c>
      <c r="J4273" s="9">
        <f>SUMIFS(H:H,D:D,dataset_shampoo[[#This Row],[Brand]],E:E,dataset_shampoo[[#This Row],[Region]],F:F,dataset_shampoo[[#This Row],[Year]],G:G,"&lt;="&amp;dataset_shampoo[[#This Row],[Month]])</f>
        <v>988554</v>
      </c>
      <c r="K4273" s="27">
        <f>SUMIFS(I:I,D:D,dataset_shampoo[[#This Row],[Brand]],E:E,dataset_shampoo[[#This Row],[Region]],F:F,dataset_shampoo[[#This Row],[Year]],G:G,"&lt;="&amp;dataset_shampoo[[#This Row],[Month]])</f>
        <v>5301660</v>
      </c>
      <c r="L4273" s="9">
        <f>dataset_shampoo[[#This Row],[Units YTD]]+SUMIFS(H:H,D:D,dataset_shampoo[[#This Row],[Brand]],E:E,dataset_shampoo[[#This Row],[Region]],F:F,dataset_shampoo[[#This Row],[Year]]-1,G:G,"&gt;"&amp;dataset_shampoo[[#This Row],[Month]])</f>
        <v>2295671</v>
      </c>
      <c r="M4273" s="1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s="9">
        <v>185689</v>
      </c>
      <c r="I4274" s="11">
        <v>996121</v>
      </c>
      <c r="J4274" s="9">
        <f>SUMIFS(H:H,D:D,dataset_shampoo[[#This Row],[Brand]],E:E,dataset_shampoo[[#This Row],[Region]],F:F,dataset_shampoo[[#This Row],[Year]],G:G,"&lt;="&amp;dataset_shampoo[[#This Row],[Month]])</f>
        <v>1174243</v>
      </c>
      <c r="K4274" s="27">
        <f>SUMIFS(I:I,D:D,dataset_shampoo[[#This Row],[Brand]],E:E,dataset_shampoo[[#This Row],[Region]],F:F,dataset_shampoo[[#This Row],[Year]],G:G,"&lt;="&amp;dataset_shampoo[[#This Row],[Month]])</f>
        <v>6297781</v>
      </c>
      <c r="L4274" s="9">
        <f>dataset_shampoo[[#This Row],[Units YTD]]+SUMIFS(H:H,D:D,dataset_shampoo[[#This Row],[Brand]],E:E,dataset_shampoo[[#This Row],[Region]],F:F,dataset_shampoo[[#This Row],[Year]]-1,G:G,"&gt;"&amp;dataset_shampoo[[#This Row],[Month]])</f>
        <v>2290085</v>
      </c>
      <c r="M4274" s="1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s="9">
        <v>211022</v>
      </c>
      <c r="I4275" s="11">
        <v>1130829</v>
      </c>
      <c r="J4275" s="9">
        <f>SUMIFS(H:H,D:D,dataset_shampoo[[#This Row],[Brand]],E:E,dataset_shampoo[[#This Row],[Region]],F:F,dataset_shampoo[[#This Row],[Year]],G:G,"&lt;="&amp;dataset_shampoo[[#This Row],[Month]])</f>
        <v>1385265</v>
      </c>
      <c r="K4275" s="27">
        <f>SUMIFS(I:I,D:D,dataset_shampoo[[#This Row],[Brand]],E:E,dataset_shampoo[[#This Row],[Region]],F:F,dataset_shampoo[[#This Row],[Year]],G:G,"&lt;="&amp;dataset_shampoo[[#This Row],[Month]])</f>
        <v>7428610</v>
      </c>
      <c r="L4275" s="9">
        <f>dataset_shampoo[[#This Row],[Units YTD]]+SUMIFS(H:H,D:D,dataset_shampoo[[#This Row],[Brand]],E:E,dataset_shampoo[[#This Row],[Region]],F:F,dataset_shampoo[[#This Row],[Year]]-1,G:G,"&gt;"&amp;dataset_shampoo[[#This Row],[Month]])</f>
        <v>2310168</v>
      </c>
      <c r="M4275" s="1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s="9">
        <v>164276</v>
      </c>
      <c r="I4276" s="11">
        <v>881377</v>
      </c>
      <c r="J4276" s="9">
        <f>SUMIFS(H:H,D:D,dataset_shampoo[[#This Row],[Brand]],E:E,dataset_shampoo[[#This Row],[Region]],F:F,dataset_shampoo[[#This Row],[Year]],G:G,"&lt;="&amp;dataset_shampoo[[#This Row],[Month]])</f>
        <v>1549541</v>
      </c>
      <c r="K4276" s="27">
        <f>SUMIFS(I:I,D:D,dataset_shampoo[[#This Row],[Brand]],E:E,dataset_shampoo[[#This Row],[Region]],F:F,dataset_shampoo[[#This Row],[Year]],G:G,"&lt;="&amp;dataset_shampoo[[#This Row],[Month]])</f>
        <v>8309987</v>
      </c>
      <c r="L4276" s="9">
        <f>dataset_shampoo[[#This Row],[Units YTD]]+SUMIFS(H:H,D:D,dataset_shampoo[[#This Row],[Brand]],E:E,dataset_shampoo[[#This Row],[Region]],F:F,dataset_shampoo[[#This Row],[Year]]-1,G:G,"&gt;"&amp;dataset_shampoo[[#This Row],[Month]])</f>
        <v>2300011</v>
      </c>
      <c r="M4276" s="1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s="9">
        <v>175231</v>
      </c>
      <c r="I4277" s="11">
        <v>940023</v>
      </c>
      <c r="J4277" s="9">
        <f>SUMIFS(H:H,D:D,dataset_shampoo[[#This Row],[Brand]],E:E,dataset_shampoo[[#This Row],[Region]],F:F,dataset_shampoo[[#This Row],[Year]],G:G,"&lt;="&amp;dataset_shampoo[[#This Row],[Month]])</f>
        <v>1724772</v>
      </c>
      <c r="K4277" s="27">
        <f>SUMIFS(I:I,D:D,dataset_shampoo[[#This Row],[Brand]],E:E,dataset_shampoo[[#This Row],[Region]],F:F,dataset_shampoo[[#This Row],[Year]],G:G,"&lt;="&amp;dataset_shampoo[[#This Row],[Month]])</f>
        <v>9250010</v>
      </c>
      <c r="L4277" s="9">
        <f>dataset_shampoo[[#This Row],[Units YTD]]+SUMIFS(H:H,D:D,dataset_shampoo[[#This Row],[Brand]],E:E,dataset_shampoo[[#This Row],[Region]],F:F,dataset_shampoo[[#This Row],[Year]]-1,G:G,"&gt;"&amp;dataset_shampoo[[#This Row],[Month]])</f>
        <v>2310875</v>
      </c>
      <c r="M4277" s="1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s="9">
        <v>200872</v>
      </c>
      <c r="I4278" s="11">
        <v>1081878</v>
      </c>
      <c r="J4278" s="9">
        <f>SUMIFS(H:H,D:D,dataset_shampoo[[#This Row],[Brand]],E:E,dataset_shampoo[[#This Row],[Region]],F:F,dataset_shampoo[[#This Row],[Year]],G:G,"&lt;="&amp;dataset_shampoo[[#This Row],[Month]])</f>
        <v>1925644</v>
      </c>
      <c r="K4278" s="27">
        <f>SUMIFS(I:I,D:D,dataset_shampoo[[#This Row],[Brand]],E:E,dataset_shampoo[[#This Row],[Region]],F:F,dataset_shampoo[[#This Row],[Year]],G:G,"&lt;="&amp;dataset_shampoo[[#This Row],[Month]])</f>
        <v>10331888</v>
      </c>
      <c r="L4278" s="9">
        <f>dataset_shampoo[[#This Row],[Units YTD]]+SUMIFS(H:H,D:D,dataset_shampoo[[#This Row],[Brand]],E:E,dataset_shampoo[[#This Row],[Region]],F:F,dataset_shampoo[[#This Row],[Year]]-1,G:G,"&gt;"&amp;dataset_shampoo[[#This Row],[Month]])</f>
        <v>2303056</v>
      </c>
      <c r="M4278" s="1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s="9">
        <v>179795</v>
      </c>
      <c r="I4279" s="11">
        <v>969087</v>
      </c>
      <c r="J4279" s="9">
        <f>SUMIFS(H:H,D:D,dataset_shampoo[[#This Row],[Brand]],E:E,dataset_shampoo[[#This Row],[Region]],F:F,dataset_shampoo[[#This Row],[Year]],G:G,"&lt;="&amp;dataset_shampoo[[#This Row],[Month]])</f>
        <v>2105439</v>
      </c>
      <c r="K4279" s="27">
        <f>SUMIFS(I:I,D:D,dataset_shampoo[[#This Row],[Brand]],E:E,dataset_shampoo[[#This Row],[Region]],F:F,dataset_shampoo[[#This Row],[Year]],G:G,"&lt;="&amp;dataset_shampoo[[#This Row],[Month]])</f>
        <v>11300975</v>
      </c>
      <c r="L4279" s="9">
        <f>dataset_shampoo[[#This Row],[Units YTD]]+SUMIFS(H:H,D:D,dataset_shampoo[[#This Row],[Brand]],E:E,dataset_shampoo[[#This Row],[Region]],F:F,dataset_shampoo[[#This Row],[Year]]-1,G:G,"&gt;"&amp;dataset_shampoo[[#This Row],[Month]])</f>
        <v>2292906</v>
      </c>
      <c r="M4279" s="1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s="9">
        <v>188748</v>
      </c>
      <c r="I4280" s="11">
        <v>1019942</v>
      </c>
      <c r="J4280" s="9">
        <f>SUMIFS(H:H,D:D,dataset_shampoo[[#This Row],[Brand]],E:E,dataset_shampoo[[#This Row],[Region]],F:F,dataset_shampoo[[#This Row],[Year]],G:G,"&lt;="&amp;dataset_shampoo[[#This Row],[Month]])</f>
        <v>2294187</v>
      </c>
      <c r="K4280" s="27">
        <f>SUMIFS(I:I,D:D,dataset_shampoo[[#This Row],[Brand]],E:E,dataset_shampoo[[#This Row],[Region]],F:F,dataset_shampoo[[#This Row],[Year]],G:G,"&lt;="&amp;dataset_shampoo[[#This Row],[Month]])</f>
        <v>12320917</v>
      </c>
      <c r="L4280" s="9">
        <f>dataset_shampoo[[#This Row],[Units YTD]]+SUMIFS(H:H,D:D,dataset_shampoo[[#This Row],[Brand]],E:E,dataset_shampoo[[#This Row],[Region]],F:F,dataset_shampoo[[#This Row],[Year]]-1,G:G,"&gt;"&amp;dataset_shampoo[[#This Row],[Month]])</f>
        <v>2294187</v>
      </c>
      <c r="M4280" s="1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s="9">
        <v>169785</v>
      </c>
      <c r="I4281" s="11">
        <v>920871</v>
      </c>
      <c r="J4281" s="9">
        <f>SUMIFS(H:H,D:D,dataset_shampoo[[#This Row],[Brand]],E:E,dataset_shampoo[[#This Row],[Region]],F:F,dataset_shampoo[[#This Row],[Year]],G:G,"&lt;="&amp;dataset_shampoo[[#This Row],[Month]])</f>
        <v>169785</v>
      </c>
      <c r="K4281" s="27">
        <f>SUMIFS(I:I,D:D,dataset_shampoo[[#This Row],[Brand]],E:E,dataset_shampoo[[#This Row],[Region]],F:F,dataset_shampoo[[#This Row],[Year]],G:G,"&lt;="&amp;dataset_shampoo[[#This Row],[Month]])</f>
        <v>920871</v>
      </c>
      <c r="L4281" s="9">
        <f>dataset_shampoo[[#This Row],[Units YTD]]+SUMIFS(H:H,D:D,dataset_shampoo[[#This Row],[Brand]],E:E,dataset_shampoo[[#This Row],[Region]],F:F,dataset_shampoo[[#This Row],[Year]]-1,G:G,"&gt;"&amp;dataset_shampoo[[#This Row],[Month]])</f>
        <v>2275525</v>
      </c>
      <c r="M4281" s="1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s="9">
        <v>159992</v>
      </c>
      <c r="I4282" s="11">
        <v>869729</v>
      </c>
      <c r="J4282" s="9">
        <f>SUMIFS(H:H,D:D,dataset_shampoo[[#This Row],[Brand]],E:E,dataset_shampoo[[#This Row],[Region]],F:F,dataset_shampoo[[#This Row],[Year]],G:G,"&lt;="&amp;dataset_shampoo[[#This Row],[Month]])</f>
        <v>329777</v>
      </c>
      <c r="K4282" s="27">
        <f>SUMIFS(I:I,D:D,dataset_shampoo[[#This Row],[Brand]],E:E,dataset_shampoo[[#This Row],[Region]],F:F,dataset_shampoo[[#This Row],[Year]],G:G,"&lt;="&amp;dataset_shampoo[[#This Row],[Month]])</f>
        <v>1790600</v>
      </c>
      <c r="L4282" s="9">
        <f>dataset_shampoo[[#This Row],[Units YTD]]+SUMIFS(H:H,D:D,dataset_shampoo[[#This Row],[Brand]],E:E,dataset_shampoo[[#This Row],[Region]],F:F,dataset_shampoo[[#This Row],[Year]]-1,G:G,"&gt;"&amp;dataset_shampoo[[#This Row],[Month]])</f>
        <v>2269687</v>
      </c>
      <c r="M4282" s="1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s="9">
        <v>188405</v>
      </c>
      <c r="I4283" s="11">
        <v>1024842</v>
      </c>
      <c r="J4283" s="9">
        <f>SUMIFS(H:H,D:D,dataset_shampoo[[#This Row],[Brand]],E:E,dataset_shampoo[[#This Row],[Region]],F:F,dataset_shampoo[[#This Row],[Year]],G:G,"&lt;="&amp;dataset_shampoo[[#This Row],[Month]])</f>
        <v>518182</v>
      </c>
      <c r="K4283" s="27">
        <f>SUMIFS(I:I,D:D,dataset_shampoo[[#This Row],[Brand]],E:E,dataset_shampoo[[#This Row],[Region]],F:F,dataset_shampoo[[#This Row],[Year]],G:G,"&lt;="&amp;dataset_shampoo[[#This Row],[Month]])</f>
        <v>2815442</v>
      </c>
      <c r="L4283" s="9">
        <f>dataset_shampoo[[#This Row],[Units YTD]]+SUMIFS(H:H,D:D,dataset_shampoo[[#This Row],[Brand]],E:E,dataset_shampoo[[#This Row],[Region]],F:F,dataset_shampoo[[#This Row],[Year]]-1,G:G,"&gt;"&amp;dataset_shampoo[[#This Row],[Month]])</f>
        <v>2206421</v>
      </c>
      <c r="M4283" s="1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s="9">
        <v>181279</v>
      </c>
      <c r="I4284" s="11">
        <v>989226</v>
      </c>
      <c r="J4284" s="9">
        <f>SUMIFS(H:H,D:D,dataset_shampoo[[#This Row],[Brand]],E:E,dataset_shampoo[[#This Row],[Region]],F:F,dataset_shampoo[[#This Row],[Year]],G:G,"&lt;="&amp;dataset_shampoo[[#This Row],[Month]])</f>
        <v>699461</v>
      </c>
      <c r="K4284" s="27">
        <f>SUMIFS(I:I,D:D,dataset_shampoo[[#This Row],[Brand]],E:E,dataset_shampoo[[#This Row],[Region]],F:F,dataset_shampoo[[#This Row],[Year]],G:G,"&lt;="&amp;dataset_shampoo[[#This Row],[Month]])</f>
        <v>3804668</v>
      </c>
      <c r="L4284" s="9">
        <f>dataset_shampoo[[#This Row],[Units YTD]]+SUMIFS(H:H,D:D,dataset_shampoo[[#This Row],[Brand]],E:E,dataset_shampoo[[#This Row],[Region]],F:F,dataset_shampoo[[#This Row],[Year]]-1,G:G,"&gt;"&amp;dataset_shampoo[[#This Row],[Month]])</f>
        <v>2174753</v>
      </c>
      <c r="M4284" s="1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s="9">
        <v>178171</v>
      </c>
      <c r="I4285" s="11">
        <v>983227</v>
      </c>
      <c r="J4285" s="9">
        <f>SUMIFS(H:H,D:D,dataset_shampoo[[#This Row],[Brand]],E:E,dataset_shampoo[[#This Row],[Region]],F:F,dataset_shampoo[[#This Row],[Year]],G:G,"&lt;="&amp;dataset_shampoo[[#This Row],[Month]])</f>
        <v>877632</v>
      </c>
      <c r="K4285" s="27">
        <f>SUMIFS(I:I,D:D,dataset_shampoo[[#This Row],[Brand]],E:E,dataset_shampoo[[#This Row],[Region]],F:F,dataset_shampoo[[#This Row],[Year]],G:G,"&lt;="&amp;dataset_shampoo[[#This Row],[Month]])</f>
        <v>4787895</v>
      </c>
      <c r="L4285" s="9">
        <f>dataset_shampoo[[#This Row],[Units YTD]]+SUMIFS(H:H,D:D,dataset_shampoo[[#This Row],[Brand]],E:E,dataset_shampoo[[#This Row],[Region]],F:F,dataset_shampoo[[#This Row],[Year]]-1,G:G,"&gt;"&amp;dataset_shampoo[[#This Row],[Month]])</f>
        <v>2183265</v>
      </c>
      <c r="M4285" s="1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s="9">
        <v>199220</v>
      </c>
      <c r="I4286" s="11">
        <v>1099658</v>
      </c>
      <c r="J4286" s="9">
        <f>SUMIFS(H:H,D:D,dataset_shampoo[[#This Row],[Brand]],E:E,dataset_shampoo[[#This Row],[Region]],F:F,dataset_shampoo[[#This Row],[Year]],G:G,"&lt;="&amp;dataset_shampoo[[#This Row],[Month]])</f>
        <v>1076852</v>
      </c>
      <c r="K4286" s="27">
        <f>SUMIFS(I:I,D:D,dataset_shampoo[[#This Row],[Brand]],E:E,dataset_shampoo[[#This Row],[Region]],F:F,dataset_shampoo[[#This Row],[Year]],G:G,"&lt;="&amp;dataset_shampoo[[#This Row],[Month]])</f>
        <v>5887553</v>
      </c>
      <c r="L4286" s="9">
        <f>dataset_shampoo[[#This Row],[Units YTD]]+SUMIFS(H:H,D:D,dataset_shampoo[[#This Row],[Brand]],E:E,dataset_shampoo[[#This Row],[Region]],F:F,dataset_shampoo[[#This Row],[Year]]-1,G:G,"&gt;"&amp;dataset_shampoo[[#This Row],[Month]])</f>
        <v>2196796</v>
      </c>
      <c r="M4286" s="1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s="9">
        <v>201789</v>
      </c>
      <c r="I4287" s="11">
        <v>1114498</v>
      </c>
      <c r="J4287" s="9">
        <f>SUMIFS(H:H,D:D,dataset_shampoo[[#This Row],[Brand]],E:E,dataset_shampoo[[#This Row],[Region]],F:F,dataset_shampoo[[#This Row],[Year]],G:G,"&lt;="&amp;dataset_shampoo[[#This Row],[Month]])</f>
        <v>1278641</v>
      </c>
      <c r="K4287" s="27">
        <f>SUMIFS(I:I,D:D,dataset_shampoo[[#This Row],[Brand]],E:E,dataset_shampoo[[#This Row],[Region]],F:F,dataset_shampoo[[#This Row],[Year]],G:G,"&lt;="&amp;dataset_shampoo[[#This Row],[Month]])</f>
        <v>7002051</v>
      </c>
      <c r="L4287" s="9">
        <f>dataset_shampoo[[#This Row],[Units YTD]]+SUMIFS(H:H,D:D,dataset_shampoo[[#This Row],[Brand]],E:E,dataset_shampoo[[#This Row],[Region]],F:F,dataset_shampoo[[#This Row],[Year]]-1,G:G,"&gt;"&amp;dataset_shampoo[[#This Row],[Month]])</f>
        <v>2187563</v>
      </c>
      <c r="M4287" s="1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s="9">
        <v>180131</v>
      </c>
      <c r="I4288" s="11">
        <v>996002</v>
      </c>
      <c r="J4288" s="9">
        <f>SUMIFS(H:H,D:D,dataset_shampoo[[#This Row],[Brand]],E:E,dataset_shampoo[[#This Row],[Region]],F:F,dataset_shampoo[[#This Row],[Year]],G:G,"&lt;="&amp;dataset_shampoo[[#This Row],[Month]])</f>
        <v>1458772</v>
      </c>
      <c r="K4288" s="27">
        <f>SUMIFS(I:I,D:D,dataset_shampoo[[#This Row],[Brand]],E:E,dataset_shampoo[[#This Row],[Region]],F:F,dataset_shampoo[[#This Row],[Year]],G:G,"&lt;="&amp;dataset_shampoo[[#This Row],[Month]])</f>
        <v>7998053</v>
      </c>
      <c r="L4288" s="9">
        <f>dataset_shampoo[[#This Row],[Units YTD]]+SUMIFS(H:H,D:D,dataset_shampoo[[#This Row],[Brand]],E:E,dataset_shampoo[[#This Row],[Region]],F:F,dataset_shampoo[[#This Row],[Year]]-1,G:G,"&gt;"&amp;dataset_shampoo[[#This Row],[Month]])</f>
        <v>2203418</v>
      </c>
      <c r="M4288" s="1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s="9">
        <v>185605</v>
      </c>
      <c r="I4289" s="11">
        <v>1025395</v>
      </c>
      <c r="J4289" s="9">
        <f>SUMIFS(H:H,D:D,dataset_shampoo[[#This Row],[Brand]],E:E,dataset_shampoo[[#This Row],[Region]],F:F,dataset_shampoo[[#This Row],[Year]],G:G,"&lt;="&amp;dataset_shampoo[[#This Row],[Month]])</f>
        <v>1644377</v>
      </c>
      <c r="K4289" s="27">
        <f>SUMIFS(I:I,D:D,dataset_shampoo[[#This Row],[Brand]],E:E,dataset_shampoo[[#This Row],[Region]],F:F,dataset_shampoo[[#This Row],[Year]],G:G,"&lt;="&amp;dataset_shampoo[[#This Row],[Month]])</f>
        <v>9023448</v>
      </c>
      <c r="L4289" s="9">
        <f>dataset_shampoo[[#This Row],[Units YTD]]+SUMIFS(H:H,D:D,dataset_shampoo[[#This Row],[Brand]],E:E,dataset_shampoo[[#This Row],[Region]],F:F,dataset_shampoo[[#This Row],[Year]]-1,G:G,"&gt;"&amp;dataset_shampoo[[#This Row],[Month]])</f>
        <v>2213792</v>
      </c>
      <c r="M4289" s="1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s="9">
        <v>199983</v>
      </c>
      <c r="I4290" s="11">
        <v>1106812</v>
      </c>
      <c r="J4290" s="9">
        <f>SUMIFS(H:H,D:D,dataset_shampoo[[#This Row],[Brand]],E:E,dataset_shampoo[[#This Row],[Region]],F:F,dataset_shampoo[[#This Row],[Year]],G:G,"&lt;="&amp;dataset_shampoo[[#This Row],[Month]])</f>
        <v>1844360</v>
      </c>
      <c r="K4290" s="27">
        <f>SUMIFS(I:I,D:D,dataset_shampoo[[#This Row],[Brand]],E:E,dataset_shampoo[[#This Row],[Region]],F:F,dataset_shampoo[[#This Row],[Year]],G:G,"&lt;="&amp;dataset_shampoo[[#This Row],[Month]])</f>
        <v>10130260</v>
      </c>
      <c r="L4290" s="9">
        <f>dataset_shampoo[[#This Row],[Units YTD]]+SUMIFS(H:H,D:D,dataset_shampoo[[#This Row],[Brand]],E:E,dataset_shampoo[[#This Row],[Region]],F:F,dataset_shampoo[[#This Row],[Year]]-1,G:G,"&gt;"&amp;dataset_shampoo[[#This Row],[Month]])</f>
        <v>2212903</v>
      </c>
      <c r="M4290" s="1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s="9">
        <v>190911</v>
      </c>
      <c r="I4291" s="11">
        <v>1055684</v>
      </c>
      <c r="J4291" s="9">
        <f>SUMIFS(H:H,D:D,dataset_shampoo[[#This Row],[Brand]],E:E,dataset_shampoo[[#This Row],[Region]],F:F,dataset_shampoo[[#This Row],[Year]],G:G,"&lt;="&amp;dataset_shampoo[[#This Row],[Month]])</f>
        <v>2035271</v>
      </c>
      <c r="K4291" s="27">
        <f>SUMIFS(I:I,D:D,dataset_shampoo[[#This Row],[Brand]],E:E,dataset_shampoo[[#This Row],[Region]],F:F,dataset_shampoo[[#This Row],[Year]],G:G,"&lt;="&amp;dataset_shampoo[[#This Row],[Month]])</f>
        <v>11185944</v>
      </c>
      <c r="L4291" s="9">
        <f>dataset_shampoo[[#This Row],[Units YTD]]+SUMIFS(H:H,D:D,dataset_shampoo[[#This Row],[Brand]],E:E,dataset_shampoo[[#This Row],[Region]],F:F,dataset_shampoo[[#This Row],[Year]]-1,G:G,"&gt;"&amp;dataset_shampoo[[#This Row],[Month]])</f>
        <v>2224019</v>
      </c>
      <c r="M4291" s="1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s="9">
        <v>189945</v>
      </c>
      <c r="I4292" s="11">
        <v>1050896</v>
      </c>
      <c r="J4292" s="9">
        <f>SUMIFS(H:H,D:D,dataset_shampoo[[#This Row],[Brand]],E:E,dataset_shampoo[[#This Row],[Region]],F:F,dataset_shampoo[[#This Row],[Year]],G:G,"&lt;="&amp;dataset_shampoo[[#This Row],[Month]])</f>
        <v>2225216</v>
      </c>
      <c r="K4292" s="27">
        <f>SUMIFS(I:I,D:D,dataset_shampoo[[#This Row],[Brand]],E:E,dataset_shampoo[[#This Row],[Region]],F:F,dataset_shampoo[[#This Row],[Year]],G:G,"&lt;="&amp;dataset_shampoo[[#This Row],[Month]])</f>
        <v>12236840</v>
      </c>
      <c r="L4292" s="9">
        <f>dataset_shampoo[[#This Row],[Units YTD]]+SUMIFS(H:H,D:D,dataset_shampoo[[#This Row],[Brand]],E:E,dataset_shampoo[[#This Row],[Region]],F:F,dataset_shampoo[[#This Row],[Year]]-1,G:G,"&gt;"&amp;dataset_shampoo[[#This Row],[Month]])</f>
        <v>2225216</v>
      </c>
      <c r="M4292" s="1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s="9">
        <v>171115</v>
      </c>
      <c r="I4293" s="11">
        <v>943614</v>
      </c>
      <c r="J4293" s="9">
        <f>SUMIFS(H:H,D:D,dataset_shampoo[[#This Row],[Brand]],E:E,dataset_shampoo[[#This Row],[Region]],F:F,dataset_shampoo[[#This Row],[Year]],G:G,"&lt;="&amp;dataset_shampoo[[#This Row],[Month]])</f>
        <v>171115</v>
      </c>
      <c r="K4293" s="27">
        <f>SUMIFS(I:I,D:D,dataset_shampoo[[#This Row],[Brand]],E:E,dataset_shampoo[[#This Row],[Region]],F:F,dataset_shampoo[[#This Row],[Year]],G:G,"&lt;="&amp;dataset_shampoo[[#This Row],[Month]])</f>
        <v>943614</v>
      </c>
      <c r="L4293" s="9">
        <f>dataset_shampoo[[#This Row],[Units YTD]]+SUMIFS(H:H,D:D,dataset_shampoo[[#This Row],[Brand]],E:E,dataset_shampoo[[#This Row],[Region]],F:F,dataset_shampoo[[#This Row],[Year]]-1,G:G,"&gt;"&amp;dataset_shampoo[[#This Row],[Month]])</f>
        <v>2226546</v>
      </c>
      <c r="M4293" s="1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s="9">
        <v>154763</v>
      </c>
      <c r="I4294" s="11">
        <v>856037</v>
      </c>
      <c r="J4294" s="9">
        <f>SUMIFS(H:H,D:D,dataset_shampoo[[#This Row],[Brand]],E:E,dataset_shampoo[[#This Row],[Region]],F:F,dataset_shampoo[[#This Row],[Year]],G:G,"&lt;="&amp;dataset_shampoo[[#This Row],[Month]])</f>
        <v>325878</v>
      </c>
      <c r="K4294" s="27">
        <f>SUMIFS(I:I,D:D,dataset_shampoo[[#This Row],[Brand]],E:E,dataset_shampoo[[#This Row],[Region]],F:F,dataset_shampoo[[#This Row],[Year]],G:G,"&lt;="&amp;dataset_shampoo[[#This Row],[Month]])</f>
        <v>1799651</v>
      </c>
      <c r="L4294" s="9">
        <f>dataset_shampoo[[#This Row],[Units YTD]]+SUMIFS(H:H,D:D,dataset_shampoo[[#This Row],[Brand]],E:E,dataset_shampoo[[#This Row],[Region]],F:F,dataset_shampoo[[#This Row],[Year]]-1,G:G,"&gt;"&amp;dataset_shampoo[[#This Row],[Month]])</f>
        <v>2221317</v>
      </c>
      <c r="M4294" s="1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s="9">
        <v>188125</v>
      </c>
      <c r="I4295" s="11">
        <v>1038387</v>
      </c>
      <c r="J4295" s="9">
        <f>SUMIFS(H:H,D:D,dataset_shampoo[[#This Row],[Brand]],E:E,dataset_shampoo[[#This Row],[Region]],F:F,dataset_shampoo[[#This Row],[Year]],G:G,"&lt;="&amp;dataset_shampoo[[#This Row],[Month]])</f>
        <v>514003</v>
      </c>
      <c r="K4295" s="27">
        <f>SUMIFS(I:I,D:D,dataset_shampoo[[#This Row],[Brand]],E:E,dataset_shampoo[[#This Row],[Region]],F:F,dataset_shampoo[[#This Row],[Year]],G:G,"&lt;="&amp;dataset_shampoo[[#This Row],[Month]])</f>
        <v>2838038</v>
      </c>
      <c r="L4295" s="9">
        <f>dataset_shampoo[[#This Row],[Units YTD]]+SUMIFS(H:H,D:D,dataset_shampoo[[#This Row],[Brand]],E:E,dataset_shampoo[[#This Row],[Region]],F:F,dataset_shampoo[[#This Row],[Year]]-1,G:G,"&gt;"&amp;dataset_shampoo[[#This Row],[Month]])</f>
        <v>2221037</v>
      </c>
      <c r="M4295" s="1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s="9">
        <v>171045</v>
      </c>
      <c r="I4296" s="11">
        <v>949886</v>
      </c>
      <c r="J4296" s="9">
        <f>SUMIFS(H:H,D:D,dataset_shampoo[[#This Row],[Brand]],E:E,dataset_shampoo[[#This Row],[Region]],F:F,dataset_shampoo[[#This Row],[Year]],G:G,"&lt;="&amp;dataset_shampoo[[#This Row],[Month]])</f>
        <v>685048</v>
      </c>
      <c r="K4296" s="27">
        <f>SUMIFS(I:I,D:D,dataset_shampoo[[#This Row],[Brand]],E:E,dataset_shampoo[[#This Row],[Region]],F:F,dataset_shampoo[[#This Row],[Year]],G:G,"&lt;="&amp;dataset_shampoo[[#This Row],[Month]])</f>
        <v>3787924</v>
      </c>
      <c r="L4296" s="9">
        <f>dataset_shampoo[[#This Row],[Units YTD]]+SUMIFS(H:H,D:D,dataset_shampoo[[#This Row],[Brand]],E:E,dataset_shampoo[[#This Row],[Region]],F:F,dataset_shampoo[[#This Row],[Year]]-1,G:G,"&gt;"&amp;dataset_shampoo[[#This Row],[Month]])</f>
        <v>2210803</v>
      </c>
      <c r="M4296" s="1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s="9">
        <v>175329</v>
      </c>
      <c r="I4297" s="11">
        <v>981169</v>
      </c>
      <c r="J4297" s="9">
        <f>SUMIFS(H:H,D:D,dataset_shampoo[[#This Row],[Brand]],E:E,dataset_shampoo[[#This Row],[Region]],F:F,dataset_shampoo[[#This Row],[Year]],G:G,"&lt;="&amp;dataset_shampoo[[#This Row],[Month]])</f>
        <v>860377</v>
      </c>
      <c r="K4297" s="27">
        <f>SUMIFS(I:I,D:D,dataset_shampoo[[#This Row],[Brand]],E:E,dataset_shampoo[[#This Row],[Region]],F:F,dataset_shampoo[[#This Row],[Year]],G:G,"&lt;="&amp;dataset_shampoo[[#This Row],[Month]])</f>
        <v>4769093</v>
      </c>
      <c r="L4297" s="9">
        <f>dataset_shampoo[[#This Row],[Units YTD]]+SUMIFS(H:H,D:D,dataset_shampoo[[#This Row],[Brand]],E:E,dataset_shampoo[[#This Row],[Region]],F:F,dataset_shampoo[[#This Row],[Year]]-1,G:G,"&gt;"&amp;dataset_shampoo[[#This Row],[Month]])</f>
        <v>2207961</v>
      </c>
      <c r="M4297" s="1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s="9">
        <v>171731</v>
      </c>
      <c r="I4298" s="11">
        <v>968065</v>
      </c>
      <c r="J4298" s="9">
        <f>SUMIFS(H:H,D:D,dataset_shampoo[[#This Row],[Brand]],E:E,dataset_shampoo[[#This Row],[Region]],F:F,dataset_shampoo[[#This Row],[Year]],G:G,"&lt;="&amp;dataset_shampoo[[#This Row],[Month]])</f>
        <v>1032108</v>
      </c>
      <c r="K4298" s="27">
        <f>SUMIFS(I:I,D:D,dataset_shampoo[[#This Row],[Brand]],E:E,dataset_shampoo[[#This Row],[Region]],F:F,dataset_shampoo[[#This Row],[Year]],G:G,"&lt;="&amp;dataset_shampoo[[#This Row],[Month]])</f>
        <v>5737158</v>
      </c>
      <c r="L4298" s="9">
        <f>dataset_shampoo[[#This Row],[Units YTD]]+SUMIFS(H:H,D:D,dataset_shampoo[[#This Row],[Brand]],E:E,dataset_shampoo[[#This Row],[Region]],F:F,dataset_shampoo[[#This Row],[Year]]-1,G:G,"&gt;"&amp;dataset_shampoo[[#This Row],[Month]])</f>
        <v>2180472</v>
      </c>
      <c r="M4298" s="1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s="9">
        <v>167951</v>
      </c>
      <c r="I4299" s="11">
        <v>954982</v>
      </c>
      <c r="J4299" s="9">
        <f>SUMIFS(H:H,D:D,dataset_shampoo[[#This Row],[Brand]],E:E,dataset_shampoo[[#This Row],[Region]],F:F,dataset_shampoo[[#This Row],[Year]],G:G,"&lt;="&amp;dataset_shampoo[[#This Row],[Month]])</f>
        <v>1200059</v>
      </c>
      <c r="K4299" s="27">
        <f>SUMIFS(I:I,D:D,dataset_shampoo[[#This Row],[Brand]],E:E,dataset_shampoo[[#This Row],[Region]],F:F,dataset_shampoo[[#This Row],[Year]],G:G,"&lt;="&amp;dataset_shampoo[[#This Row],[Month]])</f>
        <v>6692140</v>
      </c>
      <c r="L4299" s="9">
        <f>dataset_shampoo[[#This Row],[Units YTD]]+SUMIFS(H:H,D:D,dataset_shampoo[[#This Row],[Brand]],E:E,dataset_shampoo[[#This Row],[Region]],F:F,dataset_shampoo[[#This Row],[Year]]-1,G:G,"&gt;"&amp;dataset_shampoo[[#This Row],[Month]])</f>
        <v>2146634</v>
      </c>
      <c r="M4299" s="1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s="9">
        <v>162393</v>
      </c>
      <c r="I4300" s="11">
        <v>940996</v>
      </c>
      <c r="J4300" s="9">
        <f>SUMIFS(H:H,D:D,dataset_shampoo[[#This Row],[Brand]],E:E,dataset_shampoo[[#This Row],[Region]],F:F,dataset_shampoo[[#This Row],[Year]],G:G,"&lt;="&amp;dataset_shampoo[[#This Row],[Month]])</f>
        <v>1362452</v>
      </c>
      <c r="K4300" s="27">
        <f>SUMIFS(I:I,D:D,dataset_shampoo[[#This Row],[Brand]],E:E,dataset_shampoo[[#This Row],[Region]],F:F,dataset_shampoo[[#This Row],[Year]],G:G,"&lt;="&amp;dataset_shampoo[[#This Row],[Month]])</f>
        <v>7633136</v>
      </c>
      <c r="L4300" s="9">
        <f>dataset_shampoo[[#This Row],[Units YTD]]+SUMIFS(H:H,D:D,dataset_shampoo[[#This Row],[Brand]],E:E,dataset_shampoo[[#This Row],[Region]],F:F,dataset_shampoo[[#This Row],[Year]]-1,G:G,"&gt;"&amp;dataset_shampoo[[#This Row],[Month]])</f>
        <v>2128896</v>
      </c>
      <c r="M4300" s="1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s="9">
        <v>163772</v>
      </c>
      <c r="I4301" s="11">
        <v>1001987</v>
      </c>
      <c r="J4301" s="9">
        <f>SUMIFS(H:H,D:D,dataset_shampoo[[#This Row],[Brand]],E:E,dataset_shampoo[[#This Row],[Region]],F:F,dataset_shampoo[[#This Row],[Year]],G:G,"&lt;="&amp;dataset_shampoo[[#This Row],[Month]])</f>
        <v>1526224</v>
      </c>
      <c r="K4301" s="27">
        <f>SUMIFS(I:I,D:D,dataset_shampoo[[#This Row],[Brand]],E:E,dataset_shampoo[[#This Row],[Region]],F:F,dataset_shampoo[[#This Row],[Year]],G:G,"&lt;="&amp;dataset_shampoo[[#This Row],[Month]])</f>
        <v>8635123</v>
      </c>
      <c r="L4301" s="9">
        <f>dataset_shampoo[[#This Row],[Units YTD]]+SUMIFS(H:H,D:D,dataset_shampoo[[#This Row],[Brand]],E:E,dataset_shampoo[[#This Row],[Region]],F:F,dataset_shampoo[[#This Row],[Year]]-1,G:G,"&gt;"&amp;dataset_shampoo[[#This Row],[Month]])</f>
        <v>2107063</v>
      </c>
      <c r="M4301" s="1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s="9">
        <v>154945</v>
      </c>
      <c r="I4302" s="11">
        <v>950474</v>
      </c>
      <c r="J4302" s="9">
        <f>SUMIFS(H:H,D:D,dataset_shampoo[[#This Row],[Brand]],E:E,dataset_shampoo[[#This Row],[Region]],F:F,dataset_shampoo[[#This Row],[Year]],G:G,"&lt;="&amp;dataset_shampoo[[#This Row],[Month]])</f>
        <v>1681169</v>
      </c>
      <c r="K4302" s="27">
        <f>SUMIFS(I:I,D:D,dataset_shampoo[[#This Row],[Brand]],E:E,dataset_shampoo[[#This Row],[Region]],F:F,dataset_shampoo[[#This Row],[Year]],G:G,"&lt;="&amp;dataset_shampoo[[#This Row],[Month]])</f>
        <v>9585597</v>
      </c>
      <c r="L4302" s="9">
        <f>dataset_shampoo[[#This Row],[Units YTD]]+SUMIFS(H:H,D:D,dataset_shampoo[[#This Row],[Brand]],E:E,dataset_shampoo[[#This Row],[Region]],F:F,dataset_shampoo[[#This Row],[Year]]-1,G:G,"&gt;"&amp;dataset_shampoo[[#This Row],[Month]])</f>
        <v>2062025</v>
      </c>
      <c r="M4302" s="1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s="9">
        <v>159390</v>
      </c>
      <c r="I4303" s="11">
        <v>981561</v>
      </c>
      <c r="J4303" s="9">
        <f>SUMIFS(H:H,D:D,dataset_shampoo[[#This Row],[Brand]],E:E,dataset_shampoo[[#This Row],[Region]],F:F,dataset_shampoo[[#This Row],[Year]],G:G,"&lt;="&amp;dataset_shampoo[[#This Row],[Month]])</f>
        <v>1840559</v>
      </c>
      <c r="K4303" s="27">
        <f>SUMIFS(I:I,D:D,dataset_shampoo[[#This Row],[Brand]],E:E,dataset_shampoo[[#This Row],[Region]],F:F,dataset_shampoo[[#This Row],[Year]],G:G,"&lt;="&amp;dataset_shampoo[[#This Row],[Month]])</f>
        <v>10567158</v>
      </c>
      <c r="L4303" s="9">
        <f>dataset_shampoo[[#This Row],[Units YTD]]+SUMIFS(H:H,D:D,dataset_shampoo[[#This Row],[Brand]],E:E,dataset_shampoo[[#This Row],[Region]],F:F,dataset_shampoo[[#This Row],[Year]]-1,G:G,"&gt;"&amp;dataset_shampoo[[#This Row],[Month]])</f>
        <v>2030504</v>
      </c>
      <c r="M4303" s="1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s="9">
        <v>162666</v>
      </c>
      <c r="I4304" s="11">
        <v>999621</v>
      </c>
      <c r="J4304" s="9">
        <f>SUMIFS(H:H,D:D,dataset_shampoo[[#This Row],[Brand]],E:E,dataset_shampoo[[#This Row],[Region]],F:F,dataset_shampoo[[#This Row],[Year]],G:G,"&lt;="&amp;dataset_shampoo[[#This Row],[Month]])</f>
        <v>2003225</v>
      </c>
      <c r="K4304" s="27">
        <f>SUMIFS(I:I,D:D,dataset_shampoo[[#This Row],[Brand]],E:E,dataset_shampoo[[#This Row],[Region]],F:F,dataset_shampoo[[#This Row],[Year]],G:G,"&lt;="&amp;dataset_shampoo[[#This Row],[Month]])</f>
        <v>11566779</v>
      </c>
      <c r="L4304" s="9">
        <f>dataset_shampoo[[#This Row],[Units YTD]]+SUMIFS(H:H,D:D,dataset_shampoo[[#This Row],[Brand]],E:E,dataset_shampoo[[#This Row],[Region]],F:F,dataset_shampoo[[#This Row],[Year]]-1,G:G,"&gt;"&amp;dataset_shampoo[[#This Row],[Month]])</f>
        <v>2003225</v>
      </c>
      <c r="M4304" s="1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s="9">
        <v>152838</v>
      </c>
      <c r="I4305" s="11">
        <v>939323</v>
      </c>
      <c r="J4305" s="9">
        <f>SUMIFS(H:H,D:D,dataset_shampoo[[#This Row],[Brand]],E:E,dataset_shampoo[[#This Row],[Region]],F:F,dataset_shampoo[[#This Row],[Year]],G:G,"&lt;="&amp;dataset_shampoo[[#This Row],[Month]])</f>
        <v>152838</v>
      </c>
      <c r="K4305" s="27">
        <f>SUMIFS(I:I,D:D,dataset_shampoo[[#This Row],[Brand]],E:E,dataset_shampoo[[#This Row],[Region]],F:F,dataset_shampoo[[#This Row],[Year]],G:G,"&lt;="&amp;dataset_shampoo[[#This Row],[Month]])</f>
        <v>939323</v>
      </c>
      <c r="L4305" s="9">
        <f>dataset_shampoo[[#This Row],[Units YTD]]+SUMIFS(H:H,D:D,dataset_shampoo[[#This Row],[Brand]],E:E,dataset_shampoo[[#This Row],[Region]],F:F,dataset_shampoo[[#This Row],[Year]]-1,G:G,"&gt;"&amp;dataset_shampoo[[#This Row],[Month]])</f>
        <v>1984948</v>
      </c>
      <c r="M4305" s="1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s="9">
        <v>151599</v>
      </c>
      <c r="I4306" s="11">
        <v>931868</v>
      </c>
      <c r="J4306" s="9">
        <f>SUMIFS(H:H,D:D,dataset_shampoo[[#This Row],[Brand]],E:E,dataset_shampoo[[#This Row],[Region]],F:F,dataset_shampoo[[#This Row],[Year]],G:G,"&lt;="&amp;dataset_shampoo[[#This Row],[Month]])</f>
        <v>304437</v>
      </c>
      <c r="K4306" s="27">
        <f>SUMIFS(I:I,D:D,dataset_shampoo[[#This Row],[Brand]],E:E,dataset_shampoo[[#This Row],[Region]],F:F,dataset_shampoo[[#This Row],[Year]],G:G,"&lt;="&amp;dataset_shampoo[[#This Row],[Month]])</f>
        <v>1871191</v>
      </c>
      <c r="L4306" s="9">
        <f>dataset_shampoo[[#This Row],[Units YTD]]+SUMIFS(H:H,D:D,dataset_shampoo[[#This Row],[Brand]],E:E,dataset_shampoo[[#This Row],[Region]],F:F,dataset_shampoo[[#This Row],[Year]]-1,G:G,"&gt;"&amp;dataset_shampoo[[#This Row],[Month]])</f>
        <v>1981784</v>
      </c>
      <c r="M4306" s="1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s="9">
        <v>176295</v>
      </c>
      <c r="I4307" s="11">
        <v>1112524</v>
      </c>
      <c r="J4307" s="9">
        <f>SUMIFS(H:H,D:D,dataset_shampoo[[#This Row],[Brand]],E:E,dataset_shampoo[[#This Row],[Region]],F:F,dataset_shampoo[[#This Row],[Year]],G:G,"&lt;="&amp;dataset_shampoo[[#This Row],[Month]])</f>
        <v>480732</v>
      </c>
      <c r="K4307" s="27">
        <f>SUMIFS(I:I,D:D,dataset_shampoo[[#This Row],[Brand]],E:E,dataset_shampoo[[#This Row],[Region]],F:F,dataset_shampoo[[#This Row],[Year]],G:G,"&lt;="&amp;dataset_shampoo[[#This Row],[Month]])</f>
        <v>2983715</v>
      </c>
      <c r="L4307" s="9">
        <f>dataset_shampoo[[#This Row],[Units YTD]]+SUMIFS(H:H,D:D,dataset_shampoo[[#This Row],[Brand]],E:E,dataset_shampoo[[#This Row],[Region]],F:F,dataset_shampoo[[#This Row],[Year]]-1,G:G,"&gt;"&amp;dataset_shampoo[[#This Row],[Month]])</f>
        <v>1969954</v>
      </c>
      <c r="M4307" s="1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s="9">
        <v>61187</v>
      </c>
      <c r="I4308" s="11">
        <v>331380</v>
      </c>
      <c r="J4308" s="9">
        <f>SUMIFS(H:H,D:D,dataset_shampoo[[#This Row],[Brand]],E:E,dataset_shampoo[[#This Row],[Region]],F:F,dataset_shampoo[[#This Row],[Year]],G:G,"&lt;="&amp;dataset_shampoo[[#This Row],[Month]])</f>
        <v>61187</v>
      </c>
      <c r="K4308" s="27">
        <f>SUMIFS(I:I,D:D,dataset_shampoo[[#This Row],[Brand]],E:E,dataset_shampoo[[#This Row],[Region]],F:F,dataset_shampoo[[#This Row],[Year]],G:G,"&lt;="&amp;dataset_shampoo[[#This Row],[Month]])</f>
        <v>331380</v>
      </c>
      <c r="L4308" s="9">
        <f>dataset_shampoo[[#This Row],[Units YTD]]+SUMIFS(H:H,D:D,dataset_shampoo[[#This Row],[Brand]],E:E,dataset_shampoo[[#This Row],[Region]],F:F,dataset_shampoo[[#This Row],[Year]]-1,G:G,"&gt;"&amp;dataset_shampoo[[#This Row],[Month]])</f>
        <v>61187</v>
      </c>
      <c r="M4308" s="1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s="9">
        <v>52402</v>
      </c>
      <c r="I4309" s="11">
        <v>283311</v>
      </c>
      <c r="J4309" s="9">
        <f>SUMIFS(H:H,D:D,dataset_shampoo[[#This Row],[Brand]],E:E,dataset_shampoo[[#This Row],[Region]],F:F,dataset_shampoo[[#This Row],[Year]],G:G,"&lt;="&amp;dataset_shampoo[[#This Row],[Month]])</f>
        <v>113589</v>
      </c>
      <c r="K4309" s="27">
        <f>SUMIFS(I:I,D:D,dataset_shampoo[[#This Row],[Brand]],E:E,dataset_shampoo[[#This Row],[Region]],F:F,dataset_shampoo[[#This Row],[Year]],G:G,"&lt;="&amp;dataset_shampoo[[#This Row],[Month]])</f>
        <v>614691</v>
      </c>
      <c r="L4309" s="9">
        <f>dataset_shampoo[[#This Row],[Units YTD]]+SUMIFS(H:H,D:D,dataset_shampoo[[#This Row],[Brand]],E:E,dataset_shampoo[[#This Row],[Region]],F:F,dataset_shampoo[[#This Row],[Year]]-1,G:G,"&gt;"&amp;dataset_shampoo[[#This Row],[Month]])</f>
        <v>113589</v>
      </c>
      <c r="M4309" s="1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s="9">
        <v>65597</v>
      </c>
      <c r="I4310" s="11">
        <v>355740</v>
      </c>
      <c r="J4310" s="9">
        <f>SUMIFS(H:H,D:D,dataset_shampoo[[#This Row],[Brand]],E:E,dataset_shampoo[[#This Row],[Region]],F:F,dataset_shampoo[[#This Row],[Year]],G:G,"&lt;="&amp;dataset_shampoo[[#This Row],[Month]])</f>
        <v>179186</v>
      </c>
      <c r="K4310" s="27">
        <f>SUMIFS(I:I,D:D,dataset_shampoo[[#This Row],[Brand]],E:E,dataset_shampoo[[#This Row],[Region]],F:F,dataset_shampoo[[#This Row],[Year]],G:G,"&lt;="&amp;dataset_shampoo[[#This Row],[Month]])</f>
        <v>970431</v>
      </c>
      <c r="L4310" s="9">
        <f>dataset_shampoo[[#This Row],[Units YTD]]+SUMIFS(H:H,D:D,dataset_shampoo[[#This Row],[Brand]],E:E,dataset_shampoo[[#This Row],[Region]],F:F,dataset_shampoo[[#This Row],[Year]]-1,G:G,"&gt;"&amp;dataset_shampoo[[#This Row],[Month]])</f>
        <v>179186</v>
      </c>
      <c r="M4310" s="1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s="9">
        <v>51464</v>
      </c>
      <c r="I4311" s="11">
        <v>277396</v>
      </c>
      <c r="J4311" s="9">
        <f>SUMIFS(H:H,D:D,dataset_shampoo[[#This Row],[Brand]],E:E,dataset_shampoo[[#This Row],[Region]],F:F,dataset_shampoo[[#This Row],[Year]],G:G,"&lt;="&amp;dataset_shampoo[[#This Row],[Month]])</f>
        <v>230650</v>
      </c>
      <c r="K4311" s="27">
        <f>SUMIFS(I:I,D:D,dataset_shampoo[[#This Row],[Brand]],E:E,dataset_shampoo[[#This Row],[Region]],F:F,dataset_shampoo[[#This Row],[Year]],G:G,"&lt;="&amp;dataset_shampoo[[#This Row],[Month]])</f>
        <v>1247827</v>
      </c>
      <c r="L4311" s="9">
        <f>dataset_shampoo[[#This Row],[Units YTD]]+SUMIFS(H:H,D:D,dataset_shampoo[[#This Row],[Brand]],E:E,dataset_shampoo[[#This Row],[Region]],F:F,dataset_shampoo[[#This Row],[Year]]-1,G:G,"&gt;"&amp;dataset_shampoo[[#This Row],[Month]])</f>
        <v>230650</v>
      </c>
      <c r="M4311" s="1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s="9">
        <v>62314</v>
      </c>
      <c r="I4312" s="11">
        <v>335125</v>
      </c>
      <c r="J4312" s="9">
        <f>SUMIFS(H:H,D:D,dataset_shampoo[[#This Row],[Brand]],E:E,dataset_shampoo[[#This Row],[Region]],F:F,dataset_shampoo[[#This Row],[Year]],G:G,"&lt;="&amp;dataset_shampoo[[#This Row],[Month]])</f>
        <v>292964</v>
      </c>
      <c r="K4312" s="27">
        <f>SUMIFS(I:I,D:D,dataset_shampoo[[#This Row],[Brand]],E:E,dataset_shampoo[[#This Row],[Region]],F:F,dataset_shampoo[[#This Row],[Year]],G:G,"&lt;="&amp;dataset_shampoo[[#This Row],[Month]])</f>
        <v>1582952</v>
      </c>
      <c r="L4312" s="9">
        <f>dataset_shampoo[[#This Row],[Units YTD]]+SUMIFS(H:H,D:D,dataset_shampoo[[#This Row],[Brand]],E:E,dataset_shampoo[[#This Row],[Region]],F:F,dataset_shampoo[[#This Row],[Year]]-1,G:G,"&gt;"&amp;dataset_shampoo[[#This Row],[Month]])</f>
        <v>292964</v>
      </c>
      <c r="M4312" s="1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s="9">
        <v>62321</v>
      </c>
      <c r="I4313" s="11">
        <v>338121</v>
      </c>
      <c r="J4313" s="9">
        <f>SUMIFS(H:H,D:D,dataset_shampoo[[#This Row],[Brand]],E:E,dataset_shampoo[[#This Row],[Region]],F:F,dataset_shampoo[[#This Row],[Year]],G:G,"&lt;="&amp;dataset_shampoo[[#This Row],[Month]])</f>
        <v>355285</v>
      </c>
      <c r="K4313" s="27">
        <f>SUMIFS(I:I,D:D,dataset_shampoo[[#This Row],[Brand]],E:E,dataset_shampoo[[#This Row],[Region]],F:F,dataset_shampoo[[#This Row],[Year]],G:G,"&lt;="&amp;dataset_shampoo[[#This Row],[Month]])</f>
        <v>1921073</v>
      </c>
      <c r="L4313" s="9">
        <f>dataset_shampoo[[#This Row],[Units YTD]]+SUMIFS(H:H,D:D,dataset_shampoo[[#This Row],[Brand]],E:E,dataset_shampoo[[#This Row],[Region]],F:F,dataset_shampoo[[#This Row],[Year]]-1,G:G,"&gt;"&amp;dataset_shampoo[[#This Row],[Month]])</f>
        <v>355285</v>
      </c>
      <c r="M4313" s="1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s="9">
        <v>61327</v>
      </c>
      <c r="I4314" s="11">
        <v>333193</v>
      </c>
      <c r="J4314" s="9">
        <f>SUMIFS(H:H,D:D,dataset_shampoo[[#This Row],[Brand]],E:E,dataset_shampoo[[#This Row],[Region]],F:F,dataset_shampoo[[#This Row],[Year]],G:G,"&lt;="&amp;dataset_shampoo[[#This Row],[Month]])</f>
        <v>416612</v>
      </c>
      <c r="K4314" s="27">
        <f>SUMIFS(I:I,D:D,dataset_shampoo[[#This Row],[Brand]],E:E,dataset_shampoo[[#This Row],[Region]],F:F,dataset_shampoo[[#This Row],[Year]],G:G,"&lt;="&amp;dataset_shampoo[[#This Row],[Month]])</f>
        <v>2254266</v>
      </c>
      <c r="L4314" s="9">
        <f>dataset_shampoo[[#This Row],[Units YTD]]+SUMIFS(H:H,D:D,dataset_shampoo[[#This Row],[Brand]],E:E,dataset_shampoo[[#This Row],[Region]],F:F,dataset_shampoo[[#This Row],[Year]]-1,G:G,"&gt;"&amp;dataset_shampoo[[#This Row],[Month]])</f>
        <v>416612</v>
      </c>
      <c r="M4314" s="1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s="9">
        <v>57827</v>
      </c>
      <c r="I4315" s="11">
        <v>313159</v>
      </c>
      <c r="J4315" s="9">
        <f>SUMIFS(H:H,D:D,dataset_shampoo[[#This Row],[Brand]],E:E,dataset_shampoo[[#This Row],[Region]],F:F,dataset_shampoo[[#This Row],[Year]],G:G,"&lt;="&amp;dataset_shampoo[[#This Row],[Month]])</f>
        <v>474439</v>
      </c>
      <c r="K4315" s="27">
        <f>SUMIFS(I:I,D:D,dataset_shampoo[[#This Row],[Brand]],E:E,dataset_shampoo[[#This Row],[Region]],F:F,dataset_shampoo[[#This Row],[Year]],G:G,"&lt;="&amp;dataset_shampoo[[#This Row],[Month]])</f>
        <v>2567425</v>
      </c>
      <c r="L4315" s="9">
        <f>dataset_shampoo[[#This Row],[Units YTD]]+SUMIFS(H:H,D:D,dataset_shampoo[[#This Row],[Brand]],E:E,dataset_shampoo[[#This Row],[Region]],F:F,dataset_shampoo[[#This Row],[Year]]-1,G:G,"&gt;"&amp;dataset_shampoo[[#This Row],[Month]])</f>
        <v>474439</v>
      </c>
      <c r="M4315" s="1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s="9">
        <v>52472</v>
      </c>
      <c r="I4316" s="11">
        <v>284193</v>
      </c>
      <c r="J4316" s="9">
        <f>SUMIFS(H:H,D:D,dataset_shampoo[[#This Row],[Brand]],E:E,dataset_shampoo[[#This Row],[Region]],F:F,dataset_shampoo[[#This Row],[Year]],G:G,"&lt;="&amp;dataset_shampoo[[#This Row],[Month]])</f>
        <v>526911</v>
      </c>
      <c r="K4316" s="27">
        <f>SUMIFS(I:I,D:D,dataset_shampoo[[#This Row],[Brand]],E:E,dataset_shampoo[[#This Row],[Region]],F:F,dataset_shampoo[[#This Row],[Year]],G:G,"&lt;="&amp;dataset_shampoo[[#This Row],[Month]])</f>
        <v>2851618</v>
      </c>
      <c r="L4316" s="9">
        <f>dataset_shampoo[[#This Row],[Units YTD]]+SUMIFS(H:H,D:D,dataset_shampoo[[#This Row],[Brand]],E:E,dataset_shampoo[[#This Row],[Region]],F:F,dataset_shampoo[[#This Row],[Year]]-1,G:G,"&gt;"&amp;dataset_shampoo[[#This Row],[Month]])</f>
        <v>526911</v>
      </c>
      <c r="M4316" s="1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s="9">
        <v>68733</v>
      </c>
      <c r="I4317" s="11">
        <v>371301</v>
      </c>
      <c r="J4317" s="9">
        <f>SUMIFS(H:H,D:D,dataset_shampoo[[#This Row],[Brand]],E:E,dataset_shampoo[[#This Row],[Region]],F:F,dataset_shampoo[[#This Row],[Year]],G:G,"&lt;="&amp;dataset_shampoo[[#This Row],[Month]])</f>
        <v>595644</v>
      </c>
      <c r="K4317" s="27">
        <f>SUMIFS(I:I,D:D,dataset_shampoo[[#This Row],[Brand]],E:E,dataset_shampoo[[#This Row],[Region]],F:F,dataset_shampoo[[#This Row],[Year]],G:G,"&lt;="&amp;dataset_shampoo[[#This Row],[Month]])</f>
        <v>3222919</v>
      </c>
      <c r="L4317" s="9">
        <f>dataset_shampoo[[#This Row],[Units YTD]]+SUMIFS(H:H,D:D,dataset_shampoo[[#This Row],[Brand]],E:E,dataset_shampoo[[#This Row],[Region]],F:F,dataset_shampoo[[#This Row],[Year]]-1,G:G,"&gt;"&amp;dataset_shampoo[[#This Row],[Month]])</f>
        <v>595644</v>
      </c>
      <c r="M4317" s="1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s="9">
        <v>54432</v>
      </c>
      <c r="I4318" s="11">
        <v>295589</v>
      </c>
      <c r="J4318" s="9">
        <f>SUMIFS(H:H,D:D,dataset_shampoo[[#This Row],[Brand]],E:E,dataset_shampoo[[#This Row],[Region]],F:F,dataset_shampoo[[#This Row],[Year]],G:G,"&lt;="&amp;dataset_shampoo[[#This Row],[Month]])</f>
        <v>650076</v>
      </c>
      <c r="K4318" s="27">
        <f>SUMIFS(I:I,D:D,dataset_shampoo[[#This Row],[Brand]],E:E,dataset_shampoo[[#This Row],[Region]],F:F,dataset_shampoo[[#This Row],[Year]],G:G,"&lt;="&amp;dataset_shampoo[[#This Row],[Month]])</f>
        <v>3518508</v>
      </c>
      <c r="L4318" s="9">
        <f>dataset_shampoo[[#This Row],[Units YTD]]+SUMIFS(H:H,D:D,dataset_shampoo[[#This Row],[Brand]],E:E,dataset_shampoo[[#This Row],[Region]],F:F,dataset_shampoo[[#This Row],[Year]]-1,G:G,"&gt;"&amp;dataset_shampoo[[#This Row],[Month]])</f>
        <v>650076</v>
      </c>
      <c r="M4318" s="1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s="9">
        <v>57078</v>
      </c>
      <c r="I4319" s="11">
        <v>310548</v>
      </c>
      <c r="J4319" s="9">
        <f>SUMIFS(H:H,D:D,dataset_shampoo[[#This Row],[Brand]],E:E,dataset_shampoo[[#This Row],[Region]],F:F,dataset_shampoo[[#This Row],[Year]],G:G,"&lt;="&amp;dataset_shampoo[[#This Row],[Month]])</f>
        <v>707154</v>
      </c>
      <c r="K4319" s="27">
        <f>SUMIFS(I:I,D:D,dataset_shampoo[[#This Row],[Brand]],E:E,dataset_shampoo[[#This Row],[Region]],F:F,dataset_shampoo[[#This Row],[Year]],G:G,"&lt;="&amp;dataset_shampoo[[#This Row],[Month]])</f>
        <v>3829056</v>
      </c>
      <c r="L4319" s="9">
        <f>dataset_shampoo[[#This Row],[Units YTD]]+SUMIFS(H:H,D:D,dataset_shampoo[[#This Row],[Brand]],E:E,dataset_shampoo[[#This Row],[Region]],F:F,dataset_shampoo[[#This Row],[Year]]-1,G:G,"&gt;"&amp;dataset_shampoo[[#This Row],[Month]])</f>
        <v>707154</v>
      </c>
      <c r="M4319" s="1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s="9">
        <v>56175</v>
      </c>
      <c r="I4320" s="11">
        <v>304346</v>
      </c>
      <c r="J4320" s="9">
        <f>SUMIFS(H:H,D:D,dataset_shampoo[[#This Row],[Brand]],E:E,dataset_shampoo[[#This Row],[Region]],F:F,dataset_shampoo[[#This Row],[Year]],G:G,"&lt;="&amp;dataset_shampoo[[#This Row],[Month]])</f>
        <v>56175</v>
      </c>
      <c r="K4320" s="27">
        <f>SUMIFS(I:I,D:D,dataset_shampoo[[#This Row],[Brand]],E:E,dataset_shampoo[[#This Row],[Region]],F:F,dataset_shampoo[[#This Row],[Year]],G:G,"&lt;="&amp;dataset_shampoo[[#This Row],[Month]])</f>
        <v>304346</v>
      </c>
      <c r="L4320" s="9">
        <f>dataset_shampoo[[#This Row],[Units YTD]]+SUMIFS(H:H,D:D,dataset_shampoo[[#This Row],[Brand]],E:E,dataset_shampoo[[#This Row],[Region]],F:F,dataset_shampoo[[#This Row],[Year]]-1,G:G,"&gt;"&amp;dataset_shampoo[[#This Row],[Month]])</f>
        <v>702142</v>
      </c>
      <c r="M4320" s="1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s="9">
        <v>52787</v>
      </c>
      <c r="I4321" s="11">
        <v>287504</v>
      </c>
      <c r="J4321" s="9">
        <f>SUMIFS(H:H,D:D,dataset_shampoo[[#This Row],[Brand]],E:E,dataset_shampoo[[#This Row],[Region]],F:F,dataset_shampoo[[#This Row],[Year]],G:G,"&lt;="&amp;dataset_shampoo[[#This Row],[Month]])</f>
        <v>108962</v>
      </c>
      <c r="K4321" s="27">
        <f>SUMIFS(I:I,D:D,dataset_shampoo[[#This Row],[Brand]],E:E,dataset_shampoo[[#This Row],[Region]],F:F,dataset_shampoo[[#This Row],[Year]],G:G,"&lt;="&amp;dataset_shampoo[[#This Row],[Month]])</f>
        <v>591850</v>
      </c>
      <c r="L4321" s="9">
        <f>dataset_shampoo[[#This Row],[Units YTD]]+SUMIFS(H:H,D:D,dataset_shampoo[[#This Row],[Brand]],E:E,dataset_shampoo[[#This Row],[Region]],F:F,dataset_shampoo[[#This Row],[Year]]-1,G:G,"&gt;"&amp;dataset_shampoo[[#This Row],[Month]])</f>
        <v>702527</v>
      </c>
      <c r="M4321" s="1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s="9">
        <v>54768</v>
      </c>
      <c r="I4322" s="11">
        <v>298599</v>
      </c>
      <c r="J4322" s="9">
        <f>SUMIFS(H:H,D:D,dataset_shampoo[[#This Row],[Brand]],E:E,dataset_shampoo[[#This Row],[Region]],F:F,dataset_shampoo[[#This Row],[Year]],G:G,"&lt;="&amp;dataset_shampoo[[#This Row],[Month]])</f>
        <v>163730</v>
      </c>
      <c r="K4322" s="27">
        <f>SUMIFS(I:I,D:D,dataset_shampoo[[#This Row],[Brand]],E:E,dataset_shampoo[[#This Row],[Region]],F:F,dataset_shampoo[[#This Row],[Year]],G:G,"&lt;="&amp;dataset_shampoo[[#This Row],[Month]])</f>
        <v>890449</v>
      </c>
      <c r="L4322" s="9">
        <f>dataset_shampoo[[#This Row],[Units YTD]]+SUMIFS(H:H,D:D,dataset_shampoo[[#This Row],[Brand]],E:E,dataset_shampoo[[#This Row],[Region]],F:F,dataset_shampoo[[#This Row],[Year]]-1,G:G,"&gt;"&amp;dataset_shampoo[[#This Row],[Month]])</f>
        <v>691698</v>
      </c>
      <c r="M4322" s="1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s="9">
        <v>52234</v>
      </c>
      <c r="I4323" s="11">
        <v>285957</v>
      </c>
      <c r="J4323" s="9">
        <f>SUMIFS(H:H,D:D,dataset_shampoo[[#This Row],[Brand]],E:E,dataset_shampoo[[#This Row],[Region]],F:F,dataset_shampoo[[#This Row],[Year]],G:G,"&lt;="&amp;dataset_shampoo[[#This Row],[Month]])</f>
        <v>215964</v>
      </c>
      <c r="K4323" s="27">
        <f>SUMIFS(I:I,D:D,dataset_shampoo[[#This Row],[Brand]],E:E,dataset_shampoo[[#This Row],[Region]],F:F,dataset_shampoo[[#This Row],[Year]],G:G,"&lt;="&amp;dataset_shampoo[[#This Row],[Month]])</f>
        <v>1176406</v>
      </c>
      <c r="L4323" s="9">
        <f>dataset_shampoo[[#This Row],[Units YTD]]+SUMIFS(H:H,D:D,dataset_shampoo[[#This Row],[Brand]],E:E,dataset_shampoo[[#This Row],[Region]],F:F,dataset_shampoo[[#This Row],[Year]]-1,G:G,"&gt;"&amp;dataset_shampoo[[#This Row],[Month]])</f>
        <v>692468</v>
      </c>
      <c r="M4323" s="1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s="9">
        <v>61775</v>
      </c>
      <c r="I4324" s="11">
        <v>337960</v>
      </c>
      <c r="J4324" s="9">
        <f>SUMIFS(H:H,D:D,dataset_shampoo[[#This Row],[Brand]],E:E,dataset_shampoo[[#This Row],[Region]],F:F,dataset_shampoo[[#This Row],[Year]],G:G,"&lt;="&amp;dataset_shampoo[[#This Row],[Month]])</f>
        <v>277739</v>
      </c>
      <c r="K4324" s="27">
        <f>SUMIFS(I:I,D:D,dataset_shampoo[[#This Row],[Brand]],E:E,dataset_shampoo[[#This Row],[Region]],F:F,dataset_shampoo[[#This Row],[Year]],G:G,"&lt;="&amp;dataset_shampoo[[#This Row],[Month]])</f>
        <v>1514366</v>
      </c>
      <c r="L4324" s="9">
        <f>dataset_shampoo[[#This Row],[Units YTD]]+SUMIFS(H:H,D:D,dataset_shampoo[[#This Row],[Brand]],E:E,dataset_shampoo[[#This Row],[Region]],F:F,dataset_shampoo[[#This Row],[Year]]-1,G:G,"&gt;"&amp;dataset_shampoo[[#This Row],[Month]])</f>
        <v>691929</v>
      </c>
      <c r="M4324" s="1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s="9">
        <v>56994</v>
      </c>
      <c r="I4325" s="11">
        <v>310401</v>
      </c>
      <c r="J4325" s="9">
        <f>SUMIFS(H:H,D:D,dataset_shampoo[[#This Row],[Brand]],E:E,dataset_shampoo[[#This Row],[Region]],F:F,dataset_shampoo[[#This Row],[Year]],G:G,"&lt;="&amp;dataset_shampoo[[#This Row],[Month]])</f>
        <v>334733</v>
      </c>
      <c r="K4325" s="27">
        <f>SUMIFS(I:I,D:D,dataset_shampoo[[#This Row],[Brand]],E:E,dataset_shampoo[[#This Row],[Region]],F:F,dataset_shampoo[[#This Row],[Year]],G:G,"&lt;="&amp;dataset_shampoo[[#This Row],[Month]])</f>
        <v>1824767</v>
      </c>
      <c r="L4325" s="9">
        <f>dataset_shampoo[[#This Row],[Units YTD]]+SUMIFS(H:H,D:D,dataset_shampoo[[#This Row],[Brand]],E:E,dataset_shampoo[[#This Row],[Region]],F:F,dataset_shampoo[[#This Row],[Year]]-1,G:G,"&gt;"&amp;dataset_shampoo[[#This Row],[Month]])</f>
        <v>686602</v>
      </c>
      <c r="M4325" s="1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s="9">
        <v>66437</v>
      </c>
      <c r="I4326" s="11">
        <v>361277</v>
      </c>
      <c r="J4326" s="9">
        <f>SUMIFS(H:H,D:D,dataset_shampoo[[#This Row],[Brand]],E:E,dataset_shampoo[[#This Row],[Region]],F:F,dataset_shampoo[[#This Row],[Year]],G:G,"&lt;="&amp;dataset_shampoo[[#This Row],[Month]])</f>
        <v>401170</v>
      </c>
      <c r="K4326" s="27">
        <f>SUMIFS(I:I,D:D,dataset_shampoo[[#This Row],[Brand]],E:E,dataset_shampoo[[#This Row],[Region]],F:F,dataset_shampoo[[#This Row],[Year]],G:G,"&lt;="&amp;dataset_shampoo[[#This Row],[Month]])</f>
        <v>2186044</v>
      </c>
      <c r="L4326" s="9">
        <f>dataset_shampoo[[#This Row],[Units YTD]]+SUMIFS(H:H,D:D,dataset_shampoo[[#This Row],[Brand]],E:E,dataset_shampoo[[#This Row],[Region]],F:F,dataset_shampoo[[#This Row],[Year]]-1,G:G,"&gt;"&amp;dataset_shampoo[[#This Row],[Month]])</f>
        <v>691712</v>
      </c>
      <c r="M4326" s="1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s="9">
        <v>65289</v>
      </c>
      <c r="I4327" s="11">
        <v>356083</v>
      </c>
      <c r="J4327" s="9">
        <f>SUMIFS(H:H,D:D,dataset_shampoo[[#This Row],[Brand]],E:E,dataset_shampoo[[#This Row],[Region]],F:F,dataset_shampoo[[#This Row],[Year]],G:G,"&lt;="&amp;dataset_shampoo[[#This Row],[Month]])</f>
        <v>466459</v>
      </c>
      <c r="K4327" s="27">
        <f>SUMIFS(I:I,D:D,dataset_shampoo[[#This Row],[Brand]],E:E,dataset_shampoo[[#This Row],[Region]],F:F,dataset_shampoo[[#This Row],[Year]],G:G,"&lt;="&amp;dataset_shampoo[[#This Row],[Month]])</f>
        <v>2542127</v>
      </c>
      <c r="L4327" s="9">
        <f>dataset_shampoo[[#This Row],[Units YTD]]+SUMIFS(H:H,D:D,dataset_shampoo[[#This Row],[Brand]],E:E,dataset_shampoo[[#This Row],[Region]],F:F,dataset_shampoo[[#This Row],[Year]]-1,G:G,"&gt;"&amp;dataset_shampoo[[#This Row],[Month]])</f>
        <v>699174</v>
      </c>
      <c r="M4327" s="1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s="9">
        <v>62167</v>
      </c>
      <c r="I4328" s="11">
        <v>339598</v>
      </c>
      <c r="J4328" s="9">
        <f>SUMIFS(H:H,D:D,dataset_shampoo[[#This Row],[Brand]],E:E,dataset_shampoo[[#This Row],[Region]],F:F,dataset_shampoo[[#This Row],[Year]],G:G,"&lt;="&amp;dataset_shampoo[[#This Row],[Month]])</f>
        <v>528626</v>
      </c>
      <c r="K4328" s="27">
        <f>SUMIFS(I:I,D:D,dataset_shampoo[[#This Row],[Brand]],E:E,dataset_shampoo[[#This Row],[Region]],F:F,dataset_shampoo[[#This Row],[Year]],G:G,"&lt;="&amp;dataset_shampoo[[#This Row],[Month]])</f>
        <v>2881725</v>
      </c>
      <c r="L4328" s="9">
        <f>dataset_shampoo[[#This Row],[Units YTD]]+SUMIFS(H:H,D:D,dataset_shampoo[[#This Row],[Brand]],E:E,dataset_shampoo[[#This Row],[Region]],F:F,dataset_shampoo[[#This Row],[Year]]-1,G:G,"&gt;"&amp;dataset_shampoo[[#This Row],[Month]])</f>
        <v>708869</v>
      </c>
      <c r="M4328" s="1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s="9">
        <v>82509</v>
      </c>
      <c r="I4329" s="11">
        <v>451661</v>
      </c>
      <c r="J4329" s="9">
        <f>SUMIFS(H:H,D:D,dataset_shampoo[[#This Row],[Brand]],E:E,dataset_shampoo[[#This Row],[Region]],F:F,dataset_shampoo[[#This Row],[Year]],G:G,"&lt;="&amp;dataset_shampoo[[#This Row],[Month]])</f>
        <v>611135</v>
      </c>
      <c r="K4329" s="27">
        <f>SUMIFS(I:I,D:D,dataset_shampoo[[#This Row],[Brand]],E:E,dataset_shampoo[[#This Row],[Region]],F:F,dataset_shampoo[[#This Row],[Year]],G:G,"&lt;="&amp;dataset_shampoo[[#This Row],[Month]])</f>
        <v>3333386</v>
      </c>
      <c r="L4329" s="9">
        <f>dataset_shampoo[[#This Row],[Units YTD]]+SUMIFS(H:H,D:D,dataset_shampoo[[#This Row],[Brand]],E:E,dataset_shampoo[[#This Row],[Region]],F:F,dataset_shampoo[[#This Row],[Year]]-1,G:G,"&gt;"&amp;dataset_shampoo[[#This Row],[Month]])</f>
        <v>722645</v>
      </c>
      <c r="M4329" s="1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s="9">
        <v>69699</v>
      </c>
      <c r="I4330" s="11">
        <v>380996</v>
      </c>
      <c r="J4330" s="9">
        <f>SUMIFS(H:H,D:D,dataset_shampoo[[#This Row],[Brand]],E:E,dataset_shampoo[[#This Row],[Region]],F:F,dataset_shampoo[[#This Row],[Year]],G:G,"&lt;="&amp;dataset_shampoo[[#This Row],[Month]])</f>
        <v>680834</v>
      </c>
      <c r="K4330" s="27">
        <f>SUMIFS(I:I,D:D,dataset_shampoo[[#This Row],[Brand]],E:E,dataset_shampoo[[#This Row],[Region]],F:F,dataset_shampoo[[#This Row],[Year]],G:G,"&lt;="&amp;dataset_shampoo[[#This Row],[Month]])</f>
        <v>3714382</v>
      </c>
      <c r="L4330" s="9">
        <f>dataset_shampoo[[#This Row],[Units YTD]]+SUMIFS(H:H,D:D,dataset_shampoo[[#This Row],[Brand]],E:E,dataset_shampoo[[#This Row],[Region]],F:F,dataset_shampoo[[#This Row],[Year]]-1,G:G,"&gt;"&amp;dataset_shampoo[[#This Row],[Month]])</f>
        <v>737912</v>
      </c>
      <c r="M4330" s="1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s="9">
        <v>68047</v>
      </c>
      <c r="I4331" s="11">
        <v>372001</v>
      </c>
      <c r="J4331" s="9">
        <f>SUMIFS(H:H,D:D,dataset_shampoo[[#This Row],[Brand]],E:E,dataset_shampoo[[#This Row],[Region]],F:F,dataset_shampoo[[#This Row],[Year]],G:G,"&lt;="&amp;dataset_shampoo[[#This Row],[Month]])</f>
        <v>748881</v>
      </c>
      <c r="K4331" s="27">
        <f>SUMIFS(I:I,D:D,dataset_shampoo[[#This Row],[Brand]],E:E,dataset_shampoo[[#This Row],[Region]],F:F,dataset_shampoo[[#This Row],[Year]],G:G,"&lt;="&amp;dataset_shampoo[[#This Row],[Month]])</f>
        <v>4086383</v>
      </c>
      <c r="L4331" s="9">
        <f>dataset_shampoo[[#This Row],[Units YTD]]+SUMIFS(H:H,D:D,dataset_shampoo[[#This Row],[Brand]],E:E,dataset_shampoo[[#This Row],[Region]],F:F,dataset_shampoo[[#This Row],[Year]]-1,G:G,"&gt;"&amp;dataset_shampoo[[#This Row],[Month]])</f>
        <v>748881</v>
      </c>
      <c r="M4331" s="1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s="9">
        <v>69244</v>
      </c>
      <c r="I4332" s="11">
        <v>377783</v>
      </c>
      <c r="J4332" s="9">
        <f>SUMIFS(H:H,D:D,dataset_shampoo[[#This Row],[Brand]],E:E,dataset_shampoo[[#This Row],[Region]],F:F,dataset_shampoo[[#This Row],[Year]],G:G,"&lt;="&amp;dataset_shampoo[[#This Row],[Month]])</f>
        <v>69244</v>
      </c>
      <c r="K4332" s="27">
        <f>SUMIFS(I:I,D:D,dataset_shampoo[[#This Row],[Brand]],E:E,dataset_shampoo[[#This Row],[Region]],F:F,dataset_shampoo[[#This Row],[Year]],G:G,"&lt;="&amp;dataset_shampoo[[#This Row],[Month]])</f>
        <v>377783</v>
      </c>
      <c r="L4332" s="9">
        <f>dataset_shampoo[[#This Row],[Units YTD]]+SUMIFS(H:H,D:D,dataset_shampoo[[#This Row],[Brand]],E:E,dataset_shampoo[[#This Row],[Region]],F:F,dataset_shampoo[[#This Row],[Year]]-1,G:G,"&gt;"&amp;dataset_shampoo[[#This Row],[Month]])</f>
        <v>761950</v>
      </c>
      <c r="M4332" s="1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s="9">
        <v>64813</v>
      </c>
      <c r="I4333" s="11">
        <v>356622</v>
      </c>
      <c r="J4333" s="9">
        <f>SUMIFS(H:H,D:D,dataset_shampoo[[#This Row],[Brand]],E:E,dataset_shampoo[[#This Row],[Region]],F:F,dataset_shampoo[[#This Row],[Year]],G:G,"&lt;="&amp;dataset_shampoo[[#This Row],[Month]])</f>
        <v>134057</v>
      </c>
      <c r="K4333" s="27">
        <f>SUMIFS(I:I,D:D,dataset_shampoo[[#This Row],[Brand]],E:E,dataset_shampoo[[#This Row],[Region]],F:F,dataset_shampoo[[#This Row],[Year]],G:G,"&lt;="&amp;dataset_shampoo[[#This Row],[Month]])</f>
        <v>734405</v>
      </c>
      <c r="L4333" s="9">
        <f>dataset_shampoo[[#This Row],[Units YTD]]+SUMIFS(H:H,D:D,dataset_shampoo[[#This Row],[Brand]],E:E,dataset_shampoo[[#This Row],[Region]],F:F,dataset_shampoo[[#This Row],[Year]]-1,G:G,"&gt;"&amp;dataset_shampoo[[#This Row],[Month]])</f>
        <v>773976</v>
      </c>
      <c r="M4333" s="1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s="9">
        <v>83391</v>
      </c>
      <c r="I4334" s="11">
        <v>455028</v>
      </c>
      <c r="J4334" s="9">
        <f>SUMIFS(H:H,D:D,dataset_shampoo[[#This Row],[Brand]],E:E,dataset_shampoo[[#This Row],[Region]],F:F,dataset_shampoo[[#This Row],[Year]],G:G,"&lt;="&amp;dataset_shampoo[[#This Row],[Month]])</f>
        <v>217448</v>
      </c>
      <c r="K4334" s="27">
        <f>SUMIFS(I:I,D:D,dataset_shampoo[[#This Row],[Brand]],E:E,dataset_shampoo[[#This Row],[Region]],F:F,dataset_shampoo[[#This Row],[Year]],G:G,"&lt;="&amp;dataset_shampoo[[#This Row],[Month]])</f>
        <v>1189433</v>
      </c>
      <c r="L4334" s="9">
        <f>dataset_shampoo[[#This Row],[Units YTD]]+SUMIFS(H:H,D:D,dataset_shampoo[[#This Row],[Brand]],E:E,dataset_shampoo[[#This Row],[Region]],F:F,dataset_shampoo[[#This Row],[Year]]-1,G:G,"&gt;"&amp;dataset_shampoo[[#This Row],[Month]])</f>
        <v>802599</v>
      </c>
      <c r="M4334" s="1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s="9">
        <v>68257</v>
      </c>
      <c r="I4335" s="11">
        <v>373751</v>
      </c>
      <c r="J4335" s="9">
        <f>SUMIFS(H:H,D:D,dataset_shampoo[[#This Row],[Brand]],E:E,dataset_shampoo[[#This Row],[Region]],F:F,dataset_shampoo[[#This Row],[Year]],G:G,"&lt;="&amp;dataset_shampoo[[#This Row],[Month]])</f>
        <v>285705</v>
      </c>
      <c r="K4335" s="27">
        <f>SUMIFS(I:I,D:D,dataset_shampoo[[#This Row],[Brand]],E:E,dataset_shampoo[[#This Row],[Region]],F:F,dataset_shampoo[[#This Row],[Year]],G:G,"&lt;="&amp;dataset_shampoo[[#This Row],[Month]])</f>
        <v>1563184</v>
      </c>
      <c r="L4335" s="9">
        <f>dataset_shampoo[[#This Row],[Units YTD]]+SUMIFS(H:H,D:D,dataset_shampoo[[#This Row],[Brand]],E:E,dataset_shampoo[[#This Row],[Region]],F:F,dataset_shampoo[[#This Row],[Year]]-1,G:G,"&gt;"&amp;dataset_shampoo[[#This Row],[Month]])</f>
        <v>818622</v>
      </c>
      <c r="M4335" s="1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s="9">
        <v>68894</v>
      </c>
      <c r="I4336" s="11">
        <v>375956</v>
      </c>
      <c r="J4336" s="9">
        <f>SUMIFS(H:H,D:D,dataset_shampoo[[#This Row],[Brand]],E:E,dataset_shampoo[[#This Row],[Region]],F:F,dataset_shampoo[[#This Row],[Year]],G:G,"&lt;="&amp;dataset_shampoo[[#This Row],[Month]])</f>
        <v>354599</v>
      </c>
      <c r="K4336" s="27">
        <f>SUMIFS(I:I,D:D,dataset_shampoo[[#This Row],[Brand]],E:E,dataset_shampoo[[#This Row],[Region]],F:F,dataset_shampoo[[#This Row],[Year]],G:G,"&lt;="&amp;dataset_shampoo[[#This Row],[Month]])</f>
        <v>1939140</v>
      </c>
      <c r="L4336" s="9">
        <f>dataset_shampoo[[#This Row],[Units YTD]]+SUMIFS(H:H,D:D,dataset_shampoo[[#This Row],[Brand]],E:E,dataset_shampoo[[#This Row],[Region]],F:F,dataset_shampoo[[#This Row],[Year]]-1,G:G,"&gt;"&amp;dataset_shampoo[[#This Row],[Month]])</f>
        <v>825741</v>
      </c>
      <c r="M4336" s="1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s="9">
        <v>71547</v>
      </c>
      <c r="I4337" s="11">
        <v>391062</v>
      </c>
      <c r="J4337" s="9">
        <f>SUMIFS(H:H,D:D,dataset_shampoo[[#This Row],[Brand]],E:E,dataset_shampoo[[#This Row],[Region]],F:F,dataset_shampoo[[#This Row],[Year]],G:G,"&lt;="&amp;dataset_shampoo[[#This Row],[Month]])</f>
        <v>426146</v>
      </c>
      <c r="K4337" s="27">
        <f>SUMIFS(I:I,D:D,dataset_shampoo[[#This Row],[Brand]],E:E,dataset_shampoo[[#This Row],[Region]],F:F,dataset_shampoo[[#This Row],[Year]],G:G,"&lt;="&amp;dataset_shampoo[[#This Row],[Month]])</f>
        <v>2330202</v>
      </c>
      <c r="L4337" s="9">
        <f>dataset_shampoo[[#This Row],[Units YTD]]+SUMIFS(H:H,D:D,dataset_shampoo[[#This Row],[Brand]],E:E,dataset_shampoo[[#This Row],[Region]],F:F,dataset_shampoo[[#This Row],[Year]]-1,G:G,"&gt;"&amp;dataset_shampoo[[#This Row],[Month]])</f>
        <v>840294</v>
      </c>
      <c r="M4337" s="1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s="9">
        <v>73325</v>
      </c>
      <c r="I4338" s="11">
        <v>400561</v>
      </c>
      <c r="J4338" s="9">
        <f>SUMIFS(H:H,D:D,dataset_shampoo[[#This Row],[Brand]],E:E,dataset_shampoo[[#This Row],[Region]],F:F,dataset_shampoo[[#This Row],[Year]],G:G,"&lt;="&amp;dataset_shampoo[[#This Row],[Month]])</f>
        <v>499471</v>
      </c>
      <c r="K4338" s="27">
        <f>SUMIFS(I:I,D:D,dataset_shampoo[[#This Row],[Brand]],E:E,dataset_shampoo[[#This Row],[Region]],F:F,dataset_shampoo[[#This Row],[Year]],G:G,"&lt;="&amp;dataset_shampoo[[#This Row],[Month]])</f>
        <v>2730763</v>
      </c>
      <c r="L4338" s="9">
        <f>dataset_shampoo[[#This Row],[Units YTD]]+SUMIFS(H:H,D:D,dataset_shampoo[[#This Row],[Brand]],E:E,dataset_shampoo[[#This Row],[Region]],F:F,dataset_shampoo[[#This Row],[Year]]-1,G:G,"&gt;"&amp;dataset_shampoo[[#This Row],[Month]])</f>
        <v>847182</v>
      </c>
      <c r="M4338" s="1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s="9">
        <v>64715</v>
      </c>
      <c r="I4339" s="11">
        <v>352359</v>
      </c>
      <c r="J4339" s="9">
        <f>SUMIFS(H:H,D:D,dataset_shampoo[[#This Row],[Brand]],E:E,dataset_shampoo[[#This Row],[Region]],F:F,dataset_shampoo[[#This Row],[Year]],G:G,"&lt;="&amp;dataset_shampoo[[#This Row],[Month]])</f>
        <v>564186</v>
      </c>
      <c r="K4339" s="27">
        <f>SUMIFS(I:I,D:D,dataset_shampoo[[#This Row],[Brand]],E:E,dataset_shampoo[[#This Row],[Region]],F:F,dataset_shampoo[[#This Row],[Year]],G:G,"&lt;="&amp;dataset_shampoo[[#This Row],[Month]])</f>
        <v>3083122</v>
      </c>
      <c r="L4339" s="9">
        <f>dataset_shampoo[[#This Row],[Units YTD]]+SUMIFS(H:H,D:D,dataset_shampoo[[#This Row],[Brand]],E:E,dataset_shampoo[[#This Row],[Region]],F:F,dataset_shampoo[[#This Row],[Year]]-1,G:G,"&gt;"&amp;dataset_shampoo[[#This Row],[Month]])</f>
        <v>846608</v>
      </c>
      <c r="M4339" s="1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s="9">
        <v>73500</v>
      </c>
      <c r="I4340" s="11">
        <v>403186</v>
      </c>
      <c r="J4340" s="9">
        <f>SUMIFS(H:H,D:D,dataset_shampoo[[#This Row],[Brand]],E:E,dataset_shampoo[[#This Row],[Region]],F:F,dataset_shampoo[[#This Row],[Year]],G:G,"&lt;="&amp;dataset_shampoo[[#This Row],[Month]])</f>
        <v>637686</v>
      </c>
      <c r="K4340" s="27">
        <f>SUMIFS(I:I,D:D,dataset_shampoo[[#This Row],[Brand]],E:E,dataset_shampoo[[#This Row],[Region]],F:F,dataset_shampoo[[#This Row],[Year]],G:G,"&lt;="&amp;dataset_shampoo[[#This Row],[Month]])</f>
        <v>3486308</v>
      </c>
      <c r="L4340" s="9">
        <f>dataset_shampoo[[#This Row],[Units YTD]]+SUMIFS(H:H,D:D,dataset_shampoo[[#This Row],[Brand]],E:E,dataset_shampoo[[#This Row],[Region]],F:F,dataset_shampoo[[#This Row],[Year]]-1,G:G,"&gt;"&amp;dataset_shampoo[[#This Row],[Month]])</f>
        <v>857941</v>
      </c>
      <c r="M4340" s="1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s="9">
        <v>73787</v>
      </c>
      <c r="I4341" s="11">
        <v>405993</v>
      </c>
      <c r="J4341" s="9">
        <f>SUMIFS(H:H,D:D,dataset_shampoo[[#This Row],[Brand]],E:E,dataset_shampoo[[#This Row],[Region]],F:F,dataset_shampoo[[#This Row],[Year]],G:G,"&lt;="&amp;dataset_shampoo[[#This Row],[Month]])</f>
        <v>711473</v>
      </c>
      <c r="K4341" s="27">
        <f>SUMIFS(I:I,D:D,dataset_shampoo[[#This Row],[Brand]],E:E,dataset_shampoo[[#This Row],[Region]],F:F,dataset_shampoo[[#This Row],[Year]],G:G,"&lt;="&amp;dataset_shampoo[[#This Row],[Month]])</f>
        <v>3892301</v>
      </c>
      <c r="L4341" s="9">
        <f>dataset_shampoo[[#This Row],[Units YTD]]+SUMIFS(H:H,D:D,dataset_shampoo[[#This Row],[Brand]],E:E,dataset_shampoo[[#This Row],[Region]],F:F,dataset_shampoo[[#This Row],[Year]]-1,G:G,"&gt;"&amp;dataset_shampoo[[#This Row],[Month]])</f>
        <v>849219</v>
      </c>
      <c r="M4341" s="1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s="9">
        <v>61943</v>
      </c>
      <c r="I4342" s="11">
        <v>340382</v>
      </c>
      <c r="J4342" s="9">
        <f>SUMIFS(H:H,D:D,dataset_shampoo[[#This Row],[Brand]],E:E,dataset_shampoo[[#This Row],[Region]],F:F,dataset_shampoo[[#This Row],[Year]],G:G,"&lt;="&amp;dataset_shampoo[[#This Row],[Month]])</f>
        <v>773416</v>
      </c>
      <c r="K4342" s="27">
        <f>SUMIFS(I:I,D:D,dataset_shampoo[[#This Row],[Brand]],E:E,dataset_shampoo[[#This Row],[Region]],F:F,dataset_shampoo[[#This Row],[Year]],G:G,"&lt;="&amp;dataset_shampoo[[#This Row],[Month]])</f>
        <v>4232683</v>
      </c>
      <c r="L4342" s="9">
        <f>dataset_shampoo[[#This Row],[Units YTD]]+SUMIFS(H:H,D:D,dataset_shampoo[[#This Row],[Brand]],E:E,dataset_shampoo[[#This Row],[Region]],F:F,dataset_shampoo[[#This Row],[Year]]-1,G:G,"&gt;"&amp;dataset_shampoo[[#This Row],[Month]])</f>
        <v>841463</v>
      </c>
      <c r="M4342" s="1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s="9">
        <v>69545</v>
      </c>
      <c r="I4343" s="11">
        <v>382683</v>
      </c>
      <c r="J4343" s="9">
        <f>SUMIFS(H:H,D:D,dataset_shampoo[[#This Row],[Brand]],E:E,dataset_shampoo[[#This Row],[Region]],F:F,dataset_shampoo[[#This Row],[Year]],G:G,"&lt;="&amp;dataset_shampoo[[#This Row],[Month]])</f>
        <v>842961</v>
      </c>
      <c r="K4343" s="27">
        <f>SUMIFS(I:I,D:D,dataset_shampoo[[#This Row],[Brand]],E:E,dataset_shampoo[[#This Row],[Region]],F:F,dataset_shampoo[[#This Row],[Year]],G:G,"&lt;="&amp;dataset_shampoo[[#This Row],[Month]])</f>
        <v>4615366</v>
      </c>
      <c r="L4343" s="9">
        <f>dataset_shampoo[[#This Row],[Units YTD]]+SUMIFS(H:H,D:D,dataset_shampoo[[#This Row],[Brand]],E:E,dataset_shampoo[[#This Row],[Region]],F:F,dataset_shampoo[[#This Row],[Year]]-1,G:G,"&gt;"&amp;dataset_shampoo[[#This Row],[Month]])</f>
        <v>842961</v>
      </c>
      <c r="M4343" s="1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s="9">
        <v>60753</v>
      </c>
      <c r="I4344" s="11">
        <v>337722</v>
      </c>
      <c r="J4344" s="9">
        <f>SUMIFS(H:H,D:D,dataset_shampoo[[#This Row],[Brand]],E:E,dataset_shampoo[[#This Row],[Region]],F:F,dataset_shampoo[[#This Row],[Year]],G:G,"&lt;="&amp;dataset_shampoo[[#This Row],[Month]])</f>
        <v>60753</v>
      </c>
      <c r="K4344" s="27">
        <f>SUMIFS(I:I,D:D,dataset_shampoo[[#This Row],[Brand]],E:E,dataset_shampoo[[#This Row],[Region]],F:F,dataset_shampoo[[#This Row],[Year]],G:G,"&lt;="&amp;dataset_shampoo[[#This Row],[Month]])</f>
        <v>337722</v>
      </c>
      <c r="L4344" s="9">
        <f>dataset_shampoo[[#This Row],[Units YTD]]+SUMIFS(H:H,D:D,dataset_shampoo[[#This Row],[Brand]],E:E,dataset_shampoo[[#This Row],[Region]],F:F,dataset_shampoo[[#This Row],[Year]]-1,G:G,"&gt;"&amp;dataset_shampoo[[#This Row],[Month]])</f>
        <v>834470</v>
      </c>
      <c r="M4344" s="1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s="9">
        <v>64960</v>
      </c>
      <c r="I4345" s="11">
        <v>360402</v>
      </c>
      <c r="J4345" s="9">
        <f>SUMIFS(H:H,D:D,dataset_shampoo[[#This Row],[Brand]],E:E,dataset_shampoo[[#This Row],[Region]],F:F,dataset_shampoo[[#This Row],[Year]],G:G,"&lt;="&amp;dataset_shampoo[[#This Row],[Month]])</f>
        <v>125713</v>
      </c>
      <c r="K4345" s="27">
        <f>SUMIFS(I:I,D:D,dataset_shampoo[[#This Row],[Brand]],E:E,dataset_shampoo[[#This Row],[Region]],F:F,dataset_shampoo[[#This Row],[Year]],G:G,"&lt;="&amp;dataset_shampoo[[#This Row],[Month]])</f>
        <v>698124</v>
      </c>
      <c r="L4345" s="9">
        <f>dataset_shampoo[[#This Row],[Units YTD]]+SUMIFS(H:H,D:D,dataset_shampoo[[#This Row],[Brand]],E:E,dataset_shampoo[[#This Row],[Region]],F:F,dataset_shampoo[[#This Row],[Year]]-1,G:G,"&gt;"&amp;dataset_shampoo[[#This Row],[Month]])</f>
        <v>834617</v>
      </c>
      <c r="M4345" s="1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s="9">
        <v>71162</v>
      </c>
      <c r="I4346" s="11">
        <v>395864</v>
      </c>
      <c r="J4346" s="9">
        <f>SUMIFS(H:H,D:D,dataset_shampoo[[#This Row],[Brand]],E:E,dataset_shampoo[[#This Row],[Region]],F:F,dataset_shampoo[[#This Row],[Year]],G:G,"&lt;="&amp;dataset_shampoo[[#This Row],[Month]])</f>
        <v>196875</v>
      </c>
      <c r="K4346" s="27">
        <f>SUMIFS(I:I,D:D,dataset_shampoo[[#This Row],[Brand]],E:E,dataset_shampoo[[#This Row],[Region]],F:F,dataset_shampoo[[#This Row],[Year]],G:G,"&lt;="&amp;dataset_shampoo[[#This Row],[Month]])</f>
        <v>1093988</v>
      </c>
      <c r="L4346" s="9">
        <f>dataset_shampoo[[#This Row],[Units YTD]]+SUMIFS(H:H,D:D,dataset_shampoo[[#This Row],[Brand]],E:E,dataset_shampoo[[#This Row],[Region]],F:F,dataset_shampoo[[#This Row],[Year]]-1,G:G,"&gt;"&amp;dataset_shampoo[[#This Row],[Month]])</f>
        <v>822388</v>
      </c>
      <c r="M4346" s="1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s="9">
        <v>73143</v>
      </c>
      <c r="I4347" s="11">
        <v>406672</v>
      </c>
      <c r="J4347" s="9">
        <f>SUMIFS(H:H,D:D,dataset_shampoo[[#This Row],[Brand]],E:E,dataset_shampoo[[#This Row],[Region]],F:F,dataset_shampoo[[#This Row],[Year]],G:G,"&lt;="&amp;dataset_shampoo[[#This Row],[Month]])</f>
        <v>270018</v>
      </c>
      <c r="K4347" s="27">
        <f>SUMIFS(I:I,D:D,dataset_shampoo[[#This Row],[Brand]],E:E,dataset_shampoo[[#This Row],[Region]],F:F,dataset_shampoo[[#This Row],[Year]],G:G,"&lt;="&amp;dataset_shampoo[[#This Row],[Month]])</f>
        <v>1500660</v>
      </c>
      <c r="L4347" s="9">
        <f>dataset_shampoo[[#This Row],[Units YTD]]+SUMIFS(H:H,D:D,dataset_shampoo[[#This Row],[Brand]],E:E,dataset_shampoo[[#This Row],[Region]],F:F,dataset_shampoo[[#This Row],[Year]]-1,G:G,"&gt;"&amp;dataset_shampoo[[#This Row],[Month]])</f>
        <v>827274</v>
      </c>
      <c r="M4347" s="1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s="9">
        <v>70518</v>
      </c>
      <c r="I4348" s="11">
        <v>399490</v>
      </c>
      <c r="J4348" s="9">
        <f>SUMIFS(H:H,D:D,dataset_shampoo[[#This Row],[Brand]],E:E,dataset_shampoo[[#This Row],[Region]],F:F,dataset_shampoo[[#This Row],[Year]],G:G,"&lt;="&amp;dataset_shampoo[[#This Row],[Month]])</f>
        <v>340536</v>
      </c>
      <c r="K4348" s="27">
        <f>SUMIFS(I:I,D:D,dataset_shampoo[[#This Row],[Brand]],E:E,dataset_shampoo[[#This Row],[Region]],F:F,dataset_shampoo[[#This Row],[Year]],G:G,"&lt;="&amp;dataset_shampoo[[#This Row],[Month]])</f>
        <v>1900150</v>
      </c>
      <c r="L4348" s="9">
        <f>dataset_shampoo[[#This Row],[Units YTD]]+SUMIFS(H:H,D:D,dataset_shampoo[[#This Row],[Brand]],E:E,dataset_shampoo[[#This Row],[Region]],F:F,dataset_shampoo[[#This Row],[Year]]-1,G:G,"&gt;"&amp;dataset_shampoo[[#This Row],[Month]])</f>
        <v>828898</v>
      </c>
      <c r="M4348" s="1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s="9">
        <v>75271</v>
      </c>
      <c r="I4349" s="11">
        <v>422240</v>
      </c>
      <c r="J4349" s="9">
        <f>SUMIFS(H:H,D:D,dataset_shampoo[[#This Row],[Brand]],E:E,dataset_shampoo[[#This Row],[Region]],F:F,dataset_shampoo[[#This Row],[Year]],G:G,"&lt;="&amp;dataset_shampoo[[#This Row],[Month]])</f>
        <v>415807</v>
      </c>
      <c r="K4349" s="27">
        <f>SUMIFS(I:I,D:D,dataset_shampoo[[#This Row],[Brand]],E:E,dataset_shampoo[[#This Row],[Region]],F:F,dataset_shampoo[[#This Row],[Year]],G:G,"&lt;="&amp;dataset_shampoo[[#This Row],[Month]])</f>
        <v>2322390</v>
      </c>
      <c r="L4349" s="9">
        <f>dataset_shampoo[[#This Row],[Units YTD]]+SUMIFS(H:H,D:D,dataset_shampoo[[#This Row],[Brand]],E:E,dataset_shampoo[[#This Row],[Region]],F:F,dataset_shampoo[[#This Row],[Year]]-1,G:G,"&gt;"&amp;dataset_shampoo[[#This Row],[Month]])</f>
        <v>832622</v>
      </c>
      <c r="M4349" s="1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s="9">
        <v>79156</v>
      </c>
      <c r="I4350" s="11">
        <v>446579</v>
      </c>
      <c r="J4350" s="9">
        <f>SUMIFS(H:H,D:D,dataset_shampoo[[#This Row],[Brand]],E:E,dataset_shampoo[[#This Row],[Region]],F:F,dataset_shampoo[[#This Row],[Year]],G:G,"&lt;="&amp;dataset_shampoo[[#This Row],[Month]])</f>
        <v>494963</v>
      </c>
      <c r="K4350" s="27">
        <f>SUMIFS(I:I,D:D,dataset_shampoo[[#This Row],[Brand]],E:E,dataset_shampoo[[#This Row],[Region]],F:F,dataset_shampoo[[#This Row],[Year]],G:G,"&lt;="&amp;dataset_shampoo[[#This Row],[Month]])</f>
        <v>2768969</v>
      </c>
      <c r="L4350" s="9">
        <f>dataset_shampoo[[#This Row],[Units YTD]]+SUMIFS(H:H,D:D,dataset_shampoo[[#This Row],[Brand]],E:E,dataset_shampoo[[#This Row],[Region]],F:F,dataset_shampoo[[#This Row],[Year]]-1,G:G,"&gt;"&amp;dataset_shampoo[[#This Row],[Month]])</f>
        <v>838453</v>
      </c>
      <c r="M4350" s="1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s="9">
        <v>66822</v>
      </c>
      <c r="I4351" s="11">
        <v>378357</v>
      </c>
      <c r="J4351" s="9">
        <f>SUMIFS(H:H,D:D,dataset_shampoo[[#This Row],[Brand]],E:E,dataset_shampoo[[#This Row],[Region]],F:F,dataset_shampoo[[#This Row],[Year]],G:G,"&lt;="&amp;dataset_shampoo[[#This Row],[Month]])</f>
        <v>561785</v>
      </c>
      <c r="K4351" s="27">
        <f>SUMIFS(I:I,D:D,dataset_shampoo[[#This Row],[Brand]],E:E,dataset_shampoo[[#This Row],[Region]],F:F,dataset_shampoo[[#This Row],[Year]],G:G,"&lt;="&amp;dataset_shampoo[[#This Row],[Month]])</f>
        <v>3147326</v>
      </c>
      <c r="L4351" s="9">
        <f>dataset_shampoo[[#This Row],[Units YTD]]+SUMIFS(H:H,D:D,dataset_shampoo[[#This Row],[Brand]],E:E,dataset_shampoo[[#This Row],[Region]],F:F,dataset_shampoo[[#This Row],[Year]]-1,G:G,"&gt;"&amp;dataset_shampoo[[#This Row],[Month]])</f>
        <v>840560</v>
      </c>
      <c r="M4351" s="1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s="9">
        <v>75292</v>
      </c>
      <c r="I4352" s="11">
        <v>424802</v>
      </c>
      <c r="J4352" s="9">
        <f>SUMIFS(H:H,D:D,dataset_shampoo[[#This Row],[Brand]],E:E,dataset_shampoo[[#This Row],[Region]],F:F,dataset_shampoo[[#This Row],[Year]],G:G,"&lt;="&amp;dataset_shampoo[[#This Row],[Month]])</f>
        <v>637077</v>
      </c>
      <c r="K4352" s="27">
        <f>SUMIFS(I:I,D:D,dataset_shampoo[[#This Row],[Brand]],E:E,dataset_shampoo[[#This Row],[Region]],F:F,dataset_shampoo[[#This Row],[Year]],G:G,"&lt;="&amp;dataset_shampoo[[#This Row],[Month]])</f>
        <v>3572128</v>
      </c>
      <c r="L4352" s="9">
        <f>dataset_shampoo[[#This Row],[Units YTD]]+SUMIFS(H:H,D:D,dataset_shampoo[[#This Row],[Brand]],E:E,dataset_shampoo[[#This Row],[Region]],F:F,dataset_shampoo[[#This Row],[Year]]-1,G:G,"&gt;"&amp;dataset_shampoo[[#This Row],[Month]])</f>
        <v>842352</v>
      </c>
      <c r="M4352" s="1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s="9">
        <v>75992</v>
      </c>
      <c r="I4353" s="11">
        <v>427805</v>
      </c>
      <c r="J4353" s="9">
        <f>SUMIFS(H:H,D:D,dataset_shampoo[[#This Row],[Brand]],E:E,dataset_shampoo[[#This Row],[Region]],F:F,dataset_shampoo[[#This Row],[Year]],G:G,"&lt;="&amp;dataset_shampoo[[#This Row],[Month]])</f>
        <v>713069</v>
      </c>
      <c r="K4353" s="27">
        <f>SUMIFS(I:I,D:D,dataset_shampoo[[#This Row],[Brand]],E:E,dataset_shampoo[[#This Row],[Region]],F:F,dataset_shampoo[[#This Row],[Year]],G:G,"&lt;="&amp;dataset_shampoo[[#This Row],[Month]])</f>
        <v>3999933</v>
      </c>
      <c r="L4353" s="9">
        <f>dataset_shampoo[[#This Row],[Units YTD]]+SUMIFS(H:H,D:D,dataset_shampoo[[#This Row],[Brand]],E:E,dataset_shampoo[[#This Row],[Region]],F:F,dataset_shampoo[[#This Row],[Year]]-1,G:G,"&gt;"&amp;dataset_shampoo[[#This Row],[Month]])</f>
        <v>844557</v>
      </c>
      <c r="M4353" s="1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s="9">
        <v>70077</v>
      </c>
      <c r="I4354" s="11">
        <v>395276</v>
      </c>
      <c r="J4354" s="9">
        <f>SUMIFS(H:H,D:D,dataset_shampoo[[#This Row],[Brand]],E:E,dataset_shampoo[[#This Row],[Region]],F:F,dataset_shampoo[[#This Row],[Year]],G:G,"&lt;="&amp;dataset_shampoo[[#This Row],[Month]])</f>
        <v>783146</v>
      </c>
      <c r="K4354" s="27">
        <f>SUMIFS(I:I,D:D,dataset_shampoo[[#This Row],[Brand]],E:E,dataset_shampoo[[#This Row],[Region]],F:F,dataset_shampoo[[#This Row],[Year]],G:G,"&lt;="&amp;dataset_shampoo[[#This Row],[Month]])</f>
        <v>4395209</v>
      </c>
      <c r="L4354" s="9">
        <f>dataset_shampoo[[#This Row],[Units YTD]]+SUMIFS(H:H,D:D,dataset_shampoo[[#This Row],[Brand]],E:E,dataset_shampoo[[#This Row],[Region]],F:F,dataset_shampoo[[#This Row],[Year]]-1,G:G,"&gt;"&amp;dataset_shampoo[[#This Row],[Month]])</f>
        <v>852691</v>
      </c>
      <c r="M4354" s="1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s="9">
        <v>77196</v>
      </c>
      <c r="I4355" s="11">
        <v>434518</v>
      </c>
      <c r="J4355" s="9">
        <f>SUMIFS(H:H,D:D,dataset_shampoo[[#This Row],[Brand]],E:E,dataset_shampoo[[#This Row],[Region]],F:F,dataset_shampoo[[#This Row],[Year]],G:G,"&lt;="&amp;dataset_shampoo[[#This Row],[Month]])</f>
        <v>860342</v>
      </c>
      <c r="K4355" s="27">
        <f>SUMIFS(I:I,D:D,dataset_shampoo[[#This Row],[Brand]],E:E,dataset_shampoo[[#This Row],[Region]],F:F,dataset_shampoo[[#This Row],[Year]],G:G,"&lt;="&amp;dataset_shampoo[[#This Row],[Month]])</f>
        <v>4829727</v>
      </c>
      <c r="L4355" s="9">
        <f>dataset_shampoo[[#This Row],[Units YTD]]+SUMIFS(H:H,D:D,dataset_shampoo[[#This Row],[Brand]],E:E,dataset_shampoo[[#This Row],[Region]],F:F,dataset_shampoo[[#This Row],[Year]]-1,G:G,"&gt;"&amp;dataset_shampoo[[#This Row],[Month]])</f>
        <v>860342</v>
      </c>
      <c r="M4355" s="1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s="9">
        <v>72968</v>
      </c>
      <c r="I4356" s="11">
        <v>413252</v>
      </c>
      <c r="J4356" s="9">
        <f>SUMIFS(H:H,D:D,dataset_shampoo[[#This Row],[Brand]],E:E,dataset_shampoo[[#This Row],[Region]],F:F,dataset_shampoo[[#This Row],[Year]],G:G,"&lt;="&amp;dataset_shampoo[[#This Row],[Month]])</f>
        <v>72968</v>
      </c>
      <c r="K4356" s="27">
        <f>SUMIFS(I:I,D:D,dataset_shampoo[[#This Row],[Brand]],E:E,dataset_shampoo[[#This Row],[Region]],F:F,dataset_shampoo[[#This Row],[Year]],G:G,"&lt;="&amp;dataset_shampoo[[#This Row],[Month]])</f>
        <v>413252</v>
      </c>
      <c r="L4356" s="9">
        <f>dataset_shampoo[[#This Row],[Units YTD]]+SUMIFS(H:H,D:D,dataset_shampoo[[#This Row],[Brand]],E:E,dataset_shampoo[[#This Row],[Region]],F:F,dataset_shampoo[[#This Row],[Year]]-1,G:G,"&gt;"&amp;dataset_shampoo[[#This Row],[Month]])</f>
        <v>872557</v>
      </c>
      <c r="M4356" s="1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s="9">
        <v>63483</v>
      </c>
      <c r="I4357" s="11">
        <v>356839</v>
      </c>
      <c r="J4357" s="9">
        <f>SUMIFS(H:H,D:D,dataset_shampoo[[#This Row],[Brand]],E:E,dataset_shampoo[[#This Row],[Region]],F:F,dataset_shampoo[[#This Row],[Year]],G:G,"&lt;="&amp;dataset_shampoo[[#This Row],[Month]])</f>
        <v>136451</v>
      </c>
      <c r="K4357" s="27">
        <f>SUMIFS(I:I,D:D,dataset_shampoo[[#This Row],[Brand]],E:E,dataset_shampoo[[#This Row],[Region]],F:F,dataset_shampoo[[#This Row],[Year]],G:G,"&lt;="&amp;dataset_shampoo[[#This Row],[Month]])</f>
        <v>770091</v>
      </c>
      <c r="L4357" s="9">
        <f>dataset_shampoo[[#This Row],[Units YTD]]+SUMIFS(H:H,D:D,dataset_shampoo[[#This Row],[Brand]],E:E,dataset_shampoo[[#This Row],[Region]],F:F,dataset_shampoo[[#This Row],[Year]]-1,G:G,"&gt;"&amp;dataset_shampoo[[#This Row],[Month]])</f>
        <v>871080</v>
      </c>
      <c r="M4357" s="1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s="9">
        <v>74529</v>
      </c>
      <c r="I4358" s="11">
        <v>420735</v>
      </c>
      <c r="J4358" s="9">
        <f>SUMIFS(H:H,D:D,dataset_shampoo[[#This Row],[Brand]],E:E,dataset_shampoo[[#This Row],[Region]],F:F,dataset_shampoo[[#This Row],[Year]],G:G,"&lt;="&amp;dataset_shampoo[[#This Row],[Month]])</f>
        <v>210980</v>
      </c>
      <c r="K4358" s="27">
        <f>SUMIFS(I:I,D:D,dataset_shampoo[[#This Row],[Brand]],E:E,dataset_shampoo[[#This Row],[Region]],F:F,dataset_shampoo[[#This Row],[Year]],G:G,"&lt;="&amp;dataset_shampoo[[#This Row],[Month]])</f>
        <v>1190826</v>
      </c>
      <c r="L4358" s="9">
        <f>dataset_shampoo[[#This Row],[Units YTD]]+SUMIFS(H:H,D:D,dataset_shampoo[[#This Row],[Brand]],E:E,dataset_shampoo[[#This Row],[Region]],F:F,dataset_shampoo[[#This Row],[Year]]-1,G:G,"&gt;"&amp;dataset_shampoo[[#This Row],[Month]])</f>
        <v>874447</v>
      </c>
      <c r="M4358" s="1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s="9">
        <v>65191</v>
      </c>
      <c r="I4359" s="11">
        <v>367745</v>
      </c>
      <c r="J4359" s="9">
        <f>SUMIFS(H:H,D:D,dataset_shampoo[[#This Row],[Brand]],E:E,dataset_shampoo[[#This Row],[Region]],F:F,dataset_shampoo[[#This Row],[Year]],G:G,"&lt;="&amp;dataset_shampoo[[#This Row],[Month]])</f>
        <v>276171</v>
      </c>
      <c r="K4359" s="27">
        <f>SUMIFS(I:I,D:D,dataset_shampoo[[#This Row],[Brand]],E:E,dataset_shampoo[[#This Row],[Region]],F:F,dataset_shampoo[[#This Row],[Year]],G:G,"&lt;="&amp;dataset_shampoo[[#This Row],[Month]])</f>
        <v>1558571</v>
      </c>
      <c r="L4359" s="9">
        <f>dataset_shampoo[[#This Row],[Units YTD]]+SUMIFS(H:H,D:D,dataset_shampoo[[#This Row],[Brand]],E:E,dataset_shampoo[[#This Row],[Region]],F:F,dataset_shampoo[[#This Row],[Year]]-1,G:G,"&gt;"&amp;dataset_shampoo[[#This Row],[Month]])</f>
        <v>866495</v>
      </c>
      <c r="M4359" s="1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s="9">
        <v>78855</v>
      </c>
      <c r="I4360" s="11">
        <v>449694</v>
      </c>
      <c r="J4360" s="9">
        <f>SUMIFS(H:H,D:D,dataset_shampoo[[#This Row],[Brand]],E:E,dataset_shampoo[[#This Row],[Region]],F:F,dataset_shampoo[[#This Row],[Year]],G:G,"&lt;="&amp;dataset_shampoo[[#This Row],[Month]])</f>
        <v>355026</v>
      </c>
      <c r="K4360" s="27">
        <f>SUMIFS(I:I,D:D,dataset_shampoo[[#This Row],[Brand]],E:E,dataset_shampoo[[#This Row],[Region]],F:F,dataset_shampoo[[#This Row],[Year]],G:G,"&lt;="&amp;dataset_shampoo[[#This Row],[Month]])</f>
        <v>2008265</v>
      </c>
      <c r="L4360" s="9">
        <f>dataset_shampoo[[#This Row],[Units YTD]]+SUMIFS(H:H,D:D,dataset_shampoo[[#This Row],[Brand]],E:E,dataset_shampoo[[#This Row],[Region]],F:F,dataset_shampoo[[#This Row],[Year]]-1,G:G,"&gt;"&amp;dataset_shampoo[[#This Row],[Month]])</f>
        <v>874832</v>
      </c>
      <c r="M4360" s="1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s="9">
        <v>75705</v>
      </c>
      <c r="I4361" s="11">
        <v>435057</v>
      </c>
      <c r="J4361" s="9">
        <f>SUMIFS(H:H,D:D,dataset_shampoo[[#This Row],[Brand]],E:E,dataset_shampoo[[#This Row],[Region]],F:F,dataset_shampoo[[#This Row],[Year]],G:G,"&lt;="&amp;dataset_shampoo[[#This Row],[Month]])</f>
        <v>430731</v>
      </c>
      <c r="K4361" s="27">
        <f>SUMIFS(I:I,D:D,dataset_shampoo[[#This Row],[Brand]],E:E,dataset_shampoo[[#This Row],[Region]],F:F,dataset_shampoo[[#This Row],[Year]],G:G,"&lt;="&amp;dataset_shampoo[[#This Row],[Month]])</f>
        <v>2443322</v>
      </c>
      <c r="L4361" s="9">
        <f>dataset_shampoo[[#This Row],[Units YTD]]+SUMIFS(H:H,D:D,dataset_shampoo[[#This Row],[Brand]],E:E,dataset_shampoo[[#This Row],[Region]],F:F,dataset_shampoo[[#This Row],[Year]]-1,G:G,"&gt;"&amp;dataset_shampoo[[#This Row],[Month]])</f>
        <v>875266</v>
      </c>
      <c r="M4361" s="1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s="9">
        <v>76706</v>
      </c>
      <c r="I4362" s="11">
        <v>449722</v>
      </c>
      <c r="J4362" s="9">
        <f>SUMIFS(H:H,D:D,dataset_shampoo[[#This Row],[Brand]],E:E,dataset_shampoo[[#This Row],[Region]],F:F,dataset_shampoo[[#This Row],[Year]],G:G,"&lt;="&amp;dataset_shampoo[[#This Row],[Month]])</f>
        <v>507437</v>
      </c>
      <c r="K4362" s="27">
        <f>SUMIFS(I:I,D:D,dataset_shampoo[[#This Row],[Brand]],E:E,dataset_shampoo[[#This Row],[Region]],F:F,dataset_shampoo[[#This Row],[Year]],G:G,"&lt;="&amp;dataset_shampoo[[#This Row],[Month]])</f>
        <v>2893044</v>
      </c>
      <c r="L4362" s="9">
        <f>dataset_shampoo[[#This Row],[Units YTD]]+SUMIFS(H:H,D:D,dataset_shampoo[[#This Row],[Brand]],E:E,dataset_shampoo[[#This Row],[Region]],F:F,dataset_shampoo[[#This Row],[Year]]-1,G:G,"&gt;"&amp;dataset_shampoo[[#This Row],[Month]])</f>
        <v>872816</v>
      </c>
      <c r="M4362" s="1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s="9">
        <v>72331</v>
      </c>
      <c r="I4363" s="11">
        <v>424802</v>
      </c>
      <c r="J4363" s="9">
        <f>SUMIFS(H:H,D:D,dataset_shampoo[[#This Row],[Brand]],E:E,dataset_shampoo[[#This Row],[Region]],F:F,dataset_shampoo[[#This Row],[Year]],G:G,"&lt;="&amp;dataset_shampoo[[#This Row],[Month]])</f>
        <v>579768</v>
      </c>
      <c r="K4363" s="27">
        <f>SUMIFS(I:I,D:D,dataset_shampoo[[#This Row],[Brand]],E:E,dataset_shampoo[[#This Row],[Region]],F:F,dataset_shampoo[[#This Row],[Year]],G:G,"&lt;="&amp;dataset_shampoo[[#This Row],[Month]])</f>
        <v>3317846</v>
      </c>
      <c r="L4363" s="9">
        <f>dataset_shampoo[[#This Row],[Units YTD]]+SUMIFS(H:H,D:D,dataset_shampoo[[#This Row],[Brand]],E:E,dataset_shampoo[[#This Row],[Region]],F:F,dataset_shampoo[[#This Row],[Year]]-1,G:G,"&gt;"&amp;dataset_shampoo[[#This Row],[Month]])</f>
        <v>878325</v>
      </c>
      <c r="M4363" s="1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s="9">
        <v>76125</v>
      </c>
      <c r="I4364" s="11">
        <v>471324</v>
      </c>
      <c r="J4364" s="9">
        <f>SUMIFS(H:H,D:D,dataset_shampoo[[#This Row],[Brand]],E:E,dataset_shampoo[[#This Row],[Region]],F:F,dataset_shampoo[[#This Row],[Year]],G:G,"&lt;="&amp;dataset_shampoo[[#This Row],[Month]])</f>
        <v>655893</v>
      </c>
      <c r="K4364" s="27">
        <f>SUMIFS(I:I,D:D,dataset_shampoo[[#This Row],[Brand]],E:E,dataset_shampoo[[#This Row],[Region]],F:F,dataset_shampoo[[#This Row],[Year]],G:G,"&lt;="&amp;dataset_shampoo[[#This Row],[Month]])</f>
        <v>3789170</v>
      </c>
      <c r="L4364" s="9">
        <f>dataset_shampoo[[#This Row],[Units YTD]]+SUMIFS(H:H,D:D,dataset_shampoo[[#This Row],[Brand]],E:E,dataset_shampoo[[#This Row],[Region]],F:F,dataset_shampoo[[#This Row],[Year]]-1,G:G,"&gt;"&amp;dataset_shampoo[[#This Row],[Month]])</f>
        <v>879158</v>
      </c>
      <c r="M4364" s="1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s="9">
        <v>79093</v>
      </c>
      <c r="I4365" s="11">
        <v>490252</v>
      </c>
      <c r="J4365" s="9">
        <f>SUMIFS(H:H,D:D,dataset_shampoo[[#This Row],[Brand]],E:E,dataset_shampoo[[#This Row],[Region]],F:F,dataset_shampoo[[#This Row],[Year]],G:G,"&lt;="&amp;dataset_shampoo[[#This Row],[Month]])</f>
        <v>734986</v>
      </c>
      <c r="K4365" s="27">
        <f>SUMIFS(I:I,D:D,dataset_shampoo[[#This Row],[Brand]],E:E,dataset_shampoo[[#This Row],[Region]],F:F,dataset_shampoo[[#This Row],[Year]],G:G,"&lt;="&amp;dataset_shampoo[[#This Row],[Month]])</f>
        <v>4279422</v>
      </c>
      <c r="L4365" s="9">
        <f>dataset_shampoo[[#This Row],[Units YTD]]+SUMIFS(H:H,D:D,dataset_shampoo[[#This Row],[Brand]],E:E,dataset_shampoo[[#This Row],[Region]],F:F,dataset_shampoo[[#This Row],[Year]]-1,G:G,"&gt;"&amp;dataset_shampoo[[#This Row],[Month]])</f>
        <v>882259</v>
      </c>
      <c r="M4365" s="1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s="9">
        <v>74137</v>
      </c>
      <c r="I4366" s="11">
        <v>458696</v>
      </c>
      <c r="J4366" s="9">
        <f>SUMIFS(H:H,D:D,dataset_shampoo[[#This Row],[Brand]],E:E,dataset_shampoo[[#This Row],[Region]],F:F,dataset_shampoo[[#This Row],[Year]],G:G,"&lt;="&amp;dataset_shampoo[[#This Row],[Month]])</f>
        <v>809123</v>
      </c>
      <c r="K4366" s="27">
        <f>SUMIFS(I:I,D:D,dataset_shampoo[[#This Row],[Brand]],E:E,dataset_shampoo[[#This Row],[Region]],F:F,dataset_shampoo[[#This Row],[Year]],G:G,"&lt;="&amp;dataset_shampoo[[#This Row],[Month]])</f>
        <v>4738118</v>
      </c>
      <c r="L4366" s="9">
        <f>dataset_shampoo[[#This Row],[Units YTD]]+SUMIFS(H:H,D:D,dataset_shampoo[[#This Row],[Brand]],E:E,dataset_shampoo[[#This Row],[Region]],F:F,dataset_shampoo[[#This Row],[Year]]-1,G:G,"&gt;"&amp;dataset_shampoo[[#This Row],[Month]])</f>
        <v>886319</v>
      </c>
      <c r="M4366" s="1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s="9">
        <v>79856</v>
      </c>
      <c r="I4367" s="11">
        <v>495992</v>
      </c>
      <c r="J4367" s="9">
        <f>SUMIFS(H:H,D:D,dataset_shampoo[[#This Row],[Brand]],E:E,dataset_shampoo[[#This Row],[Region]],F:F,dataset_shampoo[[#This Row],[Year]],G:G,"&lt;="&amp;dataset_shampoo[[#This Row],[Month]])</f>
        <v>888979</v>
      </c>
      <c r="K4367" s="27">
        <f>SUMIFS(I:I,D:D,dataset_shampoo[[#This Row],[Brand]],E:E,dataset_shampoo[[#This Row],[Region]],F:F,dataset_shampoo[[#This Row],[Year]],G:G,"&lt;="&amp;dataset_shampoo[[#This Row],[Month]])</f>
        <v>5234110</v>
      </c>
      <c r="L4367" s="9">
        <f>dataset_shampoo[[#This Row],[Units YTD]]+SUMIFS(H:H,D:D,dataset_shampoo[[#This Row],[Brand]],E:E,dataset_shampoo[[#This Row],[Region]],F:F,dataset_shampoo[[#This Row],[Year]]-1,G:G,"&gt;"&amp;dataset_shampoo[[#This Row],[Month]])</f>
        <v>888979</v>
      </c>
      <c r="M4367" s="1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s="9">
        <v>78778</v>
      </c>
      <c r="I4368" s="11">
        <v>485422</v>
      </c>
      <c r="J4368" s="9">
        <f>SUMIFS(H:H,D:D,dataset_shampoo[[#This Row],[Brand]],E:E,dataset_shampoo[[#This Row],[Region]],F:F,dataset_shampoo[[#This Row],[Year]],G:G,"&lt;="&amp;dataset_shampoo[[#This Row],[Month]])</f>
        <v>78778</v>
      </c>
      <c r="K4368" s="27">
        <f>SUMIFS(I:I,D:D,dataset_shampoo[[#This Row],[Brand]],E:E,dataset_shampoo[[#This Row],[Region]],F:F,dataset_shampoo[[#This Row],[Year]],G:G,"&lt;="&amp;dataset_shampoo[[#This Row],[Month]])</f>
        <v>485422</v>
      </c>
      <c r="L4368" s="9">
        <f>dataset_shampoo[[#This Row],[Units YTD]]+SUMIFS(H:H,D:D,dataset_shampoo[[#This Row],[Brand]],E:E,dataset_shampoo[[#This Row],[Region]],F:F,dataset_shampoo[[#This Row],[Year]]-1,G:G,"&gt;"&amp;dataset_shampoo[[#This Row],[Month]])</f>
        <v>894789</v>
      </c>
      <c r="M4368" s="1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s="9">
        <v>79765</v>
      </c>
      <c r="I4369" s="11">
        <v>499037</v>
      </c>
      <c r="J4369" s="9">
        <f>SUMIFS(H:H,D:D,dataset_shampoo[[#This Row],[Brand]],E:E,dataset_shampoo[[#This Row],[Region]],F:F,dataset_shampoo[[#This Row],[Year]],G:G,"&lt;="&amp;dataset_shampoo[[#This Row],[Month]])</f>
        <v>158543</v>
      </c>
      <c r="K4369" s="27">
        <f>SUMIFS(I:I,D:D,dataset_shampoo[[#This Row],[Brand]],E:E,dataset_shampoo[[#This Row],[Region]],F:F,dataset_shampoo[[#This Row],[Year]],G:G,"&lt;="&amp;dataset_shampoo[[#This Row],[Month]])</f>
        <v>984459</v>
      </c>
      <c r="L4369" s="9">
        <f>dataset_shampoo[[#This Row],[Units YTD]]+SUMIFS(H:H,D:D,dataset_shampoo[[#This Row],[Brand]],E:E,dataset_shampoo[[#This Row],[Region]],F:F,dataset_shampoo[[#This Row],[Year]]-1,G:G,"&gt;"&amp;dataset_shampoo[[#This Row],[Month]])</f>
        <v>911071</v>
      </c>
      <c r="M4369" s="1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s="9">
        <v>84665</v>
      </c>
      <c r="I4370" s="11">
        <v>539196</v>
      </c>
      <c r="J4370" s="9">
        <f>SUMIFS(H:H,D:D,dataset_shampoo[[#This Row],[Brand]],E:E,dataset_shampoo[[#This Row],[Region]],F:F,dataset_shampoo[[#This Row],[Year]],G:G,"&lt;="&amp;dataset_shampoo[[#This Row],[Month]])</f>
        <v>243208</v>
      </c>
      <c r="K4370" s="27">
        <f>SUMIFS(I:I,D:D,dataset_shampoo[[#This Row],[Brand]],E:E,dataset_shampoo[[#This Row],[Region]],F:F,dataset_shampoo[[#This Row],[Year]],G:G,"&lt;="&amp;dataset_shampoo[[#This Row],[Month]])</f>
        <v>1523655</v>
      </c>
      <c r="L4370" s="9">
        <f>dataset_shampoo[[#This Row],[Units YTD]]+SUMIFS(H:H,D:D,dataset_shampoo[[#This Row],[Brand]],E:E,dataset_shampoo[[#This Row],[Region]],F:F,dataset_shampoo[[#This Row],[Year]]-1,G:G,"&gt;"&amp;dataset_shampoo[[#This Row],[Month]])</f>
        <v>921207</v>
      </c>
      <c r="M4370" s="1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s="9">
        <v>46613</v>
      </c>
      <c r="I4371" s="11">
        <v>251013</v>
      </c>
      <c r="J4371" s="9">
        <f>SUMIFS(H:H,D:D,dataset_shampoo[[#This Row],[Brand]],E:E,dataset_shampoo[[#This Row],[Region]],F:F,dataset_shampoo[[#This Row],[Year]],G:G,"&lt;="&amp;dataset_shampoo[[#This Row],[Month]])</f>
        <v>46613</v>
      </c>
      <c r="K4371" s="27">
        <f>SUMIFS(I:I,D:D,dataset_shampoo[[#This Row],[Brand]],E:E,dataset_shampoo[[#This Row],[Region]],F:F,dataset_shampoo[[#This Row],[Year]],G:G,"&lt;="&amp;dataset_shampoo[[#This Row],[Month]])</f>
        <v>251013</v>
      </c>
      <c r="L4371" s="9">
        <f>dataset_shampoo[[#This Row],[Units YTD]]+SUMIFS(H:H,D:D,dataset_shampoo[[#This Row],[Brand]],E:E,dataset_shampoo[[#This Row],[Region]],F:F,dataset_shampoo[[#This Row],[Year]]-1,G:G,"&gt;"&amp;dataset_shampoo[[#This Row],[Month]])</f>
        <v>46613</v>
      </c>
      <c r="M4371" s="1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s="9">
        <v>43512</v>
      </c>
      <c r="I4372" s="11">
        <v>232841</v>
      </c>
      <c r="J4372" s="9">
        <f>SUMIFS(H:H,D:D,dataset_shampoo[[#This Row],[Brand]],E:E,dataset_shampoo[[#This Row],[Region]],F:F,dataset_shampoo[[#This Row],[Year]],G:G,"&lt;="&amp;dataset_shampoo[[#This Row],[Month]])</f>
        <v>90125</v>
      </c>
      <c r="K4372" s="27">
        <f>SUMIFS(I:I,D:D,dataset_shampoo[[#This Row],[Brand]],E:E,dataset_shampoo[[#This Row],[Region]],F:F,dataset_shampoo[[#This Row],[Year]],G:G,"&lt;="&amp;dataset_shampoo[[#This Row],[Month]])</f>
        <v>483854</v>
      </c>
      <c r="L4372" s="9">
        <f>dataset_shampoo[[#This Row],[Units YTD]]+SUMIFS(H:H,D:D,dataset_shampoo[[#This Row],[Brand]],E:E,dataset_shampoo[[#This Row],[Region]],F:F,dataset_shampoo[[#This Row],[Year]]-1,G:G,"&gt;"&amp;dataset_shampoo[[#This Row],[Month]])</f>
        <v>90125</v>
      </c>
      <c r="M4372" s="1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s="9">
        <v>56154</v>
      </c>
      <c r="I4373" s="11">
        <v>301560</v>
      </c>
      <c r="J4373" s="9">
        <f>SUMIFS(H:H,D:D,dataset_shampoo[[#This Row],[Brand]],E:E,dataset_shampoo[[#This Row],[Region]],F:F,dataset_shampoo[[#This Row],[Year]],G:G,"&lt;="&amp;dataset_shampoo[[#This Row],[Month]])</f>
        <v>146279</v>
      </c>
      <c r="K4373" s="27">
        <f>SUMIFS(I:I,D:D,dataset_shampoo[[#This Row],[Brand]],E:E,dataset_shampoo[[#This Row],[Region]],F:F,dataset_shampoo[[#This Row],[Year]],G:G,"&lt;="&amp;dataset_shampoo[[#This Row],[Month]])</f>
        <v>785414</v>
      </c>
      <c r="L4373" s="9">
        <f>dataset_shampoo[[#This Row],[Units YTD]]+SUMIFS(H:H,D:D,dataset_shampoo[[#This Row],[Brand]],E:E,dataset_shampoo[[#This Row],[Region]],F:F,dataset_shampoo[[#This Row],[Year]]-1,G:G,"&gt;"&amp;dataset_shampoo[[#This Row],[Month]])</f>
        <v>146279</v>
      </c>
      <c r="M4373" s="1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s="9">
        <v>50757</v>
      </c>
      <c r="I4374" s="11">
        <v>271964</v>
      </c>
      <c r="J4374" s="9">
        <f>SUMIFS(H:H,D:D,dataset_shampoo[[#This Row],[Brand]],E:E,dataset_shampoo[[#This Row],[Region]],F:F,dataset_shampoo[[#This Row],[Year]],G:G,"&lt;="&amp;dataset_shampoo[[#This Row],[Month]])</f>
        <v>197036</v>
      </c>
      <c r="K4374" s="27">
        <f>SUMIFS(I:I,D:D,dataset_shampoo[[#This Row],[Brand]],E:E,dataset_shampoo[[#This Row],[Region]],F:F,dataset_shampoo[[#This Row],[Year]],G:G,"&lt;="&amp;dataset_shampoo[[#This Row],[Month]])</f>
        <v>1057378</v>
      </c>
      <c r="L4374" s="9">
        <f>dataset_shampoo[[#This Row],[Units YTD]]+SUMIFS(H:H,D:D,dataset_shampoo[[#This Row],[Brand]],E:E,dataset_shampoo[[#This Row],[Region]],F:F,dataset_shampoo[[#This Row],[Year]]-1,G:G,"&gt;"&amp;dataset_shampoo[[#This Row],[Month]])</f>
        <v>197036</v>
      </c>
      <c r="M4374" s="1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s="9">
        <v>51786</v>
      </c>
      <c r="I4375" s="11">
        <v>277767</v>
      </c>
      <c r="J4375" s="9">
        <f>SUMIFS(H:H,D:D,dataset_shampoo[[#This Row],[Brand]],E:E,dataset_shampoo[[#This Row],[Region]],F:F,dataset_shampoo[[#This Row],[Year]],G:G,"&lt;="&amp;dataset_shampoo[[#This Row],[Month]])</f>
        <v>248822</v>
      </c>
      <c r="K4375" s="27">
        <f>SUMIFS(I:I,D:D,dataset_shampoo[[#This Row],[Brand]],E:E,dataset_shampoo[[#This Row],[Region]],F:F,dataset_shampoo[[#This Row],[Year]],G:G,"&lt;="&amp;dataset_shampoo[[#This Row],[Month]])</f>
        <v>1335145</v>
      </c>
      <c r="L4375" s="9">
        <f>dataset_shampoo[[#This Row],[Units YTD]]+SUMIFS(H:H,D:D,dataset_shampoo[[#This Row],[Brand]],E:E,dataset_shampoo[[#This Row],[Region]],F:F,dataset_shampoo[[#This Row],[Year]]-1,G:G,"&gt;"&amp;dataset_shampoo[[#This Row],[Month]])</f>
        <v>248822</v>
      </c>
      <c r="M4375" s="1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s="9">
        <v>52157</v>
      </c>
      <c r="I4376" s="11">
        <v>281897</v>
      </c>
      <c r="J4376" s="9">
        <f>SUMIFS(H:H,D:D,dataset_shampoo[[#This Row],[Brand]],E:E,dataset_shampoo[[#This Row],[Region]],F:F,dataset_shampoo[[#This Row],[Year]],G:G,"&lt;="&amp;dataset_shampoo[[#This Row],[Month]])</f>
        <v>300979</v>
      </c>
      <c r="K4376" s="27">
        <f>SUMIFS(I:I,D:D,dataset_shampoo[[#This Row],[Brand]],E:E,dataset_shampoo[[#This Row],[Region]],F:F,dataset_shampoo[[#This Row],[Year]],G:G,"&lt;="&amp;dataset_shampoo[[#This Row],[Month]])</f>
        <v>1617042</v>
      </c>
      <c r="L4376" s="9">
        <f>dataset_shampoo[[#This Row],[Units YTD]]+SUMIFS(H:H,D:D,dataset_shampoo[[#This Row],[Brand]],E:E,dataset_shampoo[[#This Row],[Region]],F:F,dataset_shampoo[[#This Row],[Year]]-1,G:G,"&gt;"&amp;dataset_shampoo[[#This Row],[Month]])</f>
        <v>300979</v>
      </c>
      <c r="M4376" s="1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s="9">
        <v>48636</v>
      </c>
      <c r="I4377" s="11">
        <v>260554</v>
      </c>
      <c r="J4377" s="9">
        <f>SUMIFS(H:H,D:D,dataset_shampoo[[#This Row],[Brand]],E:E,dataset_shampoo[[#This Row],[Region]],F:F,dataset_shampoo[[#This Row],[Year]],G:G,"&lt;="&amp;dataset_shampoo[[#This Row],[Month]])</f>
        <v>349615</v>
      </c>
      <c r="K4377" s="27">
        <f>SUMIFS(I:I,D:D,dataset_shampoo[[#This Row],[Brand]],E:E,dataset_shampoo[[#This Row],[Region]],F:F,dataset_shampoo[[#This Row],[Year]],G:G,"&lt;="&amp;dataset_shampoo[[#This Row],[Month]])</f>
        <v>1877596</v>
      </c>
      <c r="L4377" s="9">
        <f>dataset_shampoo[[#This Row],[Units YTD]]+SUMIFS(H:H,D:D,dataset_shampoo[[#This Row],[Brand]],E:E,dataset_shampoo[[#This Row],[Region]],F:F,dataset_shampoo[[#This Row],[Year]]-1,G:G,"&gt;"&amp;dataset_shampoo[[#This Row],[Month]])</f>
        <v>349615</v>
      </c>
      <c r="M4377" s="1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s="9">
        <v>47999</v>
      </c>
      <c r="I4378" s="11">
        <v>257936</v>
      </c>
      <c r="J4378" s="9">
        <f>SUMIFS(H:H,D:D,dataset_shampoo[[#This Row],[Brand]],E:E,dataset_shampoo[[#This Row],[Region]],F:F,dataset_shampoo[[#This Row],[Year]],G:G,"&lt;="&amp;dataset_shampoo[[#This Row],[Month]])</f>
        <v>397614</v>
      </c>
      <c r="K4378" s="27">
        <f>SUMIFS(I:I,D:D,dataset_shampoo[[#This Row],[Brand]],E:E,dataset_shampoo[[#This Row],[Region]],F:F,dataset_shampoo[[#This Row],[Year]],G:G,"&lt;="&amp;dataset_shampoo[[#This Row],[Month]])</f>
        <v>2135532</v>
      </c>
      <c r="L4378" s="9">
        <f>dataset_shampoo[[#This Row],[Units YTD]]+SUMIFS(H:H,D:D,dataset_shampoo[[#This Row],[Brand]],E:E,dataset_shampoo[[#This Row],[Region]],F:F,dataset_shampoo[[#This Row],[Year]]-1,G:G,"&gt;"&amp;dataset_shampoo[[#This Row],[Month]])</f>
        <v>397614</v>
      </c>
      <c r="M4378" s="1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s="9">
        <v>51156</v>
      </c>
      <c r="I4379" s="11">
        <v>276787</v>
      </c>
      <c r="J4379" s="9">
        <f>SUMIFS(H:H,D:D,dataset_shampoo[[#This Row],[Brand]],E:E,dataset_shampoo[[#This Row],[Region]],F:F,dataset_shampoo[[#This Row],[Year]],G:G,"&lt;="&amp;dataset_shampoo[[#This Row],[Month]])</f>
        <v>448770</v>
      </c>
      <c r="K4379" s="27">
        <f>SUMIFS(I:I,D:D,dataset_shampoo[[#This Row],[Brand]],E:E,dataset_shampoo[[#This Row],[Region]],F:F,dataset_shampoo[[#This Row],[Year]],G:G,"&lt;="&amp;dataset_shampoo[[#This Row],[Month]])</f>
        <v>2412319</v>
      </c>
      <c r="L4379" s="9">
        <f>dataset_shampoo[[#This Row],[Units YTD]]+SUMIFS(H:H,D:D,dataset_shampoo[[#This Row],[Brand]],E:E,dataset_shampoo[[#This Row],[Region]],F:F,dataset_shampoo[[#This Row],[Year]]-1,G:G,"&gt;"&amp;dataset_shampoo[[#This Row],[Month]])</f>
        <v>448770</v>
      </c>
      <c r="M4379" s="1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s="9">
        <v>60396</v>
      </c>
      <c r="I4380" s="11">
        <v>327264</v>
      </c>
      <c r="J4380" s="9">
        <f>SUMIFS(H:H,D:D,dataset_shampoo[[#This Row],[Brand]],E:E,dataset_shampoo[[#This Row],[Region]],F:F,dataset_shampoo[[#This Row],[Year]],G:G,"&lt;="&amp;dataset_shampoo[[#This Row],[Month]])</f>
        <v>509166</v>
      </c>
      <c r="K4380" s="27">
        <f>SUMIFS(I:I,D:D,dataset_shampoo[[#This Row],[Brand]],E:E,dataset_shampoo[[#This Row],[Region]],F:F,dataset_shampoo[[#This Row],[Year]],G:G,"&lt;="&amp;dataset_shampoo[[#This Row],[Month]])</f>
        <v>2739583</v>
      </c>
      <c r="L4380" s="9">
        <f>dataset_shampoo[[#This Row],[Units YTD]]+SUMIFS(H:H,D:D,dataset_shampoo[[#This Row],[Brand]],E:E,dataset_shampoo[[#This Row],[Region]],F:F,dataset_shampoo[[#This Row],[Year]]-1,G:G,"&gt;"&amp;dataset_shampoo[[#This Row],[Month]])</f>
        <v>509166</v>
      </c>
      <c r="M4380" s="1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s="9">
        <v>46935</v>
      </c>
      <c r="I4381" s="11">
        <v>253617</v>
      </c>
      <c r="J4381" s="9">
        <f>SUMIFS(H:H,D:D,dataset_shampoo[[#This Row],[Brand]],E:E,dataset_shampoo[[#This Row],[Region]],F:F,dataset_shampoo[[#This Row],[Year]],G:G,"&lt;="&amp;dataset_shampoo[[#This Row],[Month]])</f>
        <v>556101</v>
      </c>
      <c r="K4381" s="27">
        <f>SUMIFS(I:I,D:D,dataset_shampoo[[#This Row],[Brand]],E:E,dataset_shampoo[[#This Row],[Region]],F:F,dataset_shampoo[[#This Row],[Year]],G:G,"&lt;="&amp;dataset_shampoo[[#This Row],[Month]])</f>
        <v>2993200</v>
      </c>
      <c r="L4381" s="9">
        <f>dataset_shampoo[[#This Row],[Units YTD]]+SUMIFS(H:H,D:D,dataset_shampoo[[#This Row],[Brand]],E:E,dataset_shampoo[[#This Row],[Region]],F:F,dataset_shampoo[[#This Row],[Year]]-1,G:G,"&gt;"&amp;dataset_shampoo[[#This Row],[Month]])</f>
        <v>556101</v>
      </c>
      <c r="M4381" s="1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s="9">
        <v>46879</v>
      </c>
      <c r="I4382" s="11">
        <v>252623</v>
      </c>
      <c r="J4382" s="9">
        <f>SUMIFS(H:H,D:D,dataset_shampoo[[#This Row],[Brand]],E:E,dataset_shampoo[[#This Row],[Region]],F:F,dataset_shampoo[[#This Row],[Year]],G:G,"&lt;="&amp;dataset_shampoo[[#This Row],[Month]])</f>
        <v>602980</v>
      </c>
      <c r="K4382" s="27">
        <f>SUMIFS(I:I,D:D,dataset_shampoo[[#This Row],[Brand]],E:E,dataset_shampoo[[#This Row],[Region]],F:F,dataset_shampoo[[#This Row],[Year]],G:G,"&lt;="&amp;dataset_shampoo[[#This Row],[Month]])</f>
        <v>3245823</v>
      </c>
      <c r="L4382" s="9">
        <f>dataset_shampoo[[#This Row],[Units YTD]]+SUMIFS(H:H,D:D,dataset_shampoo[[#This Row],[Brand]],E:E,dataset_shampoo[[#This Row],[Region]],F:F,dataset_shampoo[[#This Row],[Year]]-1,G:G,"&gt;"&amp;dataset_shampoo[[#This Row],[Month]])</f>
        <v>602980</v>
      </c>
      <c r="M4382" s="1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s="9">
        <v>47425</v>
      </c>
      <c r="I4383" s="11">
        <v>256823</v>
      </c>
      <c r="J4383" s="9">
        <f>SUMIFS(H:H,D:D,dataset_shampoo[[#This Row],[Brand]],E:E,dataset_shampoo[[#This Row],[Region]],F:F,dataset_shampoo[[#This Row],[Year]],G:G,"&lt;="&amp;dataset_shampoo[[#This Row],[Month]])</f>
        <v>47425</v>
      </c>
      <c r="K4383" s="27">
        <f>SUMIFS(I:I,D:D,dataset_shampoo[[#This Row],[Brand]],E:E,dataset_shampoo[[#This Row],[Region]],F:F,dataset_shampoo[[#This Row],[Year]],G:G,"&lt;="&amp;dataset_shampoo[[#This Row],[Month]])</f>
        <v>256823</v>
      </c>
      <c r="L4383" s="9">
        <f>dataset_shampoo[[#This Row],[Units YTD]]+SUMIFS(H:H,D:D,dataset_shampoo[[#This Row],[Brand]],E:E,dataset_shampoo[[#This Row],[Region]],F:F,dataset_shampoo[[#This Row],[Year]]-1,G:G,"&gt;"&amp;dataset_shampoo[[#This Row],[Month]])</f>
        <v>603792</v>
      </c>
      <c r="M4383" s="1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s="9">
        <v>44982</v>
      </c>
      <c r="I4384" s="11">
        <v>243061</v>
      </c>
      <c r="J4384" s="9">
        <f>SUMIFS(H:H,D:D,dataset_shampoo[[#This Row],[Brand]],E:E,dataset_shampoo[[#This Row],[Region]],F:F,dataset_shampoo[[#This Row],[Year]],G:G,"&lt;="&amp;dataset_shampoo[[#This Row],[Month]])</f>
        <v>92407</v>
      </c>
      <c r="K4384" s="27">
        <f>SUMIFS(I:I,D:D,dataset_shampoo[[#This Row],[Brand]],E:E,dataset_shampoo[[#This Row],[Region]],F:F,dataset_shampoo[[#This Row],[Year]],G:G,"&lt;="&amp;dataset_shampoo[[#This Row],[Month]])</f>
        <v>499884</v>
      </c>
      <c r="L4384" s="9">
        <f>dataset_shampoo[[#This Row],[Units YTD]]+SUMIFS(H:H,D:D,dataset_shampoo[[#This Row],[Brand]],E:E,dataset_shampoo[[#This Row],[Region]],F:F,dataset_shampoo[[#This Row],[Year]]-1,G:G,"&gt;"&amp;dataset_shampoo[[#This Row],[Month]])</f>
        <v>605262</v>
      </c>
      <c r="M4384" s="1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s="9">
        <v>50260</v>
      </c>
      <c r="I4385" s="11">
        <v>272489</v>
      </c>
      <c r="J4385" s="9">
        <f>SUMIFS(H:H,D:D,dataset_shampoo[[#This Row],[Brand]],E:E,dataset_shampoo[[#This Row],[Region]],F:F,dataset_shampoo[[#This Row],[Year]],G:G,"&lt;="&amp;dataset_shampoo[[#This Row],[Month]])</f>
        <v>142667</v>
      </c>
      <c r="K4385" s="27">
        <f>SUMIFS(I:I,D:D,dataset_shampoo[[#This Row],[Brand]],E:E,dataset_shampoo[[#This Row],[Region]],F:F,dataset_shampoo[[#This Row],[Year]],G:G,"&lt;="&amp;dataset_shampoo[[#This Row],[Month]])</f>
        <v>772373</v>
      </c>
      <c r="L4385" s="9">
        <f>dataset_shampoo[[#This Row],[Units YTD]]+SUMIFS(H:H,D:D,dataset_shampoo[[#This Row],[Brand]],E:E,dataset_shampoo[[#This Row],[Region]],F:F,dataset_shampoo[[#This Row],[Year]]-1,G:G,"&gt;"&amp;dataset_shampoo[[#This Row],[Month]])</f>
        <v>599368</v>
      </c>
      <c r="M4385" s="1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s="9">
        <v>48405</v>
      </c>
      <c r="I4386" s="11">
        <v>264166</v>
      </c>
      <c r="J4386" s="9">
        <f>SUMIFS(H:H,D:D,dataset_shampoo[[#This Row],[Brand]],E:E,dataset_shampoo[[#This Row],[Region]],F:F,dataset_shampoo[[#This Row],[Year]],G:G,"&lt;="&amp;dataset_shampoo[[#This Row],[Month]])</f>
        <v>191072</v>
      </c>
      <c r="K4386" s="27">
        <f>SUMIFS(I:I,D:D,dataset_shampoo[[#This Row],[Brand]],E:E,dataset_shampoo[[#This Row],[Region]],F:F,dataset_shampoo[[#This Row],[Year]],G:G,"&lt;="&amp;dataset_shampoo[[#This Row],[Month]])</f>
        <v>1036539</v>
      </c>
      <c r="L4386" s="9">
        <f>dataset_shampoo[[#This Row],[Units YTD]]+SUMIFS(H:H,D:D,dataset_shampoo[[#This Row],[Brand]],E:E,dataset_shampoo[[#This Row],[Region]],F:F,dataset_shampoo[[#This Row],[Year]]-1,G:G,"&gt;"&amp;dataset_shampoo[[#This Row],[Month]])</f>
        <v>597016</v>
      </c>
      <c r="M4386" s="1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s="9">
        <v>51275</v>
      </c>
      <c r="I4387" s="11">
        <v>279909</v>
      </c>
      <c r="J4387" s="9">
        <f>SUMIFS(H:H,D:D,dataset_shampoo[[#This Row],[Brand]],E:E,dataset_shampoo[[#This Row],[Region]],F:F,dataset_shampoo[[#This Row],[Year]],G:G,"&lt;="&amp;dataset_shampoo[[#This Row],[Month]])</f>
        <v>242347</v>
      </c>
      <c r="K4387" s="27">
        <f>SUMIFS(I:I,D:D,dataset_shampoo[[#This Row],[Brand]],E:E,dataset_shampoo[[#This Row],[Region]],F:F,dataset_shampoo[[#This Row],[Year]],G:G,"&lt;="&amp;dataset_shampoo[[#This Row],[Month]])</f>
        <v>1316448</v>
      </c>
      <c r="L4387" s="9">
        <f>dataset_shampoo[[#This Row],[Units YTD]]+SUMIFS(H:H,D:D,dataset_shampoo[[#This Row],[Brand]],E:E,dataset_shampoo[[#This Row],[Region]],F:F,dataset_shampoo[[#This Row],[Year]]-1,G:G,"&gt;"&amp;dataset_shampoo[[#This Row],[Month]])</f>
        <v>596505</v>
      </c>
      <c r="M4387" s="1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s="9">
        <v>47999</v>
      </c>
      <c r="I4388" s="11">
        <v>260848</v>
      </c>
      <c r="J4388" s="9">
        <f>SUMIFS(H:H,D:D,dataset_shampoo[[#This Row],[Brand]],E:E,dataset_shampoo[[#This Row],[Region]],F:F,dataset_shampoo[[#This Row],[Year]],G:G,"&lt;="&amp;dataset_shampoo[[#This Row],[Month]])</f>
        <v>290346</v>
      </c>
      <c r="K4388" s="27">
        <f>SUMIFS(I:I,D:D,dataset_shampoo[[#This Row],[Brand]],E:E,dataset_shampoo[[#This Row],[Region]],F:F,dataset_shampoo[[#This Row],[Year]],G:G,"&lt;="&amp;dataset_shampoo[[#This Row],[Month]])</f>
        <v>1577296</v>
      </c>
      <c r="L4388" s="9">
        <f>dataset_shampoo[[#This Row],[Units YTD]]+SUMIFS(H:H,D:D,dataset_shampoo[[#This Row],[Brand]],E:E,dataset_shampoo[[#This Row],[Region]],F:F,dataset_shampoo[[#This Row],[Year]]-1,G:G,"&gt;"&amp;dataset_shampoo[[#This Row],[Month]])</f>
        <v>592347</v>
      </c>
      <c r="M4388" s="1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s="9">
        <v>46053</v>
      </c>
      <c r="I4389" s="11">
        <v>250761</v>
      </c>
      <c r="J4389" s="9">
        <f>SUMIFS(H:H,D:D,dataset_shampoo[[#This Row],[Brand]],E:E,dataset_shampoo[[#This Row],[Region]],F:F,dataset_shampoo[[#This Row],[Year]],G:G,"&lt;="&amp;dataset_shampoo[[#This Row],[Month]])</f>
        <v>336399</v>
      </c>
      <c r="K4389" s="27">
        <f>SUMIFS(I:I,D:D,dataset_shampoo[[#This Row],[Brand]],E:E,dataset_shampoo[[#This Row],[Region]],F:F,dataset_shampoo[[#This Row],[Year]],G:G,"&lt;="&amp;dataset_shampoo[[#This Row],[Month]])</f>
        <v>1828057</v>
      </c>
      <c r="L4389" s="9">
        <f>dataset_shampoo[[#This Row],[Units YTD]]+SUMIFS(H:H,D:D,dataset_shampoo[[#This Row],[Brand]],E:E,dataset_shampoo[[#This Row],[Region]],F:F,dataset_shampoo[[#This Row],[Year]]-1,G:G,"&gt;"&amp;dataset_shampoo[[#This Row],[Month]])</f>
        <v>589764</v>
      </c>
      <c r="M4389" s="1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s="9">
        <v>38556</v>
      </c>
      <c r="I4390" s="11">
        <v>208978</v>
      </c>
      <c r="J4390" s="9">
        <f>SUMIFS(H:H,D:D,dataset_shampoo[[#This Row],[Brand]],E:E,dataset_shampoo[[#This Row],[Region]],F:F,dataset_shampoo[[#This Row],[Year]],G:G,"&lt;="&amp;dataset_shampoo[[#This Row],[Month]])</f>
        <v>374955</v>
      </c>
      <c r="K4390" s="27">
        <f>SUMIFS(I:I,D:D,dataset_shampoo[[#This Row],[Brand]],E:E,dataset_shampoo[[#This Row],[Region]],F:F,dataset_shampoo[[#This Row],[Year]],G:G,"&lt;="&amp;dataset_shampoo[[#This Row],[Month]])</f>
        <v>2037035</v>
      </c>
      <c r="L4390" s="9">
        <f>dataset_shampoo[[#This Row],[Units YTD]]+SUMIFS(H:H,D:D,dataset_shampoo[[#This Row],[Brand]],E:E,dataset_shampoo[[#This Row],[Region]],F:F,dataset_shampoo[[#This Row],[Year]]-1,G:G,"&gt;"&amp;dataset_shampoo[[#This Row],[Month]])</f>
        <v>580321</v>
      </c>
      <c r="M4390" s="1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s="9">
        <v>45052</v>
      </c>
      <c r="I4391" s="11">
        <v>244804</v>
      </c>
      <c r="J4391" s="9">
        <f>SUMIFS(H:H,D:D,dataset_shampoo[[#This Row],[Brand]],E:E,dataset_shampoo[[#This Row],[Region]],F:F,dataset_shampoo[[#This Row],[Year]],G:G,"&lt;="&amp;dataset_shampoo[[#This Row],[Month]])</f>
        <v>420007</v>
      </c>
      <c r="K4391" s="27">
        <f>SUMIFS(I:I,D:D,dataset_shampoo[[#This Row],[Brand]],E:E,dataset_shampoo[[#This Row],[Region]],F:F,dataset_shampoo[[#This Row],[Year]],G:G,"&lt;="&amp;dataset_shampoo[[#This Row],[Month]])</f>
        <v>2281839</v>
      </c>
      <c r="L4391" s="9">
        <f>dataset_shampoo[[#This Row],[Units YTD]]+SUMIFS(H:H,D:D,dataset_shampoo[[#This Row],[Brand]],E:E,dataset_shampoo[[#This Row],[Region]],F:F,dataset_shampoo[[#This Row],[Year]]-1,G:G,"&gt;"&amp;dataset_shampoo[[#This Row],[Month]])</f>
        <v>574217</v>
      </c>
      <c r="M4391" s="1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s="9">
        <v>51086</v>
      </c>
      <c r="I4392" s="11">
        <v>279139</v>
      </c>
      <c r="J4392" s="9">
        <f>SUMIFS(H:H,D:D,dataset_shampoo[[#This Row],[Brand]],E:E,dataset_shampoo[[#This Row],[Region]],F:F,dataset_shampoo[[#This Row],[Year]],G:G,"&lt;="&amp;dataset_shampoo[[#This Row],[Month]])</f>
        <v>471093</v>
      </c>
      <c r="K4392" s="27">
        <f>SUMIFS(I:I,D:D,dataset_shampoo[[#This Row],[Brand]],E:E,dataset_shampoo[[#This Row],[Region]],F:F,dataset_shampoo[[#This Row],[Year]],G:G,"&lt;="&amp;dataset_shampoo[[#This Row],[Month]])</f>
        <v>2560978</v>
      </c>
      <c r="L4392" s="9">
        <f>dataset_shampoo[[#This Row],[Units YTD]]+SUMIFS(H:H,D:D,dataset_shampoo[[#This Row],[Brand]],E:E,dataset_shampoo[[#This Row],[Region]],F:F,dataset_shampoo[[#This Row],[Year]]-1,G:G,"&gt;"&amp;dataset_shampoo[[#This Row],[Month]])</f>
        <v>564907</v>
      </c>
      <c r="M4392" s="1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s="9">
        <v>46823</v>
      </c>
      <c r="I4393" s="11">
        <v>254212</v>
      </c>
      <c r="J4393" s="9">
        <f>SUMIFS(H:H,D:D,dataset_shampoo[[#This Row],[Brand]],E:E,dataset_shampoo[[#This Row],[Region]],F:F,dataset_shampoo[[#This Row],[Year]],G:G,"&lt;="&amp;dataset_shampoo[[#This Row],[Month]])</f>
        <v>517916</v>
      </c>
      <c r="K4393" s="27">
        <f>SUMIFS(I:I,D:D,dataset_shampoo[[#This Row],[Brand]],E:E,dataset_shampoo[[#This Row],[Region]],F:F,dataset_shampoo[[#This Row],[Year]],G:G,"&lt;="&amp;dataset_shampoo[[#This Row],[Month]])</f>
        <v>2815190</v>
      </c>
      <c r="L4393" s="9">
        <f>dataset_shampoo[[#This Row],[Units YTD]]+SUMIFS(H:H,D:D,dataset_shampoo[[#This Row],[Brand]],E:E,dataset_shampoo[[#This Row],[Region]],F:F,dataset_shampoo[[#This Row],[Year]]-1,G:G,"&gt;"&amp;dataset_shampoo[[#This Row],[Month]])</f>
        <v>564795</v>
      </c>
      <c r="M4393" s="1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s="9">
        <v>44107</v>
      </c>
      <c r="I4394" s="11">
        <v>239001</v>
      </c>
      <c r="J4394" s="9">
        <f>SUMIFS(H:H,D:D,dataset_shampoo[[#This Row],[Brand]],E:E,dataset_shampoo[[#This Row],[Region]],F:F,dataset_shampoo[[#This Row],[Year]],G:G,"&lt;="&amp;dataset_shampoo[[#This Row],[Month]])</f>
        <v>562023</v>
      </c>
      <c r="K4394" s="27">
        <f>SUMIFS(I:I,D:D,dataset_shampoo[[#This Row],[Brand]],E:E,dataset_shampoo[[#This Row],[Region]],F:F,dataset_shampoo[[#This Row],[Year]],G:G,"&lt;="&amp;dataset_shampoo[[#This Row],[Month]])</f>
        <v>3054191</v>
      </c>
      <c r="L4394" s="9">
        <f>dataset_shampoo[[#This Row],[Units YTD]]+SUMIFS(H:H,D:D,dataset_shampoo[[#This Row],[Brand]],E:E,dataset_shampoo[[#This Row],[Region]],F:F,dataset_shampoo[[#This Row],[Year]]-1,G:G,"&gt;"&amp;dataset_shampoo[[#This Row],[Month]])</f>
        <v>562023</v>
      </c>
      <c r="M4394" s="1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s="9">
        <v>44968</v>
      </c>
      <c r="I4395" s="11">
        <v>244916</v>
      </c>
      <c r="J4395" s="9">
        <f>SUMIFS(H:H,D:D,dataset_shampoo[[#This Row],[Brand]],E:E,dataset_shampoo[[#This Row],[Region]],F:F,dataset_shampoo[[#This Row],[Year]],G:G,"&lt;="&amp;dataset_shampoo[[#This Row],[Month]])</f>
        <v>44968</v>
      </c>
      <c r="K4395" s="27">
        <f>SUMIFS(I:I,D:D,dataset_shampoo[[#This Row],[Brand]],E:E,dataset_shampoo[[#This Row],[Region]],F:F,dataset_shampoo[[#This Row],[Year]],G:G,"&lt;="&amp;dataset_shampoo[[#This Row],[Month]])</f>
        <v>244916</v>
      </c>
      <c r="L4395" s="9">
        <f>dataset_shampoo[[#This Row],[Units YTD]]+SUMIFS(H:H,D:D,dataset_shampoo[[#This Row],[Brand]],E:E,dataset_shampoo[[#This Row],[Region]],F:F,dataset_shampoo[[#This Row],[Year]]-1,G:G,"&gt;"&amp;dataset_shampoo[[#This Row],[Month]])</f>
        <v>559566</v>
      </c>
      <c r="M4395" s="1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s="9">
        <v>41657</v>
      </c>
      <c r="I4396" s="11">
        <v>225435</v>
      </c>
      <c r="J4396" s="9">
        <f>SUMIFS(H:H,D:D,dataset_shampoo[[#This Row],[Brand]],E:E,dataset_shampoo[[#This Row],[Region]],F:F,dataset_shampoo[[#This Row],[Year]],G:G,"&lt;="&amp;dataset_shampoo[[#This Row],[Month]])</f>
        <v>86625</v>
      </c>
      <c r="K4396" s="27">
        <f>SUMIFS(I:I,D:D,dataset_shampoo[[#This Row],[Brand]],E:E,dataset_shampoo[[#This Row],[Region]],F:F,dataset_shampoo[[#This Row],[Year]],G:G,"&lt;="&amp;dataset_shampoo[[#This Row],[Month]])</f>
        <v>470351</v>
      </c>
      <c r="L4396" s="9">
        <f>dataset_shampoo[[#This Row],[Units YTD]]+SUMIFS(H:H,D:D,dataset_shampoo[[#This Row],[Brand]],E:E,dataset_shampoo[[#This Row],[Region]],F:F,dataset_shampoo[[#This Row],[Year]]-1,G:G,"&gt;"&amp;dataset_shampoo[[#This Row],[Month]])</f>
        <v>556241</v>
      </c>
      <c r="M4396" s="1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s="9">
        <v>50099</v>
      </c>
      <c r="I4397" s="11">
        <v>271544</v>
      </c>
      <c r="J4397" s="9">
        <f>SUMIFS(H:H,D:D,dataset_shampoo[[#This Row],[Brand]],E:E,dataset_shampoo[[#This Row],[Region]],F:F,dataset_shampoo[[#This Row],[Year]],G:G,"&lt;="&amp;dataset_shampoo[[#This Row],[Month]])</f>
        <v>136724</v>
      </c>
      <c r="K4397" s="27">
        <f>SUMIFS(I:I,D:D,dataset_shampoo[[#This Row],[Brand]],E:E,dataset_shampoo[[#This Row],[Region]],F:F,dataset_shampoo[[#This Row],[Year]],G:G,"&lt;="&amp;dataset_shampoo[[#This Row],[Month]])</f>
        <v>741895</v>
      </c>
      <c r="L4397" s="9">
        <f>dataset_shampoo[[#This Row],[Units YTD]]+SUMIFS(H:H,D:D,dataset_shampoo[[#This Row],[Brand]],E:E,dataset_shampoo[[#This Row],[Region]],F:F,dataset_shampoo[[#This Row],[Year]]-1,G:G,"&gt;"&amp;dataset_shampoo[[#This Row],[Month]])</f>
        <v>556080</v>
      </c>
      <c r="M4397" s="1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s="9">
        <v>42385</v>
      </c>
      <c r="I4398" s="11">
        <v>230706</v>
      </c>
      <c r="J4398" s="9">
        <f>SUMIFS(H:H,D:D,dataset_shampoo[[#This Row],[Brand]],E:E,dataset_shampoo[[#This Row],[Region]],F:F,dataset_shampoo[[#This Row],[Year]],G:G,"&lt;="&amp;dataset_shampoo[[#This Row],[Month]])</f>
        <v>179109</v>
      </c>
      <c r="K4398" s="27">
        <f>SUMIFS(I:I,D:D,dataset_shampoo[[#This Row],[Brand]],E:E,dataset_shampoo[[#This Row],[Region]],F:F,dataset_shampoo[[#This Row],[Year]],G:G,"&lt;="&amp;dataset_shampoo[[#This Row],[Month]])</f>
        <v>972601</v>
      </c>
      <c r="L4398" s="9">
        <f>dataset_shampoo[[#This Row],[Units YTD]]+SUMIFS(H:H,D:D,dataset_shampoo[[#This Row],[Brand]],E:E,dataset_shampoo[[#This Row],[Region]],F:F,dataset_shampoo[[#This Row],[Year]]-1,G:G,"&gt;"&amp;dataset_shampoo[[#This Row],[Month]])</f>
        <v>550060</v>
      </c>
      <c r="M4398" s="1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s="9">
        <v>34356</v>
      </c>
      <c r="I4399" s="11">
        <v>185913</v>
      </c>
      <c r="J4399" s="9">
        <f>SUMIFS(H:H,D:D,dataset_shampoo[[#This Row],[Brand]],E:E,dataset_shampoo[[#This Row],[Region]],F:F,dataset_shampoo[[#This Row],[Year]],G:G,"&lt;="&amp;dataset_shampoo[[#This Row],[Month]])</f>
        <v>213465</v>
      </c>
      <c r="K4399" s="27">
        <f>SUMIFS(I:I,D:D,dataset_shampoo[[#This Row],[Brand]],E:E,dataset_shampoo[[#This Row],[Region]],F:F,dataset_shampoo[[#This Row],[Year]],G:G,"&lt;="&amp;dataset_shampoo[[#This Row],[Month]])</f>
        <v>1158514</v>
      </c>
      <c r="L4399" s="9">
        <f>dataset_shampoo[[#This Row],[Units YTD]]+SUMIFS(H:H,D:D,dataset_shampoo[[#This Row],[Brand]],E:E,dataset_shampoo[[#This Row],[Region]],F:F,dataset_shampoo[[#This Row],[Year]]-1,G:G,"&gt;"&amp;dataset_shampoo[[#This Row],[Month]])</f>
        <v>533141</v>
      </c>
      <c r="M4399" s="1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s="9">
        <v>40103</v>
      </c>
      <c r="I4400" s="11">
        <v>216986</v>
      </c>
      <c r="J4400" s="9">
        <f>SUMIFS(H:H,D:D,dataset_shampoo[[#This Row],[Brand]],E:E,dataset_shampoo[[#This Row],[Region]],F:F,dataset_shampoo[[#This Row],[Year]],G:G,"&lt;="&amp;dataset_shampoo[[#This Row],[Month]])</f>
        <v>253568</v>
      </c>
      <c r="K4400" s="27">
        <f>SUMIFS(I:I,D:D,dataset_shampoo[[#This Row],[Brand]],E:E,dataset_shampoo[[#This Row],[Region]],F:F,dataset_shampoo[[#This Row],[Year]],G:G,"&lt;="&amp;dataset_shampoo[[#This Row],[Month]])</f>
        <v>1375500</v>
      </c>
      <c r="L4400" s="9">
        <f>dataset_shampoo[[#This Row],[Units YTD]]+SUMIFS(H:H,D:D,dataset_shampoo[[#This Row],[Brand]],E:E,dataset_shampoo[[#This Row],[Region]],F:F,dataset_shampoo[[#This Row],[Year]]-1,G:G,"&gt;"&amp;dataset_shampoo[[#This Row],[Month]])</f>
        <v>525245</v>
      </c>
      <c r="M4400" s="1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s="9">
        <v>41909</v>
      </c>
      <c r="I4401" s="11">
        <v>228676</v>
      </c>
      <c r="J4401" s="9">
        <f>SUMIFS(H:H,D:D,dataset_shampoo[[#This Row],[Brand]],E:E,dataset_shampoo[[#This Row],[Region]],F:F,dataset_shampoo[[#This Row],[Year]],G:G,"&lt;="&amp;dataset_shampoo[[#This Row],[Month]])</f>
        <v>295477</v>
      </c>
      <c r="K4401" s="27">
        <f>SUMIFS(I:I,D:D,dataset_shampoo[[#This Row],[Brand]],E:E,dataset_shampoo[[#This Row],[Region]],F:F,dataset_shampoo[[#This Row],[Year]],G:G,"&lt;="&amp;dataset_shampoo[[#This Row],[Month]])</f>
        <v>1604176</v>
      </c>
      <c r="L4401" s="9">
        <f>dataset_shampoo[[#This Row],[Units YTD]]+SUMIFS(H:H,D:D,dataset_shampoo[[#This Row],[Brand]],E:E,dataset_shampoo[[#This Row],[Region]],F:F,dataset_shampoo[[#This Row],[Year]]-1,G:G,"&gt;"&amp;dataset_shampoo[[#This Row],[Month]])</f>
        <v>521101</v>
      </c>
      <c r="M4401" s="1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s="9">
        <v>31402</v>
      </c>
      <c r="I4402" s="11">
        <v>170520</v>
      </c>
      <c r="J4402" s="9">
        <f>SUMIFS(H:H,D:D,dataset_shampoo[[#This Row],[Brand]],E:E,dataset_shampoo[[#This Row],[Region]],F:F,dataset_shampoo[[#This Row],[Year]],G:G,"&lt;="&amp;dataset_shampoo[[#This Row],[Month]])</f>
        <v>326879</v>
      </c>
      <c r="K4402" s="27">
        <f>SUMIFS(I:I,D:D,dataset_shampoo[[#This Row],[Brand]],E:E,dataset_shampoo[[#This Row],[Region]],F:F,dataset_shampoo[[#This Row],[Year]],G:G,"&lt;="&amp;dataset_shampoo[[#This Row],[Month]])</f>
        <v>1774696</v>
      </c>
      <c r="L4402" s="9">
        <f>dataset_shampoo[[#This Row],[Units YTD]]+SUMIFS(H:H,D:D,dataset_shampoo[[#This Row],[Brand]],E:E,dataset_shampoo[[#This Row],[Region]],F:F,dataset_shampoo[[#This Row],[Year]]-1,G:G,"&gt;"&amp;dataset_shampoo[[#This Row],[Month]])</f>
        <v>513947</v>
      </c>
      <c r="M4402" s="1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s="9">
        <v>37485</v>
      </c>
      <c r="I4403" s="11">
        <v>203798</v>
      </c>
      <c r="J4403" s="9">
        <f>SUMIFS(H:H,D:D,dataset_shampoo[[#This Row],[Brand]],E:E,dataset_shampoo[[#This Row],[Region]],F:F,dataset_shampoo[[#This Row],[Year]],G:G,"&lt;="&amp;dataset_shampoo[[#This Row],[Month]])</f>
        <v>364364</v>
      </c>
      <c r="K4403" s="27">
        <f>SUMIFS(I:I,D:D,dataset_shampoo[[#This Row],[Brand]],E:E,dataset_shampoo[[#This Row],[Region]],F:F,dataset_shampoo[[#This Row],[Year]],G:G,"&lt;="&amp;dataset_shampoo[[#This Row],[Month]])</f>
        <v>1978494</v>
      </c>
      <c r="L4403" s="9">
        <f>dataset_shampoo[[#This Row],[Units YTD]]+SUMIFS(H:H,D:D,dataset_shampoo[[#This Row],[Brand]],E:E,dataset_shampoo[[#This Row],[Region]],F:F,dataset_shampoo[[#This Row],[Year]]-1,G:G,"&gt;"&amp;dataset_shampoo[[#This Row],[Month]])</f>
        <v>506380</v>
      </c>
      <c r="M4403" s="1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s="9">
        <v>43435</v>
      </c>
      <c r="I4404" s="11">
        <v>237013</v>
      </c>
      <c r="J4404" s="9">
        <f>SUMIFS(H:H,D:D,dataset_shampoo[[#This Row],[Brand]],E:E,dataset_shampoo[[#This Row],[Region]],F:F,dataset_shampoo[[#This Row],[Year]],G:G,"&lt;="&amp;dataset_shampoo[[#This Row],[Month]])</f>
        <v>407799</v>
      </c>
      <c r="K4404" s="27">
        <f>SUMIFS(I:I,D:D,dataset_shampoo[[#This Row],[Brand]],E:E,dataset_shampoo[[#This Row],[Region]],F:F,dataset_shampoo[[#This Row],[Year]],G:G,"&lt;="&amp;dataset_shampoo[[#This Row],[Month]])</f>
        <v>2215507</v>
      </c>
      <c r="L4404" s="9">
        <f>dataset_shampoo[[#This Row],[Units YTD]]+SUMIFS(H:H,D:D,dataset_shampoo[[#This Row],[Brand]],E:E,dataset_shampoo[[#This Row],[Region]],F:F,dataset_shampoo[[#This Row],[Year]]-1,G:G,"&gt;"&amp;dataset_shampoo[[#This Row],[Month]])</f>
        <v>498729</v>
      </c>
      <c r="M4404" s="1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s="9">
        <v>37849</v>
      </c>
      <c r="I4405" s="11">
        <v>206983</v>
      </c>
      <c r="J4405" s="9">
        <f>SUMIFS(H:H,D:D,dataset_shampoo[[#This Row],[Brand]],E:E,dataset_shampoo[[#This Row],[Region]],F:F,dataset_shampoo[[#This Row],[Year]],G:G,"&lt;="&amp;dataset_shampoo[[#This Row],[Month]])</f>
        <v>445648</v>
      </c>
      <c r="K4405" s="27">
        <f>SUMIFS(I:I,D:D,dataset_shampoo[[#This Row],[Brand]],E:E,dataset_shampoo[[#This Row],[Region]],F:F,dataset_shampoo[[#This Row],[Year]],G:G,"&lt;="&amp;dataset_shampoo[[#This Row],[Month]])</f>
        <v>2422490</v>
      </c>
      <c r="L4405" s="9">
        <f>dataset_shampoo[[#This Row],[Units YTD]]+SUMIFS(H:H,D:D,dataset_shampoo[[#This Row],[Brand]],E:E,dataset_shampoo[[#This Row],[Region]],F:F,dataset_shampoo[[#This Row],[Year]]-1,G:G,"&gt;"&amp;dataset_shampoo[[#This Row],[Month]])</f>
        <v>489755</v>
      </c>
      <c r="M4405" s="1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s="9">
        <v>39466</v>
      </c>
      <c r="I4406" s="11">
        <v>217224</v>
      </c>
      <c r="J4406" s="9">
        <f>SUMIFS(H:H,D:D,dataset_shampoo[[#This Row],[Brand]],E:E,dataset_shampoo[[#This Row],[Region]],F:F,dataset_shampoo[[#This Row],[Year]],G:G,"&lt;="&amp;dataset_shampoo[[#This Row],[Month]])</f>
        <v>485114</v>
      </c>
      <c r="K4406" s="27">
        <f>SUMIFS(I:I,D:D,dataset_shampoo[[#This Row],[Brand]],E:E,dataset_shampoo[[#This Row],[Region]],F:F,dataset_shampoo[[#This Row],[Year]],G:G,"&lt;="&amp;dataset_shampoo[[#This Row],[Month]])</f>
        <v>2639714</v>
      </c>
      <c r="L4406" s="9">
        <f>dataset_shampoo[[#This Row],[Units YTD]]+SUMIFS(H:H,D:D,dataset_shampoo[[#This Row],[Brand]],E:E,dataset_shampoo[[#This Row],[Region]],F:F,dataset_shampoo[[#This Row],[Year]]-1,G:G,"&gt;"&amp;dataset_shampoo[[#This Row],[Month]])</f>
        <v>485114</v>
      </c>
      <c r="M4406" s="1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s="9">
        <v>38584</v>
      </c>
      <c r="I4407" s="11">
        <v>212002</v>
      </c>
      <c r="J4407" s="9">
        <f>SUMIFS(H:H,D:D,dataset_shampoo[[#This Row],[Brand]],E:E,dataset_shampoo[[#This Row],[Region]],F:F,dataset_shampoo[[#This Row],[Year]],G:G,"&lt;="&amp;dataset_shampoo[[#This Row],[Month]])</f>
        <v>38584</v>
      </c>
      <c r="K4407" s="27">
        <f>SUMIFS(I:I,D:D,dataset_shampoo[[#This Row],[Brand]],E:E,dataset_shampoo[[#This Row],[Region]],F:F,dataset_shampoo[[#This Row],[Year]],G:G,"&lt;="&amp;dataset_shampoo[[#This Row],[Month]])</f>
        <v>212002</v>
      </c>
      <c r="L4407" s="9">
        <f>dataset_shampoo[[#This Row],[Units YTD]]+SUMIFS(H:H,D:D,dataset_shampoo[[#This Row],[Brand]],E:E,dataset_shampoo[[#This Row],[Region]],F:F,dataset_shampoo[[#This Row],[Year]]-1,G:G,"&gt;"&amp;dataset_shampoo[[#This Row],[Month]])</f>
        <v>478730</v>
      </c>
      <c r="M4407" s="1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s="9">
        <v>37751</v>
      </c>
      <c r="I4408" s="11">
        <v>209251</v>
      </c>
      <c r="J4408" s="9">
        <f>SUMIFS(H:H,D:D,dataset_shampoo[[#This Row],[Brand]],E:E,dataset_shampoo[[#This Row],[Region]],F:F,dataset_shampoo[[#This Row],[Year]],G:G,"&lt;="&amp;dataset_shampoo[[#This Row],[Month]])</f>
        <v>76335</v>
      </c>
      <c r="K4408" s="27">
        <f>SUMIFS(I:I,D:D,dataset_shampoo[[#This Row],[Brand]],E:E,dataset_shampoo[[#This Row],[Region]],F:F,dataset_shampoo[[#This Row],[Year]],G:G,"&lt;="&amp;dataset_shampoo[[#This Row],[Month]])</f>
        <v>421253</v>
      </c>
      <c r="L4408" s="9">
        <f>dataset_shampoo[[#This Row],[Units YTD]]+SUMIFS(H:H,D:D,dataset_shampoo[[#This Row],[Brand]],E:E,dataset_shampoo[[#This Row],[Region]],F:F,dataset_shampoo[[#This Row],[Year]]-1,G:G,"&gt;"&amp;dataset_shampoo[[#This Row],[Month]])</f>
        <v>474824</v>
      </c>
      <c r="M4408" s="1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s="9">
        <v>41132</v>
      </c>
      <c r="I4409" s="11">
        <v>226744</v>
      </c>
      <c r="J4409" s="9">
        <f>SUMIFS(H:H,D:D,dataset_shampoo[[#This Row],[Brand]],E:E,dataset_shampoo[[#This Row],[Region]],F:F,dataset_shampoo[[#This Row],[Year]],G:G,"&lt;="&amp;dataset_shampoo[[#This Row],[Month]])</f>
        <v>117467</v>
      </c>
      <c r="K4409" s="27">
        <f>SUMIFS(I:I,D:D,dataset_shampoo[[#This Row],[Brand]],E:E,dataset_shampoo[[#This Row],[Region]],F:F,dataset_shampoo[[#This Row],[Year]],G:G,"&lt;="&amp;dataset_shampoo[[#This Row],[Month]])</f>
        <v>647997</v>
      </c>
      <c r="L4409" s="9">
        <f>dataset_shampoo[[#This Row],[Units YTD]]+SUMIFS(H:H,D:D,dataset_shampoo[[#This Row],[Brand]],E:E,dataset_shampoo[[#This Row],[Region]],F:F,dataset_shampoo[[#This Row],[Year]]-1,G:G,"&gt;"&amp;dataset_shampoo[[#This Row],[Month]])</f>
        <v>465857</v>
      </c>
      <c r="M4409" s="1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s="9">
        <v>37947</v>
      </c>
      <c r="I4410" s="11">
        <v>209440</v>
      </c>
      <c r="J4410" s="9">
        <f>SUMIFS(H:H,D:D,dataset_shampoo[[#This Row],[Brand]],E:E,dataset_shampoo[[#This Row],[Region]],F:F,dataset_shampoo[[#This Row],[Year]],G:G,"&lt;="&amp;dataset_shampoo[[#This Row],[Month]])</f>
        <v>155414</v>
      </c>
      <c r="K4410" s="27">
        <f>SUMIFS(I:I,D:D,dataset_shampoo[[#This Row],[Brand]],E:E,dataset_shampoo[[#This Row],[Region]],F:F,dataset_shampoo[[#This Row],[Year]],G:G,"&lt;="&amp;dataset_shampoo[[#This Row],[Month]])</f>
        <v>857437</v>
      </c>
      <c r="L4410" s="9">
        <f>dataset_shampoo[[#This Row],[Units YTD]]+SUMIFS(H:H,D:D,dataset_shampoo[[#This Row],[Brand]],E:E,dataset_shampoo[[#This Row],[Region]],F:F,dataset_shampoo[[#This Row],[Year]]-1,G:G,"&gt;"&amp;dataset_shampoo[[#This Row],[Month]])</f>
        <v>461419</v>
      </c>
      <c r="M4410" s="1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s="9">
        <v>38185</v>
      </c>
      <c r="I4411" s="11">
        <v>214137</v>
      </c>
      <c r="J4411" s="9">
        <f>SUMIFS(H:H,D:D,dataset_shampoo[[#This Row],[Brand]],E:E,dataset_shampoo[[#This Row],[Region]],F:F,dataset_shampoo[[#This Row],[Year]],G:G,"&lt;="&amp;dataset_shampoo[[#This Row],[Month]])</f>
        <v>193599</v>
      </c>
      <c r="K4411" s="27">
        <f>SUMIFS(I:I,D:D,dataset_shampoo[[#This Row],[Brand]],E:E,dataset_shampoo[[#This Row],[Region]],F:F,dataset_shampoo[[#This Row],[Year]],G:G,"&lt;="&amp;dataset_shampoo[[#This Row],[Month]])</f>
        <v>1071574</v>
      </c>
      <c r="L4411" s="9">
        <f>dataset_shampoo[[#This Row],[Units YTD]]+SUMIFS(H:H,D:D,dataset_shampoo[[#This Row],[Brand]],E:E,dataset_shampoo[[#This Row],[Region]],F:F,dataset_shampoo[[#This Row],[Year]]-1,G:G,"&gt;"&amp;dataset_shampoo[[#This Row],[Month]])</f>
        <v>465248</v>
      </c>
      <c r="M4411" s="1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s="9">
        <v>46641</v>
      </c>
      <c r="I4412" s="11">
        <v>261331</v>
      </c>
      <c r="J4412" s="9">
        <f>SUMIFS(H:H,D:D,dataset_shampoo[[#This Row],[Brand]],E:E,dataset_shampoo[[#This Row],[Region]],F:F,dataset_shampoo[[#This Row],[Year]],G:G,"&lt;="&amp;dataset_shampoo[[#This Row],[Month]])</f>
        <v>240240</v>
      </c>
      <c r="K4412" s="27">
        <f>SUMIFS(I:I,D:D,dataset_shampoo[[#This Row],[Brand]],E:E,dataset_shampoo[[#This Row],[Region]],F:F,dataset_shampoo[[#This Row],[Year]],G:G,"&lt;="&amp;dataset_shampoo[[#This Row],[Month]])</f>
        <v>1332905</v>
      </c>
      <c r="L4412" s="9">
        <f>dataset_shampoo[[#This Row],[Units YTD]]+SUMIFS(H:H,D:D,dataset_shampoo[[#This Row],[Brand]],E:E,dataset_shampoo[[#This Row],[Region]],F:F,dataset_shampoo[[#This Row],[Year]]-1,G:G,"&gt;"&amp;dataset_shampoo[[#This Row],[Month]])</f>
        <v>471786</v>
      </c>
      <c r="M4412" s="1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s="9">
        <v>41629</v>
      </c>
      <c r="I4413" s="11">
        <v>233324</v>
      </c>
      <c r="J4413" s="9">
        <f>SUMIFS(H:H,D:D,dataset_shampoo[[#This Row],[Brand]],E:E,dataset_shampoo[[#This Row],[Region]],F:F,dataset_shampoo[[#This Row],[Year]],G:G,"&lt;="&amp;dataset_shampoo[[#This Row],[Month]])</f>
        <v>281869</v>
      </c>
      <c r="K4413" s="27">
        <f>SUMIFS(I:I,D:D,dataset_shampoo[[#This Row],[Brand]],E:E,dataset_shampoo[[#This Row],[Region]],F:F,dataset_shampoo[[#This Row],[Year]],G:G,"&lt;="&amp;dataset_shampoo[[#This Row],[Month]])</f>
        <v>1566229</v>
      </c>
      <c r="L4413" s="9">
        <f>dataset_shampoo[[#This Row],[Units YTD]]+SUMIFS(H:H,D:D,dataset_shampoo[[#This Row],[Brand]],E:E,dataset_shampoo[[#This Row],[Region]],F:F,dataset_shampoo[[#This Row],[Year]]-1,G:G,"&gt;"&amp;dataset_shampoo[[#This Row],[Month]])</f>
        <v>471506</v>
      </c>
      <c r="M4413" s="1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s="9">
        <v>37051</v>
      </c>
      <c r="I4414" s="11">
        <v>206087</v>
      </c>
      <c r="J4414" s="9">
        <f>SUMIFS(H:H,D:D,dataset_shampoo[[#This Row],[Brand]],E:E,dataset_shampoo[[#This Row],[Region]],F:F,dataset_shampoo[[#This Row],[Year]],G:G,"&lt;="&amp;dataset_shampoo[[#This Row],[Month]])</f>
        <v>318920</v>
      </c>
      <c r="K4414" s="27">
        <f>SUMIFS(I:I,D:D,dataset_shampoo[[#This Row],[Brand]],E:E,dataset_shampoo[[#This Row],[Region]],F:F,dataset_shampoo[[#This Row],[Year]],G:G,"&lt;="&amp;dataset_shampoo[[#This Row],[Month]])</f>
        <v>1772316</v>
      </c>
      <c r="L4414" s="9">
        <f>dataset_shampoo[[#This Row],[Units YTD]]+SUMIFS(H:H,D:D,dataset_shampoo[[#This Row],[Brand]],E:E,dataset_shampoo[[#This Row],[Region]],F:F,dataset_shampoo[[#This Row],[Year]]-1,G:G,"&gt;"&amp;dataset_shampoo[[#This Row],[Month]])</f>
        <v>477155</v>
      </c>
      <c r="M4414" s="1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s="9">
        <v>41209</v>
      </c>
      <c r="I4415" s="11">
        <v>229915</v>
      </c>
      <c r="J4415" s="9">
        <f>SUMIFS(H:H,D:D,dataset_shampoo[[#This Row],[Brand]],E:E,dataset_shampoo[[#This Row],[Region]],F:F,dataset_shampoo[[#This Row],[Year]],G:G,"&lt;="&amp;dataset_shampoo[[#This Row],[Month]])</f>
        <v>360129</v>
      </c>
      <c r="K4415" s="27">
        <f>SUMIFS(I:I,D:D,dataset_shampoo[[#This Row],[Brand]],E:E,dataset_shampoo[[#This Row],[Region]],F:F,dataset_shampoo[[#This Row],[Year]],G:G,"&lt;="&amp;dataset_shampoo[[#This Row],[Month]])</f>
        <v>2002231</v>
      </c>
      <c r="L4415" s="9">
        <f>dataset_shampoo[[#This Row],[Units YTD]]+SUMIFS(H:H,D:D,dataset_shampoo[[#This Row],[Brand]],E:E,dataset_shampoo[[#This Row],[Region]],F:F,dataset_shampoo[[#This Row],[Year]]-1,G:G,"&gt;"&amp;dataset_shampoo[[#This Row],[Month]])</f>
        <v>480879</v>
      </c>
      <c r="M4415" s="1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s="9">
        <v>44849</v>
      </c>
      <c r="I4416" s="11">
        <v>250404</v>
      </c>
      <c r="J4416" s="9">
        <f>SUMIFS(H:H,D:D,dataset_shampoo[[#This Row],[Brand]],E:E,dataset_shampoo[[#This Row],[Region]],F:F,dataset_shampoo[[#This Row],[Year]],G:G,"&lt;="&amp;dataset_shampoo[[#This Row],[Month]])</f>
        <v>404978</v>
      </c>
      <c r="K4416" s="27">
        <f>SUMIFS(I:I,D:D,dataset_shampoo[[#This Row],[Brand]],E:E,dataset_shampoo[[#This Row],[Region]],F:F,dataset_shampoo[[#This Row],[Year]],G:G,"&lt;="&amp;dataset_shampoo[[#This Row],[Month]])</f>
        <v>2252635</v>
      </c>
      <c r="L4416" s="9">
        <f>dataset_shampoo[[#This Row],[Units YTD]]+SUMIFS(H:H,D:D,dataset_shampoo[[#This Row],[Brand]],E:E,dataset_shampoo[[#This Row],[Region]],F:F,dataset_shampoo[[#This Row],[Year]]-1,G:G,"&gt;"&amp;dataset_shampoo[[#This Row],[Month]])</f>
        <v>482293</v>
      </c>
      <c r="M4416" s="1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s="9">
        <v>44828</v>
      </c>
      <c r="I4417" s="11">
        <v>251580</v>
      </c>
      <c r="J4417" s="9">
        <f>SUMIFS(H:H,D:D,dataset_shampoo[[#This Row],[Brand]],E:E,dataset_shampoo[[#This Row],[Region]],F:F,dataset_shampoo[[#This Row],[Year]],G:G,"&lt;="&amp;dataset_shampoo[[#This Row],[Month]])</f>
        <v>449806</v>
      </c>
      <c r="K4417" s="27">
        <f>SUMIFS(I:I,D:D,dataset_shampoo[[#This Row],[Brand]],E:E,dataset_shampoo[[#This Row],[Region]],F:F,dataset_shampoo[[#This Row],[Year]],G:G,"&lt;="&amp;dataset_shampoo[[#This Row],[Month]])</f>
        <v>2504215</v>
      </c>
      <c r="L4417" s="9">
        <f>dataset_shampoo[[#This Row],[Units YTD]]+SUMIFS(H:H,D:D,dataset_shampoo[[#This Row],[Brand]],E:E,dataset_shampoo[[#This Row],[Region]],F:F,dataset_shampoo[[#This Row],[Year]]-1,G:G,"&gt;"&amp;dataset_shampoo[[#This Row],[Month]])</f>
        <v>489272</v>
      </c>
      <c r="M4417" s="1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s="9">
        <v>44464</v>
      </c>
      <c r="I4418" s="11">
        <v>248416</v>
      </c>
      <c r="J4418" s="9">
        <f>SUMIFS(H:H,D:D,dataset_shampoo[[#This Row],[Brand]],E:E,dataset_shampoo[[#This Row],[Region]],F:F,dataset_shampoo[[#This Row],[Year]],G:G,"&lt;="&amp;dataset_shampoo[[#This Row],[Month]])</f>
        <v>494270</v>
      </c>
      <c r="K4418" s="27">
        <f>SUMIFS(I:I,D:D,dataset_shampoo[[#This Row],[Brand]],E:E,dataset_shampoo[[#This Row],[Region]],F:F,dataset_shampoo[[#This Row],[Year]],G:G,"&lt;="&amp;dataset_shampoo[[#This Row],[Month]])</f>
        <v>2752631</v>
      </c>
      <c r="L4418" s="9">
        <f>dataset_shampoo[[#This Row],[Units YTD]]+SUMIFS(H:H,D:D,dataset_shampoo[[#This Row],[Brand]],E:E,dataset_shampoo[[#This Row],[Region]],F:F,dataset_shampoo[[#This Row],[Year]]-1,G:G,"&gt;"&amp;dataset_shampoo[[#This Row],[Month]])</f>
        <v>494270</v>
      </c>
      <c r="M4418" s="1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s="9">
        <v>38724</v>
      </c>
      <c r="I4419" s="11">
        <v>217056</v>
      </c>
      <c r="J4419" s="9">
        <f>SUMIFS(H:H,D:D,dataset_shampoo[[#This Row],[Brand]],E:E,dataset_shampoo[[#This Row],[Region]],F:F,dataset_shampoo[[#This Row],[Year]],G:G,"&lt;="&amp;dataset_shampoo[[#This Row],[Month]])</f>
        <v>38724</v>
      </c>
      <c r="K4419" s="27">
        <f>SUMIFS(I:I,D:D,dataset_shampoo[[#This Row],[Brand]],E:E,dataset_shampoo[[#This Row],[Region]],F:F,dataset_shampoo[[#This Row],[Year]],G:G,"&lt;="&amp;dataset_shampoo[[#This Row],[Month]])</f>
        <v>217056</v>
      </c>
      <c r="L4419" s="9">
        <f>dataset_shampoo[[#This Row],[Units YTD]]+SUMIFS(H:H,D:D,dataset_shampoo[[#This Row],[Brand]],E:E,dataset_shampoo[[#This Row],[Region]],F:F,dataset_shampoo[[#This Row],[Year]]-1,G:G,"&gt;"&amp;dataset_shampoo[[#This Row],[Month]])</f>
        <v>494410</v>
      </c>
      <c r="M4419" s="1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s="9">
        <v>40719</v>
      </c>
      <c r="I4420" s="11">
        <v>227038</v>
      </c>
      <c r="J4420" s="9">
        <f>SUMIFS(H:H,D:D,dataset_shampoo[[#This Row],[Brand]],E:E,dataset_shampoo[[#This Row],[Region]],F:F,dataset_shampoo[[#This Row],[Year]],G:G,"&lt;="&amp;dataset_shampoo[[#This Row],[Month]])</f>
        <v>79443</v>
      </c>
      <c r="K4420" s="27">
        <f>SUMIFS(I:I,D:D,dataset_shampoo[[#This Row],[Brand]],E:E,dataset_shampoo[[#This Row],[Region]],F:F,dataset_shampoo[[#This Row],[Year]],G:G,"&lt;="&amp;dataset_shampoo[[#This Row],[Month]])</f>
        <v>444094</v>
      </c>
      <c r="L4420" s="9">
        <f>dataset_shampoo[[#This Row],[Units YTD]]+SUMIFS(H:H,D:D,dataset_shampoo[[#This Row],[Brand]],E:E,dataset_shampoo[[#This Row],[Region]],F:F,dataset_shampoo[[#This Row],[Year]]-1,G:G,"&gt;"&amp;dataset_shampoo[[#This Row],[Month]])</f>
        <v>497378</v>
      </c>
      <c r="M4420" s="1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s="9">
        <v>46851</v>
      </c>
      <c r="I4421" s="11">
        <v>260554</v>
      </c>
      <c r="J4421" s="9">
        <f>SUMIFS(H:H,D:D,dataset_shampoo[[#This Row],[Brand]],E:E,dataset_shampoo[[#This Row],[Region]],F:F,dataset_shampoo[[#This Row],[Year]],G:G,"&lt;="&amp;dataset_shampoo[[#This Row],[Month]])</f>
        <v>126294</v>
      </c>
      <c r="K4421" s="27">
        <f>SUMIFS(I:I,D:D,dataset_shampoo[[#This Row],[Brand]],E:E,dataset_shampoo[[#This Row],[Region]],F:F,dataset_shampoo[[#This Row],[Year]],G:G,"&lt;="&amp;dataset_shampoo[[#This Row],[Month]])</f>
        <v>704648</v>
      </c>
      <c r="L4421" s="9">
        <f>dataset_shampoo[[#This Row],[Units YTD]]+SUMIFS(H:H,D:D,dataset_shampoo[[#This Row],[Brand]],E:E,dataset_shampoo[[#This Row],[Region]],F:F,dataset_shampoo[[#This Row],[Year]]-1,G:G,"&gt;"&amp;dataset_shampoo[[#This Row],[Month]])</f>
        <v>503097</v>
      </c>
      <c r="M4421" s="1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s="9">
        <v>41825</v>
      </c>
      <c r="I4422" s="11">
        <v>233744</v>
      </c>
      <c r="J4422" s="9">
        <f>SUMIFS(H:H,D:D,dataset_shampoo[[#This Row],[Brand]],E:E,dataset_shampoo[[#This Row],[Region]],F:F,dataset_shampoo[[#This Row],[Year]],G:G,"&lt;="&amp;dataset_shampoo[[#This Row],[Month]])</f>
        <v>168119</v>
      </c>
      <c r="K4422" s="27">
        <f>SUMIFS(I:I,D:D,dataset_shampoo[[#This Row],[Brand]],E:E,dataset_shampoo[[#This Row],[Region]],F:F,dataset_shampoo[[#This Row],[Year]],G:G,"&lt;="&amp;dataset_shampoo[[#This Row],[Month]])</f>
        <v>938392</v>
      </c>
      <c r="L4422" s="9">
        <f>dataset_shampoo[[#This Row],[Units YTD]]+SUMIFS(H:H,D:D,dataset_shampoo[[#This Row],[Brand]],E:E,dataset_shampoo[[#This Row],[Region]],F:F,dataset_shampoo[[#This Row],[Year]]-1,G:G,"&gt;"&amp;dataset_shampoo[[#This Row],[Month]])</f>
        <v>506975</v>
      </c>
      <c r="M4422" s="1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s="9">
        <v>43246</v>
      </c>
      <c r="I4423" s="11">
        <v>243439</v>
      </c>
      <c r="J4423" s="9">
        <f>SUMIFS(H:H,D:D,dataset_shampoo[[#This Row],[Brand]],E:E,dataset_shampoo[[#This Row],[Region]],F:F,dataset_shampoo[[#This Row],[Year]],G:G,"&lt;="&amp;dataset_shampoo[[#This Row],[Month]])</f>
        <v>211365</v>
      </c>
      <c r="K4423" s="27">
        <f>SUMIFS(I:I,D:D,dataset_shampoo[[#This Row],[Brand]],E:E,dataset_shampoo[[#This Row],[Region]],F:F,dataset_shampoo[[#This Row],[Year]],G:G,"&lt;="&amp;dataset_shampoo[[#This Row],[Month]])</f>
        <v>1181831</v>
      </c>
      <c r="L4423" s="9">
        <f>dataset_shampoo[[#This Row],[Units YTD]]+SUMIFS(H:H,D:D,dataset_shampoo[[#This Row],[Brand]],E:E,dataset_shampoo[[#This Row],[Region]],F:F,dataset_shampoo[[#This Row],[Year]]-1,G:G,"&gt;"&amp;dataset_shampoo[[#This Row],[Month]])</f>
        <v>512036</v>
      </c>
      <c r="M4423" s="1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s="9">
        <v>45185</v>
      </c>
      <c r="I4424" s="11">
        <v>255948</v>
      </c>
      <c r="J4424" s="9">
        <f>SUMIFS(H:H,D:D,dataset_shampoo[[#This Row],[Brand]],E:E,dataset_shampoo[[#This Row],[Region]],F:F,dataset_shampoo[[#This Row],[Year]],G:G,"&lt;="&amp;dataset_shampoo[[#This Row],[Month]])</f>
        <v>256550</v>
      </c>
      <c r="K4424" s="27">
        <f>SUMIFS(I:I,D:D,dataset_shampoo[[#This Row],[Brand]],E:E,dataset_shampoo[[#This Row],[Region]],F:F,dataset_shampoo[[#This Row],[Year]],G:G,"&lt;="&amp;dataset_shampoo[[#This Row],[Month]])</f>
        <v>1437779</v>
      </c>
      <c r="L4424" s="9">
        <f>dataset_shampoo[[#This Row],[Units YTD]]+SUMIFS(H:H,D:D,dataset_shampoo[[#This Row],[Brand]],E:E,dataset_shampoo[[#This Row],[Region]],F:F,dataset_shampoo[[#This Row],[Year]]-1,G:G,"&gt;"&amp;dataset_shampoo[[#This Row],[Month]])</f>
        <v>510580</v>
      </c>
      <c r="M4424" s="1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s="9">
        <v>41930</v>
      </c>
      <c r="I4425" s="11">
        <v>236677</v>
      </c>
      <c r="J4425" s="9">
        <f>SUMIFS(H:H,D:D,dataset_shampoo[[#This Row],[Brand]],E:E,dataset_shampoo[[#This Row],[Region]],F:F,dataset_shampoo[[#This Row],[Year]],G:G,"&lt;="&amp;dataset_shampoo[[#This Row],[Month]])</f>
        <v>298480</v>
      </c>
      <c r="K4425" s="27">
        <f>SUMIFS(I:I,D:D,dataset_shampoo[[#This Row],[Brand]],E:E,dataset_shampoo[[#This Row],[Region]],F:F,dataset_shampoo[[#This Row],[Year]],G:G,"&lt;="&amp;dataset_shampoo[[#This Row],[Month]])</f>
        <v>1674456</v>
      </c>
      <c r="L4425" s="9">
        <f>dataset_shampoo[[#This Row],[Units YTD]]+SUMIFS(H:H,D:D,dataset_shampoo[[#This Row],[Brand]],E:E,dataset_shampoo[[#This Row],[Region]],F:F,dataset_shampoo[[#This Row],[Year]]-1,G:G,"&gt;"&amp;dataset_shampoo[[#This Row],[Month]])</f>
        <v>510881</v>
      </c>
      <c r="M4425" s="1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s="9">
        <v>37975</v>
      </c>
      <c r="I4426" s="11">
        <v>219023</v>
      </c>
      <c r="J4426" s="9">
        <f>SUMIFS(H:H,D:D,dataset_shampoo[[#This Row],[Brand]],E:E,dataset_shampoo[[#This Row],[Region]],F:F,dataset_shampoo[[#This Row],[Year]],G:G,"&lt;="&amp;dataset_shampoo[[#This Row],[Month]])</f>
        <v>336455</v>
      </c>
      <c r="K4426" s="27">
        <f>SUMIFS(I:I,D:D,dataset_shampoo[[#This Row],[Brand]],E:E,dataset_shampoo[[#This Row],[Region]],F:F,dataset_shampoo[[#This Row],[Year]],G:G,"&lt;="&amp;dataset_shampoo[[#This Row],[Month]])</f>
        <v>1893479</v>
      </c>
      <c r="L4426" s="9">
        <f>dataset_shampoo[[#This Row],[Units YTD]]+SUMIFS(H:H,D:D,dataset_shampoo[[#This Row],[Brand]],E:E,dataset_shampoo[[#This Row],[Region]],F:F,dataset_shampoo[[#This Row],[Year]]-1,G:G,"&gt;"&amp;dataset_shampoo[[#This Row],[Month]])</f>
        <v>511805</v>
      </c>
      <c r="M4426" s="1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s="9">
        <v>43960</v>
      </c>
      <c r="I4427" s="11">
        <v>268142</v>
      </c>
      <c r="J4427" s="9">
        <f>SUMIFS(H:H,D:D,dataset_shampoo[[#This Row],[Brand]],E:E,dataset_shampoo[[#This Row],[Region]],F:F,dataset_shampoo[[#This Row],[Year]],G:G,"&lt;="&amp;dataset_shampoo[[#This Row],[Month]])</f>
        <v>380415</v>
      </c>
      <c r="K4427" s="27">
        <f>SUMIFS(I:I,D:D,dataset_shampoo[[#This Row],[Brand]],E:E,dataset_shampoo[[#This Row],[Region]],F:F,dataset_shampoo[[#This Row],[Year]],G:G,"&lt;="&amp;dataset_shampoo[[#This Row],[Month]])</f>
        <v>2161621</v>
      </c>
      <c r="L4427" s="9">
        <f>dataset_shampoo[[#This Row],[Units YTD]]+SUMIFS(H:H,D:D,dataset_shampoo[[#This Row],[Brand]],E:E,dataset_shampoo[[#This Row],[Region]],F:F,dataset_shampoo[[#This Row],[Year]]-1,G:G,"&gt;"&amp;dataset_shampoo[[#This Row],[Month]])</f>
        <v>514556</v>
      </c>
      <c r="M4427" s="1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s="9">
        <v>45598</v>
      </c>
      <c r="I4428" s="11">
        <v>281169</v>
      </c>
      <c r="J4428" s="9">
        <f>SUMIFS(H:H,D:D,dataset_shampoo[[#This Row],[Brand]],E:E,dataset_shampoo[[#This Row],[Region]],F:F,dataset_shampoo[[#This Row],[Year]],G:G,"&lt;="&amp;dataset_shampoo[[#This Row],[Month]])</f>
        <v>426013</v>
      </c>
      <c r="K4428" s="27">
        <f>SUMIFS(I:I,D:D,dataset_shampoo[[#This Row],[Brand]],E:E,dataset_shampoo[[#This Row],[Region]],F:F,dataset_shampoo[[#This Row],[Year]],G:G,"&lt;="&amp;dataset_shampoo[[#This Row],[Month]])</f>
        <v>2442790</v>
      </c>
      <c r="L4428" s="9">
        <f>dataset_shampoo[[#This Row],[Units YTD]]+SUMIFS(H:H,D:D,dataset_shampoo[[#This Row],[Brand]],E:E,dataset_shampoo[[#This Row],[Region]],F:F,dataset_shampoo[[#This Row],[Year]]-1,G:G,"&gt;"&amp;dataset_shampoo[[#This Row],[Month]])</f>
        <v>515305</v>
      </c>
      <c r="M4428" s="1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s="9">
        <v>46683</v>
      </c>
      <c r="I4429" s="11">
        <v>289331</v>
      </c>
      <c r="J4429" s="9">
        <f>SUMIFS(H:H,D:D,dataset_shampoo[[#This Row],[Brand]],E:E,dataset_shampoo[[#This Row],[Region]],F:F,dataset_shampoo[[#This Row],[Year]],G:G,"&lt;="&amp;dataset_shampoo[[#This Row],[Month]])</f>
        <v>472696</v>
      </c>
      <c r="K4429" s="27">
        <f>SUMIFS(I:I,D:D,dataset_shampoo[[#This Row],[Brand]],E:E,dataset_shampoo[[#This Row],[Region]],F:F,dataset_shampoo[[#This Row],[Year]],G:G,"&lt;="&amp;dataset_shampoo[[#This Row],[Month]])</f>
        <v>2732121</v>
      </c>
      <c r="L4429" s="9">
        <f>dataset_shampoo[[#This Row],[Units YTD]]+SUMIFS(H:H,D:D,dataset_shampoo[[#This Row],[Brand]],E:E,dataset_shampoo[[#This Row],[Region]],F:F,dataset_shampoo[[#This Row],[Year]]-1,G:G,"&gt;"&amp;dataset_shampoo[[#This Row],[Month]])</f>
        <v>517160</v>
      </c>
      <c r="M4429" s="1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s="9">
        <v>46326</v>
      </c>
      <c r="I4430" s="11">
        <v>284382</v>
      </c>
      <c r="J4430" s="9">
        <f>SUMIFS(H:H,D:D,dataset_shampoo[[#This Row],[Brand]],E:E,dataset_shampoo[[#This Row],[Region]],F:F,dataset_shampoo[[#This Row],[Year]],G:G,"&lt;="&amp;dataset_shampoo[[#This Row],[Month]])</f>
        <v>519022</v>
      </c>
      <c r="K4430" s="27">
        <f>SUMIFS(I:I,D:D,dataset_shampoo[[#This Row],[Brand]],E:E,dataset_shampoo[[#This Row],[Region]],F:F,dataset_shampoo[[#This Row],[Year]],G:G,"&lt;="&amp;dataset_shampoo[[#This Row],[Month]])</f>
        <v>3016503</v>
      </c>
      <c r="L4430" s="9">
        <f>dataset_shampoo[[#This Row],[Units YTD]]+SUMIFS(H:H,D:D,dataset_shampoo[[#This Row],[Brand]],E:E,dataset_shampoo[[#This Row],[Region]],F:F,dataset_shampoo[[#This Row],[Year]]-1,G:G,"&gt;"&amp;dataset_shampoo[[#This Row],[Month]])</f>
        <v>519022</v>
      </c>
      <c r="M4430" s="1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s="9">
        <v>49637</v>
      </c>
      <c r="I4431" s="11">
        <v>305865</v>
      </c>
      <c r="J4431" s="9">
        <f>SUMIFS(H:H,D:D,dataset_shampoo[[#This Row],[Brand]],E:E,dataset_shampoo[[#This Row],[Region]],F:F,dataset_shampoo[[#This Row],[Year]],G:G,"&lt;="&amp;dataset_shampoo[[#This Row],[Month]])</f>
        <v>49637</v>
      </c>
      <c r="K4431" s="27">
        <f>SUMIFS(I:I,D:D,dataset_shampoo[[#This Row],[Brand]],E:E,dataset_shampoo[[#This Row],[Region]],F:F,dataset_shampoo[[#This Row],[Year]],G:G,"&lt;="&amp;dataset_shampoo[[#This Row],[Month]])</f>
        <v>305865</v>
      </c>
      <c r="L4431" s="9">
        <f>dataset_shampoo[[#This Row],[Units YTD]]+SUMIFS(H:H,D:D,dataset_shampoo[[#This Row],[Brand]],E:E,dataset_shampoo[[#This Row],[Region]],F:F,dataset_shampoo[[#This Row],[Year]]-1,G:G,"&gt;"&amp;dataset_shampoo[[#This Row],[Month]])</f>
        <v>529935</v>
      </c>
      <c r="M4431" s="1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s="9">
        <v>47831</v>
      </c>
      <c r="I4432" s="11">
        <v>292299</v>
      </c>
      <c r="J4432" s="9">
        <f>SUMIFS(H:H,D:D,dataset_shampoo[[#This Row],[Brand]],E:E,dataset_shampoo[[#This Row],[Region]],F:F,dataset_shampoo[[#This Row],[Year]],G:G,"&lt;="&amp;dataset_shampoo[[#This Row],[Month]])</f>
        <v>97468</v>
      </c>
      <c r="K4432" s="27">
        <f>SUMIFS(I:I,D:D,dataset_shampoo[[#This Row],[Brand]],E:E,dataset_shampoo[[#This Row],[Region]],F:F,dataset_shampoo[[#This Row],[Year]],G:G,"&lt;="&amp;dataset_shampoo[[#This Row],[Month]])</f>
        <v>598164</v>
      </c>
      <c r="L4432" s="9">
        <f>dataset_shampoo[[#This Row],[Units YTD]]+SUMIFS(H:H,D:D,dataset_shampoo[[#This Row],[Brand]],E:E,dataset_shampoo[[#This Row],[Region]],F:F,dataset_shampoo[[#This Row],[Year]]-1,G:G,"&gt;"&amp;dataset_shampoo[[#This Row],[Month]])</f>
        <v>537047</v>
      </c>
      <c r="M4432" s="1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s="9">
        <v>54215</v>
      </c>
      <c r="I4433" s="11">
        <v>340095</v>
      </c>
      <c r="J4433" s="9">
        <f>SUMIFS(H:H,D:D,dataset_shampoo[[#This Row],[Brand]],E:E,dataset_shampoo[[#This Row],[Region]],F:F,dataset_shampoo[[#This Row],[Year]],G:G,"&lt;="&amp;dataset_shampoo[[#This Row],[Month]])</f>
        <v>151683</v>
      </c>
      <c r="K4433" s="27">
        <f>SUMIFS(I:I,D:D,dataset_shampoo[[#This Row],[Brand]],E:E,dataset_shampoo[[#This Row],[Region]],F:F,dataset_shampoo[[#This Row],[Year]],G:G,"&lt;="&amp;dataset_shampoo[[#This Row],[Month]])</f>
        <v>938259</v>
      </c>
      <c r="L4433" s="9">
        <f>dataset_shampoo[[#This Row],[Units YTD]]+SUMIFS(H:H,D:D,dataset_shampoo[[#This Row],[Brand]],E:E,dataset_shampoo[[#This Row],[Region]],F:F,dataset_shampoo[[#This Row],[Year]]-1,G:G,"&gt;"&amp;dataset_shampoo[[#This Row],[Month]])</f>
        <v>544411</v>
      </c>
      <c r="M4433" s="1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32E0-A706-4351-8665-4574A2346DE3}">
  <dimension ref="A3:K28"/>
  <sheetViews>
    <sheetView workbookViewId="0">
      <selection activeCell="E26" sqref="E26"/>
    </sheetView>
  </sheetViews>
  <sheetFormatPr defaultRowHeight="15" x14ac:dyDescent="0.25"/>
  <cols>
    <col min="1" max="1" width="28.140625" bestFit="1" customWidth="1"/>
    <col min="2" max="2" width="16.28515625" bestFit="1" customWidth="1"/>
    <col min="3" max="11" width="4.5703125" bestFit="1" customWidth="1"/>
    <col min="12" max="12" width="11.28515625" bestFit="1" customWidth="1"/>
  </cols>
  <sheetData>
    <row r="3" spans="1:11" x14ac:dyDescent="0.25">
      <c r="A3" s="2" t="s">
        <v>96</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86</v>
      </c>
      <c r="B5" s="7"/>
      <c r="C5" s="7"/>
      <c r="D5" s="7"/>
      <c r="E5" s="7">
        <v>0.18619281693140505</v>
      </c>
      <c r="F5" s="7"/>
      <c r="G5" s="7"/>
      <c r="H5" s="7"/>
      <c r="I5" s="7"/>
      <c r="J5" s="7"/>
      <c r="K5" s="7"/>
    </row>
    <row r="6" spans="1:11" x14ac:dyDescent="0.25">
      <c r="A6" s="3" t="s">
        <v>87</v>
      </c>
      <c r="B6" s="7"/>
      <c r="C6" s="7"/>
      <c r="D6" s="7"/>
      <c r="E6" s="7"/>
      <c r="F6" s="7"/>
      <c r="G6" s="7">
        <v>9.6896202583240873E-2</v>
      </c>
      <c r="H6" s="7"/>
      <c r="I6" s="7"/>
      <c r="J6" s="7"/>
      <c r="K6" s="7"/>
    </row>
    <row r="7" spans="1:11" x14ac:dyDescent="0.25">
      <c r="A7" s="3" t="s">
        <v>88</v>
      </c>
      <c r="B7" s="7"/>
      <c r="C7" s="7"/>
      <c r="D7" s="7"/>
      <c r="E7" s="7"/>
      <c r="F7" s="7"/>
      <c r="G7" s="7"/>
      <c r="H7" s="7"/>
      <c r="I7" s="7">
        <v>9.6896119578325834E-2</v>
      </c>
      <c r="J7" s="7"/>
      <c r="K7" s="7"/>
    </row>
    <row r="8" spans="1:11" x14ac:dyDescent="0.25">
      <c r="A8" s="3" t="s">
        <v>89</v>
      </c>
      <c r="B8" s="7"/>
      <c r="C8" s="7"/>
      <c r="D8" s="7"/>
      <c r="E8" s="7"/>
      <c r="F8" s="7"/>
      <c r="G8" s="7"/>
      <c r="H8" s="7"/>
      <c r="I8" s="7"/>
      <c r="J8" s="7"/>
      <c r="K8" s="7">
        <v>6.8397319470522966E-2</v>
      </c>
    </row>
    <row r="9" spans="1:11" x14ac:dyDescent="0.25">
      <c r="A9" s="3" t="s">
        <v>79</v>
      </c>
      <c r="B9" s="7"/>
      <c r="C9" s="7"/>
      <c r="D9" s="7"/>
      <c r="E9" s="7"/>
      <c r="F9" s="7">
        <v>9.8241009155398171E-2</v>
      </c>
      <c r="G9" s="7"/>
      <c r="H9" s="7"/>
      <c r="I9" s="7"/>
      <c r="J9" s="7"/>
      <c r="K9" s="7"/>
    </row>
    <row r="10" spans="1:11" x14ac:dyDescent="0.25">
      <c r="A10" s="3" t="s">
        <v>81</v>
      </c>
      <c r="B10" s="7">
        <v>4.7426625718030961E-2</v>
      </c>
      <c r="C10" s="7"/>
      <c r="D10" s="7"/>
      <c r="E10" s="7"/>
      <c r="F10" s="7"/>
      <c r="G10" s="7"/>
      <c r="H10" s="7"/>
      <c r="I10" s="7"/>
      <c r="J10" s="7"/>
      <c r="K10" s="7"/>
    </row>
    <row r="11" spans="1:11" x14ac:dyDescent="0.25">
      <c r="A11" s="3" t="s">
        <v>83</v>
      </c>
      <c r="B11" s="7"/>
      <c r="C11" s="7">
        <v>4.178071928534096E-2</v>
      </c>
      <c r="D11" s="7"/>
      <c r="E11" s="7"/>
      <c r="F11" s="7"/>
      <c r="G11" s="7"/>
      <c r="H11" s="7"/>
      <c r="I11" s="7"/>
      <c r="J11" s="7"/>
      <c r="K11" s="7"/>
    </row>
    <row r="12" spans="1:11" x14ac:dyDescent="0.25">
      <c r="A12" s="3" t="s">
        <v>77</v>
      </c>
      <c r="B12" s="7"/>
      <c r="C12" s="7"/>
      <c r="D12" s="7"/>
      <c r="E12" s="7"/>
      <c r="F12" s="7"/>
      <c r="G12" s="7"/>
      <c r="H12" s="7"/>
      <c r="I12" s="7"/>
      <c r="J12" s="7">
        <v>0.17502703482289086</v>
      </c>
      <c r="K12" s="7"/>
    </row>
    <row r="13" spans="1:11" x14ac:dyDescent="0.25">
      <c r="A13" s="3" t="s">
        <v>82</v>
      </c>
      <c r="B13" s="7"/>
      <c r="C13" s="7"/>
      <c r="D13" s="7">
        <v>0.11856673518754952</v>
      </c>
      <c r="E13" s="7"/>
      <c r="F13" s="7"/>
      <c r="G13" s="7"/>
      <c r="H13" s="7"/>
      <c r="I13" s="7"/>
      <c r="J13" s="7"/>
      <c r="K13" s="7"/>
    </row>
    <row r="14" spans="1:11" x14ac:dyDescent="0.25">
      <c r="A14" s="3" t="s">
        <v>84</v>
      </c>
      <c r="B14" s="7"/>
      <c r="C14" s="7"/>
      <c r="D14" s="7"/>
      <c r="E14" s="7"/>
      <c r="F14" s="7"/>
      <c r="G14" s="7"/>
      <c r="H14" s="7">
        <v>7.0575417267294702E-2</v>
      </c>
      <c r="I14" s="7"/>
      <c r="J14" s="7"/>
      <c r="K14" s="7"/>
    </row>
    <row r="18" spans="1:11" x14ac:dyDescent="0.25">
      <c r="A18" s="15" t="s">
        <v>58</v>
      </c>
      <c r="B18" s="16" t="s">
        <v>97</v>
      </c>
      <c r="C18" s="16" t="s">
        <v>98</v>
      </c>
      <c r="D18" s="16" t="s">
        <v>99</v>
      </c>
      <c r="E18" s="16" t="s">
        <v>100</v>
      </c>
      <c r="F18" s="16" t="s">
        <v>101</v>
      </c>
      <c r="G18" s="16" t="s">
        <v>102</v>
      </c>
      <c r="H18" s="16" t="s">
        <v>103</v>
      </c>
      <c r="I18" s="16" t="s">
        <v>104</v>
      </c>
      <c r="J18" s="16" t="s">
        <v>105</v>
      </c>
      <c r="K18" s="17" t="s">
        <v>106</v>
      </c>
    </row>
    <row r="19" spans="1:11" x14ac:dyDescent="0.25">
      <c r="A19" s="18" t="s">
        <v>86</v>
      </c>
      <c r="B19" s="19"/>
      <c r="C19" s="19"/>
      <c r="D19" s="19"/>
      <c r="E19" s="19">
        <v>0.18619281693140505</v>
      </c>
      <c r="F19" s="19"/>
      <c r="G19" s="19"/>
      <c r="H19" s="19"/>
      <c r="I19" s="19"/>
      <c r="J19" s="19"/>
      <c r="K19" s="20"/>
    </row>
    <row r="20" spans="1:11" x14ac:dyDescent="0.25">
      <c r="A20" s="21" t="s">
        <v>87</v>
      </c>
      <c r="B20" s="22"/>
      <c r="C20" s="22"/>
      <c r="D20" s="22"/>
      <c r="E20" s="22"/>
      <c r="F20" s="22"/>
      <c r="G20" s="22">
        <v>9.6896202583240873E-2</v>
      </c>
      <c r="H20" s="22"/>
      <c r="I20" s="22"/>
      <c r="J20" s="22"/>
      <c r="K20" s="23"/>
    </row>
    <row r="21" spans="1:11" x14ac:dyDescent="0.25">
      <c r="A21" s="18" t="s">
        <v>88</v>
      </c>
      <c r="B21" s="19"/>
      <c r="C21" s="19"/>
      <c r="D21" s="19"/>
      <c r="E21" s="19"/>
      <c r="F21" s="19"/>
      <c r="G21" s="19"/>
      <c r="H21" s="19"/>
      <c r="I21" s="19">
        <v>9.6896119578325834E-2</v>
      </c>
      <c r="J21" s="19"/>
      <c r="K21" s="20"/>
    </row>
    <row r="22" spans="1:11" x14ac:dyDescent="0.25">
      <c r="A22" s="21" t="s">
        <v>89</v>
      </c>
      <c r="B22" s="22"/>
      <c r="C22" s="22"/>
      <c r="D22" s="22"/>
      <c r="E22" s="22"/>
      <c r="F22" s="22"/>
      <c r="G22" s="22"/>
      <c r="H22" s="22"/>
      <c r="I22" s="22"/>
      <c r="J22" s="22"/>
      <c r="K22" s="23">
        <v>6.8397319470522966E-2</v>
      </c>
    </row>
    <row r="23" spans="1:11" x14ac:dyDescent="0.25">
      <c r="A23" s="18" t="s">
        <v>79</v>
      </c>
      <c r="B23" s="19"/>
      <c r="C23" s="19"/>
      <c r="D23" s="19"/>
      <c r="E23" s="19"/>
      <c r="F23" s="19">
        <v>9.8241009155398171E-2</v>
      </c>
      <c r="G23" s="19"/>
      <c r="H23" s="19"/>
      <c r="I23" s="19"/>
      <c r="J23" s="19"/>
      <c r="K23" s="20"/>
    </row>
    <row r="24" spans="1:11" x14ac:dyDescent="0.25">
      <c r="A24" s="21" t="s">
        <v>81</v>
      </c>
      <c r="B24" s="22">
        <v>4.7426625718030961E-2</v>
      </c>
      <c r="C24" s="22"/>
      <c r="D24" s="22"/>
      <c r="E24" s="22"/>
      <c r="F24" s="22"/>
      <c r="G24" s="22"/>
      <c r="H24" s="22"/>
      <c r="I24" s="22"/>
      <c r="J24" s="22"/>
      <c r="K24" s="23"/>
    </row>
    <row r="25" spans="1:11" x14ac:dyDescent="0.25">
      <c r="A25" s="18" t="s">
        <v>83</v>
      </c>
      <c r="B25" s="19"/>
      <c r="C25" s="19">
        <v>4.178071928534096E-2</v>
      </c>
      <c r="D25" s="19"/>
      <c r="E25" s="19"/>
      <c r="F25" s="19"/>
      <c r="G25" s="19"/>
      <c r="H25" s="19"/>
      <c r="I25" s="19"/>
      <c r="J25" s="19"/>
      <c r="K25" s="20"/>
    </row>
    <row r="26" spans="1:11" x14ac:dyDescent="0.25">
      <c r="A26" s="21" t="s">
        <v>77</v>
      </c>
      <c r="B26" s="22"/>
      <c r="C26" s="22"/>
      <c r="D26" s="22"/>
      <c r="E26" s="22"/>
      <c r="F26" s="22"/>
      <c r="G26" s="22"/>
      <c r="H26" s="22"/>
      <c r="I26" s="22"/>
      <c r="J26" s="22">
        <v>0.17502703482289086</v>
      </c>
      <c r="K26" s="23"/>
    </row>
    <row r="27" spans="1:11" x14ac:dyDescent="0.25">
      <c r="A27" s="18" t="s">
        <v>82</v>
      </c>
      <c r="B27" s="19"/>
      <c r="C27" s="19"/>
      <c r="D27" s="19">
        <v>0.11856673518754952</v>
      </c>
      <c r="E27" s="19"/>
      <c r="F27" s="19"/>
      <c r="G27" s="19"/>
      <c r="H27" s="19"/>
      <c r="I27" s="19"/>
      <c r="J27" s="19"/>
      <c r="K27" s="20"/>
    </row>
    <row r="28" spans="1:11" x14ac:dyDescent="0.25">
      <c r="A28" s="14" t="s">
        <v>84</v>
      </c>
      <c r="B28" s="24"/>
      <c r="C28" s="24"/>
      <c r="D28" s="24"/>
      <c r="E28" s="24"/>
      <c r="F28" s="24"/>
      <c r="G28" s="24"/>
      <c r="H28" s="24">
        <v>7.0575417267294702E-2</v>
      </c>
      <c r="I28" s="24"/>
      <c r="J28" s="24"/>
      <c r="K28" s="25"/>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AF83F-6EBF-445A-9BD8-1BCA225EC1BC}">
  <dimension ref="A1:M12"/>
  <sheetViews>
    <sheetView workbookViewId="0">
      <selection activeCell="B6" sqref="B6"/>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4.7109375" bestFit="1" customWidth="1"/>
    <col min="9" max="9" width="11.140625" bestFit="1" customWidth="1"/>
    <col min="10" max="10" width="21.42578125" bestFit="1" customWidth="1"/>
    <col min="11" max="11" width="24.85546875" bestFit="1" customWidth="1"/>
    <col min="12" max="12" width="15" bestFit="1" customWidth="1"/>
    <col min="13" max="13" width="8.28515625" style="13" customWidth="1"/>
  </cols>
  <sheetData>
    <row r="1" spans="1:13" x14ac:dyDescent="0.25">
      <c r="A1" t="s">
        <v>2</v>
      </c>
      <c r="B1" t="s">
        <v>69</v>
      </c>
      <c r="C1" t="s">
        <v>70</v>
      </c>
      <c r="D1" t="s">
        <v>71</v>
      </c>
      <c r="E1" s="8" t="s">
        <v>72</v>
      </c>
      <c r="F1" s="8" t="s">
        <v>73</v>
      </c>
      <c r="G1" s="8" t="s">
        <v>74</v>
      </c>
      <c r="H1" t="s">
        <v>75</v>
      </c>
      <c r="I1" t="s">
        <v>90</v>
      </c>
      <c r="J1" t="s">
        <v>92</v>
      </c>
      <c r="K1" t="s">
        <v>93</v>
      </c>
      <c r="L1" t="s">
        <v>94</v>
      </c>
      <c r="M1" s="13" t="s">
        <v>95</v>
      </c>
    </row>
    <row r="2" spans="1:13" x14ac:dyDescent="0.25">
      <c r="A2" t="s">
        <v>57</v>
      </c>
      <c r="B2" t="s">
        <v>76</v>
      </c>
      <c r="C2">
        <v>100</v>
      </c>
      <c r="D2" t="s">
        <v>77</v>
      </c>
      <c r="E2" s="8">
        <v>5</v>
      </c>
      <c r="F2" s="8">
        <v>3.1</v>
      </c>
      <c r="G2" s="8">
        <v>0.9</v>
      </c>
      <c r="H2" s="10">
        <v>1156348</v>
      </c>
      <c r="I2" s="11">
        <f>internal_sales_data[[#This Row],[Volume 2022]]*internal_sales_data[[#This Row],[Net Price]]</f>
        <v>3584678.8000000003</v>
      </c>
      <c r="J2" s="8">
        <f>internal_sales_data[[#This Row],[Net Price]]-internal_sales_data[[#This Row],[COGS]]</f>
        <v>2.2000000000000002</v>
      </c>
      <c r="K2" s="8">
        <f>internal_sales_data[[#This Row],[Gross Profit per unit]]*internal_sales_data[[#This Row],[Volume 2022]]</f>
        <v>2543965.6</v>
      </c>
      <c r="L2" s="13">
        <f>internal_sales_data[[#This Row],[Gross Profit per unit]]/internal_sales_data[[#This Row],[Net Price]]</f>
        <v>0.70967741935483875</v>
      </c>
      <c r="M2" s="13">
        <f>internal_sales_data[[#This Row],[Net Sales 2022]]/internal_sales_data[[#Totals],[Net Sales 2022]]</f>
        <v>0.17502703482289086</v>
      </c>
    </row>
    <row r="3" spans="1:13" x14ac:dyDescent="0.25">
      <c r="A3" t="s">
        <v>57</v>
      </c>
      <c r="B3" t="s">
        <v>78</v>
      </c>
      <c r="C3">
        <v>100</v>
      </c>
      <c r="D3" t="s">
        <v>79</v>
      </c>
      <c r="E3" s="8">
        <v>5</v>
      </c>
      <c r="F3" s="8">
        <v>2.9</v>
      </c>
      <c r="G3" s="8">
        <v>0.95</v>
      </c>
      <c r="H3" s="10">
        <v>693809</v>
      </c>
      <c r="I3" s="11">
        <f>internal_sales_data[[#This Row],[Volume 2022]]*internal_sales_data[[#This Row],[Net Price]]</f>
        <v>2012046.0999999999</v>
      </c>
      <c r="J3" s="8">
        <f>internal_sales_data[[#This Row],[Net Price]]-internal_sales_data[[#This Row],[COGS]]</f>
        <v>1.95</v>
      </c>
      <c r="K3" s="8">
        <f>internal_sales_data[[#This Row],[Gross Profit per unit]]*internal_sales_data[[#This Row],[Volume 2022]]</f>
        <v>1352927.55</v>
      </c>
      <c r="L3" s="13">
        <f>internal_sales_data[[#This Row],[Gross Profit per unit]]/internal_sales_data[[#This Row],[Net Price]]</f>
        <v>0.67241379310344829</v>
      </c>
      <c r="M3" s="13">
        <f>internal_sales_data[[#This Row],[Net Sales 2022]]/internal_sales_data[[#Totals],[Net Sales 2022]]</f>
        <v>9.8241009155398171E-2</v>
      </c>
    </row>
    <row r="4" spans="1:13" x14ac:dyDescent="0.25">
      <c r="A4" t="s">
        <v>57</v>
      </c>
      <c r="B4" t="s">
        <v>80</v>
      </c>
      <c r="C4">
        <v>100</v>
      </c>
      <c r="D4" t="s">
        <v>81</v>
      </c>
      <c r="E4" s="8">
        <v>5</v>
      </c>
      <c r="F4" s="8">
        <v>2.8</v>
      </c>
      <c r="G4" s="8">
        <v>1</v>
      </c>
      <c r="H4" s="10">
        <v>346904</v>
      </c>
      <c r="I4" s="11">
        <f>internal_sales_data[[#This Row],[Volume 2022]]*internal_sales_data[[#This Row],[Net Price]]</f>
        <v>971331.2</v>
      </c>
      <c r="J4" s="8">
        <f>internal_sales_data[[#This Row],[Net Price]]-internal_sales_data[[#This Row],[COGS]]</f>
        <v>1.7999999999999998</v>
      </c>
      <c r="K4" s="8">
        <f>internal_sales_data[[#This Row],[Gross Profit per unit]]*internal_sales_data[[#This Row],[Volume 2022]]</f>
        <v>624427.19999999995</v>
      </c>
      <c r="L4" s="13">
        <f>internal_sales_data[[#This Row],[Gross Profit per unit]]/internal_sales_data[[#This Row],[Net Price]]</f>
        <v>0.64285714285714279</v>
      </c>
      <c r="M4" s="13">
        <f>internal_sales_data[[#This Row],[Net Sales 2022]]/internal_sales_data[[#Totals],[Net Sales 2022]]</f>
        <v>4.7426625718030961E-2</v>
      </c>
    </row>
    <row r="5" spans="1:13" x14ac:dyDescent="0.25">
      <c r="A5" t="s">
        <v>57</v>
      </c>
      <c r="B5" t="s">
        <v>76</v>
      </c>
      <c r="C5">
        <v>150</v>
      </c>
      <c r="D5" t="s">
        <v>82</v>
      </c>
      <c r="E5" s="8">
        <v>7</v>
      </c>
      <c r="F5" s="8">
        <v>3.5</v>
      </c>
      <c r="G5" s="8">
        <v>1.2</v>
      </c>
      <c r="H5" s="10">
        <v>693809</v>
      </c>
      <c r="I5" s="11">
        <f>internal_sales_data[[#This Row],[Volume 2022]]*internal_sales_data[[#This Row],[Net Price]]</f>
        <v>2428331.5</v>
      </c>
      <c r="J5" s="8">
        <f>internal_sales_data[[#This Row],[Net Price]]-internal_sales_data[[#This Row],[COGS]]</f>
        <v>2.2999999999999998</v>
      </c>
      <c r="K5" s="8">
        <f>internal_sales_data[[#This Row],[Gross Profit per unit]]*internal_sales_data[[#This Row],[Volume 2022]]</f>
        <v>1595760.7</v>
      </c>
      <c r="L5" s="13">
        <f>internal_sales_data[[#This Row],[Gross Profit per unit]]/internal_sales_data[[#This Row],[Net Price]]</f>
        <v>0.65714285714285714</v>
      </c>
      <c r="M5" s="13">
        <f>internal_sales_data[[#This Row],[Net Sales 2022]]/internal_sales_data[[#Totals],[Net Sales 2022]]</f>
        <v>0.11856673518754952</v>
      </c>
    </row>
    <row r="6" spans="1:13" x14ac:dyDescent="0.25">
      <c r="A6" t="s">
        <v>57</v>
      </c>
      <c r="B6" t="s">
        <v>80</v>
      </c>
      <c r="C6">
        <v>150</v>
      </c>
      <c r="D6" t="s">
        <v>83</v>
      </c>
      <c r="E6" s="8">
        <v>7.25</v>
      </c>
      <c r="F6" s="8">
        <v>3.7</v>
      </c>
      <c r="G6" s="8">
        <v>1.3</v>
      </c>
      <c r="H6" s="10">
        <v>231270</v>
      </c>
      <c r="I6" s="11">
        <f>internal_sales_data[[#This Row],[Volume 2022]]*internal_sales_data[[#This Row],[Net Price]]</f>
        <v>855699</v>
      </c>
      <c r="J6" s="8">
        <f>internal_sales_data[[#This Row],[Net Price]]-internal_sales_data[[#This Row],[COGS]]</f>
        <v>2.4000000000000004</v>
      </c>
      <c r="K6" s="8">
        <f>internal_sales_data[[#This Row],[Gross Profit per unit]]*internal_sales_data[[#This Row],[Volume 2022]]</f>
        <v>555048.00000000012</v>
      </c>
      <c r="L6" s="13">
        <f>internal_sales_data[[#This Row],[Gross Profit per unit]]/internal_sales_data[[#This Row],[Net Price]]</f>
        <v>0.64864864864864868</v>
      </c>
      <c r="M6" s="13">
        <f>internal_sales_data[[#This Row],[Net Sales 2022]]/internal_sales_data[[#Totals],[Net Sales 2022]]</f>
        <v>4.178071928534096E-2</v>
      </c>
    </row>
    <row r="7" spans="1:13" x14ac:dyDescent="0.25">
      <c r="A7" t="s">
        <v>57</v>
      </c>
      <c r="B7" t="s">
        <v>76</v>
      </c>
      <c r="C7">
        <v>200</v>
      </c>
      <c r="D7" t="s">
        <v>84</v>
      </c>
      <c r="E7" s="8">
        <v>9</v>
      </c>
      <c r="F7" s="8">
        <v>5</v>
      </c>
      <c r="G7" s="8">
        <v>1.5</v>
      </c>
      <c r="H7" s="10">
        <v>289087</v>
      </c>
      <c r="I7" s="11">
        <f>internal_sales_data[[#This Row],[Volume 2022]]*internal_sales_data[[#This Row],[Net Price]]</f>
        <v>1445435</v>
      </c>
      <c r="J7" s="8">
        <f>internal_sales_data[[#This Row],[Net Price]]-internal_sales_data[[#This Row],[COGS]]</f>
        <v>3.5</v>
      </c>
      <c r="K7" s="8">
        <f>internal_sales_data[[#This Row],[Gross Profit per unit]]*internal_sales_data[[#This Row],[Volume 2022]]</f>
        <v>1011804.5</v>
      </c>
      <c r="L7" s="13">
        <f>internal_sales_data[[#This Row],[Gross Profit per unit]]/internal_sales_data[[#This Row],[Net Price]]</f>
        <v>0.7</v>
      </c>
      <c r="M7" s="13">
        <f>internal_sales_data[[#This Row],[Net Sales 2022]]/internal_sales_data[[#Totals],[Net Sales 2022]]</f>
        <v>7.0575417267294702E-2</v>
      </c>
    </row>
    <row r="8" spans="1:13" x14ac:dyDescent="0.25">
      <c r="A8" t="s">
        <v>22</v>
      </c>
      <c r="B8" t="s">
        <v>85</v>
      </c>
      <c r="C8">
        <v>100</v>
      </c>
      <c r="D8" t="s">
        <v>86</v>
      </c>
      <c r="E8" s="8">
        <v>6</v>
      </c>
      <c r="F8" s="8">
        <v>3.5</v>
      </c>
      <c r="G8" s="8">
        <v>1.1499999999999999</v>
      </c>
      <c r="H8" s="10">
        <v>1089532</v>
      </c>
      <c r="I8" s="11">
        <f>internal_sales_data[[#This Row],[Volume 2022]]*internal_sales_data[[#This Row],[Net Price]]</f>
        <v>3813362</v>
      </c>
      <c r="J8" s="8">
        <f>internal_sales_data[[#This Row],[Net Price]]-internal_sales_data[[#This Row],[COGS]]</f>
        <v>2.35</v>
      </c>
      <c r="K8" s="8">
        <f>internal_sales_data[[#This Row],[Gross Profit per unit]]*internal_sales_data[[#This Row],[Volume 2022]]</f>
        <v>2560400.2000000002</v>
      </c>
      <c r="L8" s="13">
        <f>internal_sales_data[[#This Row],[Gross Profit per unit]]/internal_sales_data[[#This Row],[Net Price]]</f>
        <v>0.67142857142857149</v>
      </c>
      <c r="M8" s="13">
        <f>internal_sales_data[[#This Row],[Net Sales 2022]]/internal_sales_data[[#Totals],[Net Sales 2022]]</f>
        <v>0.18619281693140505</v>
      </c>
    </row>
    <row r="9" spans="1:13" x14ac:dyDescent="0.25">
      <c r="A9" t="s">
        <v>22</v>
      </c>
      <c r="B9" t="s">
        <v>85</v>
      </c>
      <c r="C9">
        <v>125</v>
      </c>
      <c r="D9" t="s">
        <v>87</v>
      </c>
      <c r="E9" s="8">
        <v>7</v>
      </c>
      <c r="F9" s="8">
        <v>4.25</v>
      </c>
      <c r="G9" s="8">
        <v>1.3</v>
      </c>
      <c r="H9" s="10">
        <v>466942</v>
      </c>
      <c r="I9" s="11">
        <f>internal_sales_data[[#This Row],[Volume 2022]]*internal_sales_data[[#This Row],[Net Price]]</f>
        <v>1984503.5</v>
      </c>
      <c r="J9" s="8">
        <f>internal_sales_data[[#This Row],[Net Price]]-internal_sales_data[[#This Row],[COGS]]</f>
        <v>2.95</v>
      </c>
      <c r="K9" s="8">
        <f>internal_sales_data[[#This Row],[Gross Profit per unit]]*internal_sales_data[[#This Row],[Volume 2022]]</f>
        <v>1377478.9000000001</v>
      </c>
      <c r="L9" s="13">
        <f>internal_sales_data[[#This Row],[Gross Profit per unit]]/internal_sales_data[[#This Row],[Net Price]]</f>
        <v>0.69411764705882362</v>
      </c>
      <c r="M9" s="13">
        <f>internal_sales_data[[#This Row],[Net Sales 2022]]/internal_sales_data[[#Totals],[Net Sales 2022]]</f>
        <v>9.6896202583240873E-2</v>
      </c>
    </row>
    <row r="10" spans="1:13" x14ac:dyDescent="0.25">
      <c r="A10" t="s">
        <v>22</v>
      </c>
      <c r="B10" t="s">
        <v>85</v>
      </c>
      <c r="C10">
        <v>150</v>
      </c>
      <c r="D10" t="s">
        <v>88</v>
      </c>
      <c r="E10" s="8">
        <v>8</v>
      </c>
      <c r="F10" s="8">
        <v>5.0999999999999996</v>
      </c>
      <c r="G10" s="8">
        <v>1.5</v>
      </c>
      <c r="H10" s="10">
        <v>389118</v>
      </c>
      <c r="I10" s="11">
        <f>internal_sales_data[[#This Row],[Volume 2022]]*internal_sales_data[[#This Row],[Net Price]]</f>
        <v>1984501.7999999998</v>
      </c>
      <c r="J10" s="8">
        <f>internal_sales_data[[#This Row],[Net Price]]-internal_sales_data[[#This Row],[COGS]]</f>
        <v>3.5999999999999996</v>
      </c>
      <c r="K10" s="8">
        <f>internal_sales_data[[#This Row],[Gross Profit per unit]]*internal_sales_data[[#This Row],[Volume 2022]]</f>
        <v>1400824.7999999998</v>
      </c>
      <c r="L10" s="13">
        <f>internal_sales_data[[#This Row],[Gross Profit per unit]]/internal_sales_data[[#This Row],[Net Price]]</f>
        <v>0.70588235294117641</v>
      </c>
      <c r="M10" s="13">
        <f>internal_sales_data[[#This Row],[Net Sales 2022]]/internal_sales_data[[#Totals],[Net Sales 2022]]</f>
        <v>9.6896119578325834E-2</v>
      </c>
    </row>
    <row r="11" spans="1:13" x14ac:dyDescent="0.25">
      <c r="A11" t="s">
        <v>22</v>
      </c>
      <c r="B11" t="s">
        <v>85</v>
      </c>
      <c r="C11">
        <v>200</v>
      </c>
      <c r="D11" t="s">
        <v>89</v>
      </c>
      <c r="E11" s="8">
        <v>10</v>
      </c>
      <c r="F11" s="8">
        <v>6</v>
      </c>
      <c r="G11" s="8">
        <v>1.7</v>
      </c>
      <c r="H11" s="10">
        <v>233471</v>
      </c>
      <c r="I11" s="11">
        <f>internal_sales_data[[#This Row],[Volume 2022]]*internal_sales_data[[#This Row],[Net Price]]</f>
        <v>1400826</v>
      </c>
      <c r="J11" s="8">
        <f>internal_sales_data[[#This Row],[Net Price]]-internal_sales_data[[#This Row],[COGS]]</f>
        <v>4.3</v>
      </c>
      <c r="K11" s="8">
        <f>internal_sales_data[[#This Row],[Gross Profit per unit]]*internal_sales_data[[#This Row],[Volume 2022]]</f>
        <v>1003925.2999999999</v>
      </c>
      <c r="L11" s="13">
        <f>internal_sales_data[[#This Row],[Gross Profit per unit]]/internal_sales_data[[#This Row],[Net Price]]</f>
        <v>0.71666666666666667</v>
      </c>
      <c r="M11" s="13">
        <f>internal_sales_data[[#This Row],[Net Sales 2022]]/internal_sales_data[[#Totals],[Net Sales 2022]]</f>
        <v>6.8397319470522966E-2</v>
      </c>
    </row>
    <row r="12" spans="1:13" x14ac:dyDescent="0.25">
      <c r="A12" t="s">
        <v>91</v>
      </c>
      <c r="E12"/>
      <c r="F12"/>
      <c r="G12"/>
      <c r="H12" s="12">
        <f>SUBTOTAL(109,internal_sales_data[Volume 2022])</f>
        <v>5590290</v>
      </c>
      <c r="I12" s="11">
        <f>SUBTOTAL(109,internal_sales_data[Net Sales 2022])</f>
        <v>20480714.900000002</v>
      </c>
      <c r="K12" s="11">
        <f>SUBTOTAL(109,internal_sales_data[Gross Profit per product])</f>
        <v>14026562.75</v>
      </c>
      <c r="L12" s="7">
        <f>SUBTOTAL(101,internal_sales_data[Gross Margin])</f>
        <v>0.6818835099202174</v>
      </c>
      <c r="M12"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6CEF64-09CA-4AB0-A2E8-FD845B36EAD2}">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2.xml><?xml version="1.0" encoding="utf-8"?>
<ds:datastoreItem xmlns:ds="http://schemas.openxmlformats.org/officeDocument/2006/customXml" ds:itemID="{E97BC1AA-A6B1-4CCD-A2B7-6069CD54F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8D7BE8-6711-47A3-98D0-92DA01E67F15}">
  <ds:schemaRefs>
    <ds:schemaRef ds:uri="http://schemas.microsoft.com/DataMashup"/>
  </ds:schemaRefs>
</ds:datastoreItem>
</file>

<file path=customXml/itemProps4.xml><?xml version="1.0" encoding="utf-8"?>
<ds:datastoreItem xmlns:ds="http://schemas.openxmlformats.org/officeDocument/2006/customXml" ds:itemID="{320AE3DB-4F54-4253-B353-00368129B75D}">
  <ds:schemaRefs>
    <ds:schemaRef ds:uri="http://schemas.microsoft.com/sharepoint/v3/contenttype/forms"/>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50ml Shampoo 2024</vt:lpstr>
      <vt:lpstr>Brands per Supplier</vt:lpstr>
      <vt:lpstr>HealthMax Growth</vt:lpstr>
      <vt:lpstr>MAT Value Total Category</vt:lpstr>
      <vt:lpstr>Market Share</vt:lpstr>
      <vt:lpstr>Organic Shampoo Launch</vt:lpstr>
      <vt:lpstr>New Category Opportunity</vt:lpstr>
      <vt:lpstr>Promotion Analysis</vt:lpstr>
      <vt:lpstr>Promotion Graph</vt:lpstr>
      <vt:lpstr>Forecast 2024</vt:lpstr>
      <vt:lpstr>Waterfall</vt:lpstr>
      <vt:lpstr>Sales until 2022</vt:lpstr>
      <vt:lpstr>External Data</vt:lpstr>
      <vt:lpstr>Profitability Matrix</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Rama Hammad</cp:lastModifiedBy>
  <dcterms:created xsi:type="dcterms:W3CDTF">2022-06-08T14:08:07Z</dcterms:created>
  <dcterms:modified xsi:type="dcterms:W3CDTF">2025-03-01T23:49:56Z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