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Users\ramas\OneDrive\Desktop\practical sem 2\excel paractical\"/>
    </mc:Choice>
  </mc:AlternateContent>
  <xr:revisionPtr revIDLastSave="0" documentId="13_ncr:1_{3AC8F221-A977-4710-871A-8549C516AD5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5" i="1" l="1"/>
  <c r="B44" i="1"/>
  <c r="B41" i="1"/>
  <c r="B40" i="1"/>
  <c r="D51" i="1" l="1"/>
  <c r="C51" i="1"/>
  <c r="C50" i="1"/>
  <c r="B51" i="1"/>
  <c r="B50" i="1"/>
  <c r="A49" i="1"/>
  <c r="A50" i="1"/>
  <c r="A51" i="1"/>
  <c r="A48" i="1"/>
  <c r="B49" i="1" s="1"/>
  <c r="F35" i="1"/>
  <c r="F34" i="1"/>
  <c r="E35" i="1"/>
  <c r="E34" i="1"/>
  <c r="D37" i="1"/>
  <c r="D36" i="1"/>
  <c r="D35" i="1"/>
  <c r="D34" i="1"/>
  <c r="C37" i="1"/>
  <c r="C36" i="1"/>
  <c r="C35" i="1"/>
  <c r="C34" i="1"/>
  <c r="C29" i="1"/>
  <c r="F26" i="1"/>
  <c r="F25" i="1"/>
  <c r="C28" i="1" a="1"/>
  <c r="C28" i="1" s="1"/>
  <c r="C27" i="1" a="1"/>
  <c r="C27" i="1"/>
  <c r="C26" i="1" a="1"/>
  <c r="C26" i="1" s="1"/>
  <c r="C25" i="1"/>
  <c r="H19" i="1"/>
  <c r="H20" i="1"/>
  <c r="H21" i="1"/>
  <c r="H22" i="1"/>
  <c r="H18" i="1"/>
  <c r="C22" i="1"/>
  <c r="D22" i="1"/>
  <c r="E22" i="1"/>
  <c r="F22" i="1"/>
  <c r="G22" i="1"/>
  <c r="C18" i="1"/>
  <c r="C14" i="1"/>
  <c r="H12" i="1"/>
  <c r="H10" i="1"/>
  <c r="H11" i="1"/>
  <c r="H9" i="1"/>
  <c r="F12" i="1"/>
  <c r="G12" i="1"/>
  <c r="E12" i="1"/>
  <c r="D12" i="1"/>
  <c r="C12" i="1"/>
  <c r="H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<sst xmlns="http://schemas.openxmlformats.org/spreadsheetml/2006/main" count="49" uniqueCount="38">
  <si>
    <t>Name : Ramashish kumar</t>
  </si>
  <si>
    <t>Group A</t>
  </si>
  <si>
    <t>Roll no : 24056765001</t>
  </si>
  <si>
    <t>Treatments</t>
  </si>
  <si>
    <t>Blocks</t>
  </si>
  <si>
    <t>A</t>
  </si>
  <si>
    <t>B</t>
  </si>
  <si>
    <t>C</t>
  </si>
  <si>
    <t>D</t>
  </si>
  <si>
    <t>X</t>
  </si>
  <si>
    <t>x̂</t>
  </si>
  <si>
    <r>
      <t>Tj.</t>
    </r>
    <r>
      <rPr>
        <b/>
        <sz val="11"/>
        <color theme="1"/>
        <rFont val="Calibri"/>
        <family val="2"/>
      </rPr>
      <t>̍</t>
    </r>
  </si>
  <si>
    <r>
      <t>T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</rPr>
      <t>̍</t>
    </r>
  </si>
  <si>
    <t>CF</t>
  </si>
  <si>
    <t>TSS</t>
  </si>
  <si>
    <t>SS</t>
  </si>
  <si>
    <t>SST</t>
  </si>
  <si>
    <t>SSB</t>
  </si>
  <si>
    <t>AF</t>
  </si>
  <si>
    <t>SST(adj)</t>
  </si>
  <si>
    <t>SSE</t>
  </si>
  <si>
    <t>ANOVA</t>
  </si>
  <si>
    <t>Source</t>
  </si>
  <si>
    <t>d.f</t>
  </si>
  <si>
    <t>MSS</t>
  </si>
  <si>
    <t>F_cal</t>
  </si>
  <si>
    <t>F_tab</t>
  </si>
  <si>
    <t>Error</t>
  </si>
  <si>
    <t>Total</t>
  </si>
  <si>
    <t>Block</t>
  </si>
  <si>
    <r>
      <t>T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.</t>
    </r>
    <r>
      <rPr>
        <b/>
        <sz val="11"/>
        <color theme="1"/>
        <rFont val="Calibri"/>
        <family val="2"/>
      </rPr>
      <t>̍</t>
    </r>
    <r>
      <rPr>
        <b/>
        <sz val="11"/>
        <color theme="1"/>
        <rFont val="Calibri"/>
        <family val="2"/>
        <scheme val="minor"/>
      </rPr>
      <t>_bar</t>
    </r>
  </si>
  <si>
    <t xml:space="preserve">Treatment difference table </t>
  </si>
  <si>
    <t xml:space="preserve">Case I :   None of the treatments has missing observation.				</t>
  </si>
  <si>
    <t>SE</t>
  </si>
  <si>
    <t>CD</t>
  </si>
  <si>
    <t>Case II :   If one of the treatment corresponds to  missing observation</t>
  </si>
  <si>
    <r>
      <t xml:space="preserve">In both the the cases the difference of treatment pairs </t>
    </r>
    <r>
      <rPr>
        <b/>
        <sz val="12"/>
        <color theme="1"/>
        <rFont val="Calibri"/>
        <family val="2"/>
        <scheme val="minor"/>
      </rPr>
      <t>(A,B), (A,C), (B,D), (C,D)</t>
    </r>
    <r>
      <rPr>
        <sz val="12"/>
        <color theme="1"/>
        <rFont val="Calibri"/>
        <family val="2"/>
        <scheme val="minor"/>
      </rPr>
      <t xml:space="preserve"> are coming out </t>
    </r>
  </si>
  <si>
    <t>Practical :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</si>
</sst>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textRotation="45"/>
    </xf>
    <xf numFmtId="0" fontId="1" fillId="0" borderId="1" xfId="0" applyFont="1" applyBorder="1"/>
    <xf numFmtId="0" fontId="1" fillId="0" borderId="2" xfId="0" applyFont="1" applyBorder="1" applyAlignment="1">
      <alignment horizontal="center" textRotation="59"/>
    </xf>
    <xf numFmtId="0" fontId="1" fillId="0" borderId="3" xfId="0" applyFont="1" applyBorder="1" applyAlignment="1">
      <alignment horizontal="center" textRotation="59"/>
    </xf>
    <xf numFmtId="0" fontId="1" fillId="0" borderId="4" xfId="0" applyFont="1" applyBorder="1" applyAlignment="1">
      <alignment horizontal="center" textRotation="59"/>
    </xf>
    <xf numFmtId="0" fontId="1" fillId="0" borderId="2" xfId="0" applyFont="1" applyBorder="1"/>
    <xf numFmtId="0" fontId="0" fillId="0" borderId="0" xfId="0" applyBorder="1"/>
    <xf numFmtId="0" fontId="1" fillId="0" borderId="1" xfId="0" applyFont="1" applyFill="1" applyBorder="1"/>
    <xf numFmtId="0" fontId="1" fillId="0" borderId="1" xfId="0" applyFont="1" applyBorder="1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 applyAlignment="1"/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/>
  </sheetViews>
  <sheetFormatPr defaultRowHeight="14.25" x14ac:dyDescent="0.45"/>
  <cols>
    <col min="1" max="1" width="9.9296875" customWidth="1"/>
  </cols>
  <sheetData>
    <row r="1" spans="1:8" x14ac:dyDescent="0.45">
      <c r="A1" s="1" t="s">
        <v>37</v>
      </c>
      <c r="B1" s="1"/>
    </row>
    <row r="2" spans="1:8" x14ac:dyDescent="0.45">
      <c r="A2" s="1" t="s">
        <v>0</v>
      </c>
      <c r="B2" s="1"/>
    </row>
    <row r="3" spans="1:8" x14ac:dyDescent="0.45">
      <c r="A3" s="1" t="s">
        <v>1</v>
      </c>
      <c r="B3" s="1"/>
    </row>
    <row r="4" spans="1:8" x14ac:dyDescent="0.45">
      <c r="A4" s="1" t="s">
        <v>2</v>
      </c>
      <c r="B4" s="1"/>
    </row>
    <row r="6" spans="1:8" x14ac:dyDescent="0.45">
      <c r="A6" s="6" t="s">
        <v>3</v>
      </c>
      <c r="B6" s="2"/>
      <c r="C6" s="3" t="s">
        <v>4</v>
      </c>
      <c r="D6" s="3"/>
      <c r="E6" s="3"/>
      <c r="F6" s="3"/>
      <c r="G6" s="3"/>
      <c r="H6" s="2"/>
    </row>
    <row r="7" spans="1:8" ht="15.75" customHeight="1" x14ac:dyDescent="0.55000000000000004">
      <c r="A7" s="7"/>
      <c r="B7" s="2"/>
      <c r="C7" s="5">
        <v>1</v>
      </c>
      <c r="D7" s="5">
        <v>2</v>
      </c>
      <c r="E7" s="5">
        <v>3</v>
      </c>
      <c r="F7" s="5">
        <v>4</v>
      </c>
      <c r="G7" s="5">
        <v>5</v>
      </c>
      <c r="H7" s="5" t="s">
        <v>12</v>
      </c>
    </row>
    <row r="8" spans="1:8" x14ac:dyDescent="0.45">
      <c r="A8" s="7"/>
      <c r="B8" s="5" t="s">
        <v>5</v>
      </c>
      <c r="C8" s="2" t="s">
        <v>9</v>
      </c>
      <c r="D8" s="2">
        <v>51</v>
      </c>
      <c r="E8" s="2">
        <v>44</v>
      </c>
      <c r="F8" s="2">
        <v>75</v>
      </c>
      <c r="G8" s="2">
        <v>63</v>
      </c>
      <c r="H8" s="2">
        <f>SUM(D8:G8)</f>
        <v>233</v>
      </c>
    </row>
    <row r="9" spans="1:8" x14ac:dyDescent="0.45">
      <c r="A9" s="7"/>
      <c r="B9" s="5" t="s">
        <v>6</v>
      </c>
      <c r="C9" s="2">
        <v>62</v>
      </c>
      <c r="D9" s="2">
        <v>58</v>
      </c>
      <c r="E9" s="2">
        <v>57</v>
      </c>
      <c r="F9" s="2">
        <v>96</v>
      </c>
      <c r="G9" s="2">
        <v>75</v>
      </c>
      <c r="H9" s="2">
        <f>SUM(C9:G9)</f>
        <v>348</v>
      </c>
    </row>
    <row r="10" spans="1:8" x14ac:dyDescent="0.45">
      <c r="A10" s="7"/>
      <c r="B10" s="5" t="s">
        <v>7</v>
      </c>
      <c r="C10" s="2">
        <v>57</v>
      </c>
      <c r="D10" s="2">
        <v>54</v>
      </c>
      <c r="E10" s="2">
        <v>55</v>
      </c>
      <c r="F10" s="2">
        <v>88</v>
      </c>
      <c r="G10" s="2">
        <v>78</v>
      </c>
      <c r="H10" s="2">
        <f t="shared" ref="H10:H11" si="0">SUM(C10:G10)</f>
        <v>332</v>
      </c>
    </row>
    <row r="11" spans="1:8" x14ac:dyDescent="0.45">
      <c r="A11" s="8"/>
      <c r="B11" s="5" t="s">
        <v>8</v>
      </c>
      <c r="C11" s="2">
        <v>39</v>
      </c>
      <c r="D11" s="2">
        <v>48</v>
      </c>
      <c r="E11" s="2">
        <v>44</v>
      </c>
      <c r="F11" s="2">
        <v>70</v>
      </c>
      <c r="G11" s="2">
        <v>66</v>
      </c>
      <c r="H11" s="2">
        <f t="shared" si="0"/>
        <v>267</v>
      </c>
    </row>
    <row r="12" spans="1:8" x14ac:dyDescent="0.45">
      <c r="A12" s="2"/>
      <c r="B12" s="5" t="s">
        <v>11</v>
      </c>
      <c r="C12" s="2">
        <f>SUM(C9:C11)</f>
        <v>158</v>
      </c>
      <c r="D12" s="2">
        <f>SUM(D8:D11)</f>
        <v>211</v>
      </c>
      <c r="E12" s="2">
        <f>SUM(E8:E11)</f>
        <v>200</v>
      </c>
      <c r="F12" s="2">
        <f t="shared" ref="F12:G12" si="1">SUM(F8:F11)</f>
        <v>329</v>
      </c>
      <c r="G12" s="2">
        <f t="shared" si="1"/>
        <v>282</v>
      </c>
      <c r="H12" s="2">
        <f>SUM(D8:G11)+SUM(C9:C11)</f>
        <v>1180</v>
      </c>
    </row>
    <row r="14" spans="1:8" x14ac:dyDescent="0.45">
      <c r="B14" s="13" t="s">
        <v>10</v>
      </c>
      <c r="C14" s="14">
        <f>(4*H8 + 5*C12 - H12)/(4*3)</f>
        <v>45.166666666666664</v>
      </c>
    </row>
    <row r="16" spans="1:8" x14ac:dyDescent="0.45">
      <c r="A16" s="2"/>
      <c r="B16" s="2"/>
      <c r="C16" s="3" t="s">
        <v>4</v>
      </c>
      <c r="D16" s="3"/>
      <c r="E16" s="3"/>
      <c r="F16" s="3"/>
      <c r="G16" s="3"/>
      <c r="H16" s="2"/>
    </row>
    <row r="17" spans="1:8" ht="15.75" x14ac:dyDescent="0.55000000000000004">
      <c r="A17" s="4" t="s">
        <v>3</v>
      </c>
      <c r="B17" s="2"/>
      <c r="C17" s="5">
        <v>1</v>
      </c>
      <c r="D17" s="5">
        <v>2</v>
      </c>
      <c r="E17" s="5">
        <v>3</v>
      </c>
      <c r="F17" s="5">
        <v>4</v>
      </c>
      <c r="G17" s="5">
        <v>5</v>
      </c>
      <c r="H17" s="5" t="s">
        <v>12</v>
      </c>
    </row>
    <row r="18" spans="1:8" x14ac:dyDescent="0.45">
      <c r="A18" s="4"/>
      <c r="B18" s="5" t="s">
        <v>5</v>
      </c>
      <c r="C18" s="2">
        <f>C14</f>
        <v>45.166666666666664</v>
      </c>
      <c r="D18" s="2">
        <v>51</v>
      </c>
      <c r="E18" s="2">
        <v>44</v>
      </c>
      <c r="F18" s="2">
        <v>75</v>
      </c>
      <c r="G18" s="2">
        <v>63</v>
      </c>
      <c r="H18" s="2">
        <f>SUM(C18:G18)</f>
        <v>278.16666666666663</v>
      </c>
    </row>
    <row r="19" spans="1:8" x14ac:dyDescent="0.45">
      <c r="A19" s="4"/>
      <c r="B19" s="5" t="s">
        <v>6</v>
      </c>
      <c r="C19" s="2">
        <v>62</v>
      </c>
      <c r="D19" s="2">
        <v>58</v>
      </c>
      <c r="E19" s="2">
        <v>57</v>
      </c>
      <c r="F19" s="2">
        <v>96</v>
      </c>
      <c r="G19" s="2">
        <v>75</v>
      </c>
      <c r="H19" s="2">
        <f t="shared" ref="H19:H22" si="2">SUM(C19:G19)</f>
        <v>348</v>
      </c>
    </row>
    <row r="20" spans="1:8" x14ac:dyDescent="0.45">
      <c r="A20" s="4"/>
      <c r="B20" s="5" t="s">
        <v>7</v>
      </c>
      <c r="C20" s="2">
        <v>57</v>
      </c>
      <c r="D20" s="2">
        <v>54</v>
      </c>
      <c r="E20" s="2">
        <v>55</v>
      </c>
      <c r="F20" s="2">
        <v>88</v>
      </c>
      <c r="G20" s="2">
        <v>78</v>
      </c>
      <c r="H20" s="2">
        <f t="shared" si="2"/>
        <v>332</v>
      </c>
    </row>
    <row r="21" spans="1:8" x14ac:dyDescent="0.45">
      <c r="A21" s="4"/>
      <c r="B21" s="5" t="s">
        <v>8</v>
      </c>
      <c r="C21" s="2">
        <v>39</v>
      </c>
      <c r="D21" s="2">
        <v>48</v>
      </c>
      <c r="E21" s="2">
        <v>44</v>
      </c>
      <c r="F21" s="2">
        <v>70</v>
      </c>
      <c r="G21" s="2">
        <v>66</v>
      </c>
      <c r="H21" s="2">
        <f t="shared" si="2"/>
        <v>267</v>
      </c>
    </row>
    <row r="22" spans="1:8" x14ac:dyDescent="0.45">
      <c r="A22" s="2"/>
      <c r="B22" s="5" t="s">
        <v>11</v>
      </c>
      <c r="C22" s="2">
        <f>SUM(C18:C21)</f>
        <v>203.16666666666666</v>
      </c>
      <c r="D22" s="2">
        <f>SUM(D18:D21)</f>
        <v>211</v>
      </c>
      <c r="E22" s="2">
        <f>SUM(E18:E21)</f>
        <v>200</v>
      </c>
      <c r="F22" s="2">
        <f t="shared" ref="F22" si="3">SUM(F18:F21)</f>
        <v>329</v>
      </c>
      <c r="G22" s="2">
        <f t="shared" ref="G22" si="4">SUM(G18:G21)</f>
        <v>282</v>
      </c>
      <c r="H22" s="2">
        <f t="shared" si="2"/>
        <v>1225.1666666666665</v>
      </c>
    </row>
    <row r="25" spans="1:8" x14ac:dyDescent="0.45">
      <c r="B25" s="11" t="s">
        <v>13</v>
      </c>
      <c r="C25" s="14">
        <f>H22^2/COUNT(C18:G21)</f>
        <v>75051.668055555536</v>
      </c>
      <c r="E25" s="11" t="s">
        <v>18</v>
      </c>
      <c r="F25" s="14">
        <f>((C22 + (4*H18) - H22)^2)  /  (4*3* (4^2))</f>
        <v>42.814814814814888</v>
      </c>
    </row>
    <row r="26" spans="1:8" x14ac:dyDescent="0.45">
      <c r="B26" s="11" t="s">
        <v>14</v>
      </c>
      <c r="C26" s="14" cm="1">
        <f t="array" ref="C26">SUMPRODUCT(C18:G21^2)-C25</f>
        <v>4452.3597222222452</v>
      </c>
      <c r="E26" s="11" t="s">
        <v>19</v>
      </c>
      <c r="F26" s="14">
        <f>C27-F25</f>
        <v>904.25601851853105</v>
      </c>
    </row>
    <row r="27" spans="1:8" x14ac:dyDescent="0.45">
      <c r="B27" s="11" t="s">
        <v>16</v>
      </c>
      <c r="C27" s="14" cm="1">
        <f t="array" ref="C27">SUMPRODUCT(H18:H21^2)/5 - C25</f>
        <v>947.07083333334594</v>
      </c>
    </row>
    <row r="28" spans="1:8" x14ac:dyDescent="0.45">
      <c r="B28" s="11" t="s">
        <v>17</v>
      </c>
      <c r="C28" s="14" cm="1">
        <f t="array" ref="C28">SUMPRODUCT(C22:G22^2)/4 - C25</f>
        <v>3339.0055555555737</v>
      </c>
    </row>
    <row r="29" spans="1:8" x14ac:dyDescent="0.45">
      <c r="B29" s="11" t="s">
        <v>20</v>
      </c>
      <c r="C29" s="14">
        <f>C26-C28-F26</f>
        <v>209.09814814814047</v>
      </c>
    </row>
    <row r="32" spans="1:8" x14ac:dyDescent="0.45">
      <c r="A32" s="2"/>
      <c r="B32" s="5" t="s">
        <v>21</v>
      </c>
      <c r="C32" s="2"/>
      <c r="D32" s="2"/>
      <c r="E32" s="2"/>
      <c r="F32" s="2"/>
    </row>
    <row r="33" spans="1:7" x14ac:dyDescent="0.45">
      <c r="A33" s="5" t="s">
        <v>22</v>
      </c>
      <c r="B33" s="5" t="s">
        <v>23</v>
      </c>
      <c r="C33" s="5" t="s">
        <v>15</v>
      </c>
      <c r="D33" s="5" t="s">
        <v>24</v>
      </c>
      <c r="E33" s="5" t="s">
        <v>25</v>
      </c>
      <c r="F33" s="5" t="s">
        <v>26</v>
      </c>
    </row>
    <row r="34" spans="1:7" x14ac:dyDescent="0.45">
      <c r="A34" s="5" t="s">
        <v>3</v>
      </c>
      <c r="B34" s="2">
        <v>3</v>
      </c>
      <c r="C34" s="2">
        <f>F26</f>
        <v>904.25601851853105</v>
      </c>
      <c r="D34" s="2">
        <f>C34/B34</f>
        <v>301.41867283951035</v>
      </c>
      <c r="E34" s="2">
        <f>D34/D36</f>
        <v>15.856694239518543</v>
      </c>
      <c r="F34" s="2">
        <f>_xlfn.F.INV.RT(0.05,3,11)</f>
        <v>3.5874337024204954</v>
      </c>
    </row>
    <row r="35" spans="1:7" x14ac:dyDescent="0.45">
      <c r="A35" s="5" t="s">
        <v>29</v>
      </c>
      <c r="B35" s="2">
        <v>4</v>
      </c>
      <c r="C35" s="2">
        <f>C28</f>
        <v>3339.0055555555737</v>
      </c>
      <c r="D35" s="2">
        <f>C35/B35</f>
        <v>834.75138888889342</v>
      </c>
      <c r="E35" s="2">
        <f>D35/D36</f>
        <v>43.913661403028961</v>
      </c>
      <c r="F35" s="2">
        <f>_xlfn.F.INV.RT(0.05,4,11)</f>
        <v>3.3566900211325938</v>
      </c>
    </row>
    <row r="36" spans="1:7" x14ac:dyDescent="0.45">
      <c r="A36" s="5" t="s">
        <v>27</v>
      </c>
      <c r="B36" s="2">
        <v>11</v>
      </c>
      <c r="C36" s="2">
        <f>C29</f>
        <v>209.09814814814047</v>
      </c>
      <c r="D36" s="2">
        <f>C36/B36</f>
        <v>19.00892255892186</v>
      </c>
      <c r="E36" s="2"/>
      <c r="F36" s="2"/>
      <c r="G36" s="10"/>
    </row>
    <row r="37" spans="1:7" x14ac:dyDescent="0.45">
      <c r="A37" s="5" t="s">
        <v>28</v>
      </c>
      <c r="B37" s="2">
        <v>18</v>
      </c>
      <c r="C37" s="2">
        <f>C26</f>
        <v>4452.3597222222452</v>
      </c>
      <c r="D37" s="2">
        <f>C37/B37</f>
        <v>247.35331790123584</v>
      </c>
      <c r="E37" s="2"/>
      <c r="F37" s="2"/>
      <c r="G37" s="10"/>
    </row>
    <row r="38" spans="1:7" x14ac:dyDescent="0.45">
      <c r="A38" s="10"/>
      <c r="B38" s="10"/>
      <c r="C38" s="10"/>
      <c r="D38" s="10"/>
      <c r="E38" s="10"/>
      <c r="F38" s="10"/>
      <c r="G38" s="10"/>
    </row>
    <row r="39" spans="1:7" x14ac:dyDescent="0.45">
      <c r="A39" s="15" t="s">
        <v>32</v>
      </c>
      <c r="B39" s="15"/>
      <c r="C39" s="15"/>
      <c r="D39" s="15"/>
      <c r="E39" s="15"/>
      <c r="F39" s="14"/>
      <c r="G39" s="10"/>
    </row>
    <row r="40" spans="1:7" x14ac:dyDescent="0.45">
      <c r="A40" s="11" t="s">
        <v>33</v>
      </c>
      <c r="B40" s="14">
        <f>SQRT(2*D36 / 5)</f>
        <v>2.7574569848990835</v>
      </c>
      <c r="C40" s="14"/>
      <c r="D40" s="14"/>
      <c r="E40" s="14"/>
      <c r="F40" s="14"/>
    </row>
    <row r="41" spans="1:7" x14ac:dyDescent="0.45">
      <c r="A41" s="11" t="s">
        <v>34</v>
      </c>
      <c r="B41" s="14">
        <f>_xlfn.T.INV.2T(0.05,11)*B40</f>
        <v>6.0691219033539161</v>
      </c>
      <c r="C41" s="14"/>
      <c r="D41" s="14"/>
      <c r="E41" s="14"/>
      <c r="F41" s="14"/>
    </row>
    <row r="43" spans="1:7" ht="15.75" x14ac:dyDescent="0.5">
      <c r="A43" s="16" t="s">
        <v>35</v>
      </c>
      <c r="B43" s="16"/>
      <c r="C43" s="16"/>
      <c r="D43" s="16"/>
      <c r="E43" s="16"/>
      <c r="F43" s="16"/>
      <c r="G43" s="16"/>
    </row>
    <row r="44" spans="1:7" x14ac:dyDescent="0.45">
      <c r="A44" s="11" t="s">
        <v>33</v>
      </c>
      <c r="B44" s="14">
        <f>SQRT(D36*((2/5)+(4 / (5*4*3))))</f>
        <v>2.9783939510240862</v>
      </c>
      <c r="C44" s="14"/>
      <c r="D44" s="14"/>
      <c r="E44" s="14"/>
      <c r="F44" s="14"/>
      <c r="G44" s="14"/>
    </row>
    <row r="45" spans="1:7" x14ac:dyDescent="0.45">
      <c r="A45" s="11" t="s">
        <v>34</v>
      </c>
      <c r="B45" s="14">
        <f>_xlfn.T.INV.2T(0.05,11)*B44</f>
        <v>6.5554008871107161</v>
      </c>
      <c r="C45" s="14"/>
      <c r="D45" s="14"/>
      <c r="E45" s="14"/>
      <c r="F45" s="14"/>
      <c r="G45" s="14"/>
    </row>
    <row r="47" spans="1:7" ht="15.75" x14ac:dyDescent="0.55000000000000004">
      <c r="A47" s="9" t="s">
        <v>30</v>
      </c>
      <c r="B47" s="3" t="s">
        <v>31</v>
      </c>
      <c r="C47" s="3"/>
      <c r="D47" s="3"/>
    </row>
    <row r="48" spans="1:7" x14ac:dyDescent="0.45">
      <c r="A48" s="2">
        <f>AVERAGE(C18:G18)</f>
        <v>55.633333333333326</v>
      </c>
      <c r="B48" s="2"/>
      <c r="C48" s="2"/>
      <c r="D48" s="2"/>
    </row>
    <row r="49" spans="1:8" x14ac:dyDescent="0.45">
      <c r="A49" s="2">
        <f>AVERAGE(C19:G19)</f>
        <v>69.599999999999994</v>
      </c>
      <c r="B49" s="12">
        <f>ABS(A48-A49)</f>
        <v>13.966666666666669</v>
      </c>
      <c r="C49" s="2"/>
      <c r="D49" s="2"/>
    </row>
    <row r="50" spans="1:8" x14ac:dyDescent="0.45">
      <c r="A50" s="2">
        <f>AVERAGE(C20:G20)</f>
        <v>66.400000000000006</v>
      </c>
      <c r="B50" s="12">
        <f>ABS(A48-A50)</f>
        <v>10.76666666666668</v>
      </c>
      <c r="C50" s="2">
        <f>ABS(A49-A50)</f>
        <v>3.1999999999999886</v>
      </c>
      <c r="D50" s="2"/>
    </row>
    <row r="51" spans="1:8" x14ac:dyDescent="0.45">
      <c r="A51" s="2">
        <f>AVERAGE(C21:G21)</f>
        <v>53.4</v>
      </c>
      <c r="B51" s="2">
        <f>ABS(A48-A51)</f>
        <v>2.2333333333333272</v>
      </c>
      <c r="C51" s="12">
        <f>ABS(A49-A51)</f>
        <v>16.199999999999996</v>
      </c>
      <c r="D51" s="12">
        <f>ABS(A50-A51)</f>
        <v>13.000000000000007</v>
      </c>
    </row>
    <row r="54" spans="1:8" ht="15.75" customHeight="1" x14ac:dyDescent="0.45">
      <c r="A54" s="17" t="s">
        <v>36</v>
      </c>
      <c r="B54" s="17"/>
      <c r="C54" s="17"/>
      <c r="D54" s="17"/>
      <c r="E54" s="17"/>
      <c r="F54" s="17"/>
      <c r="G54" s="17"/>
      <c r="H54" s="17"/>
    </row>
    <row r="55" spans="1:8" ht="15.75" customHeight="1" x14ac:dyDescent="0.45">
      <c r="A55" s="17"/>
      <c r="B55" s="17"/>
      <c r="C55" s="17"/>
      <c r="D55" s="17"/>
      <c r="E55" s="17"/>
      <c r="F55" s="17"/>
      <c r="G55" s="17"/>
      <c r="H55" s="17"/>
    </row>
  </sheetData>
  <mergeCells count="7">
    <mergeCell ref="A54:H55"/>
    <mergeCell ref="A17:A21"/>
    <mergeCell ref="C16:G16"/>
    <mergeCell ref="C6:G6"/>
    <mergeCell ref="A6:A11"/>
    <mergeCell ref="B47:D47"/>
    <mergeCell ref="A43:G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Ramashish kumar</dc:creator>
  <cp:lastModifiedBy>Ramashish kumar</cp:lastModifiedBy>
  <cp:lastPrinted>2025-02-20T06:44:56Z</cp:lastPrinted>
  <dcterms:created xsi:type="dcterms:W3CDTF">2015-06-05T18:17:20Z</dcterms:created>
  <dcterms:modified xsi:type="dcterms:W3CDTF">2025-02-20T06:45:25Z</dcterms:modified>
</cp:coreProperties>
</file>