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7AE30136-2A34-4DA3-B4A7-CA3E7A5250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1" l="1"/>
  <c r="G39" i="1"/>
  <c r="G38" i="1"/>
  <c r="F40" i="1"/>
  <c r="F39" i="1"/>
  <c r="F38" i="1"/>
  <c r="C40" i="1"/>
  <c r="D40" i="1" s="1"/>
  <c r="E40" i="1" s="1"/>
  <c r="E39" i="1"/>
  <c r="E38" i="1"/>
  <c r="D42" i="1"/>
  <c r="D41" i="1"/>
  <c r="D39" i="1"/>
  <c r="D38" i="1"/>
  <c r="C42" i="1"/>
  <c r="C41" i="1"/>
  <c r="C39" i="1"/>
  <c r="C38" i="1"/>
  <c r="B42" i="1"/>
  <c r="B41" i="1"/>
  <c r="C34" i="1"/>
  <c r="F31" i="1"/>
  <c r="F30" i="1"/>
  <c r="C31" i="1" a="1"/>
  <c r="C31" i="1"/>
  <c r="C29" i="1"/>
  <c r="C32" i="1" l="1" a="1"/>
  <c r="C32" i="1" s="1"/>
  <c r="C33" i="1" a="1"/>
  <c r="C33" i="1" s="1"/>
  <c r="C30" i="1" a="1"/>
  <c r="C30" i="1" s="1"/>
  <c r="H23" i="1"/>
  <c r="C20" i="1"/>
  <c r="F24" i="1"/>
  <c r="F26" i="1"/>
  <c r="C27" i="1"/>
  <c r="D27" i="1"/>
  <c r="E27" i="1"/>
  <c r="F23" i="1"/>
  <c r="B25" i="1"/>
  <c r="F25" i="1" s="1"/>
  <c r="H26" i="1"/>
  <c r="H25" i="1"/>
  <c r="H24" i="1"/>
  <c r="F18" i="1"/>
  <c r="H17" i="1"/>
  <c r="H16" i="1"/>
  <c r="H15" i="1"/>
  <c r="H14" i="1"/>
  <c r="D18" i="1"/>
  <c r="E18" i="1"/>
  <c r="C18" i="1"/>
  <c r="B18" i="1"/>
  <c r="F16" i="1"/>
  <c r="F15" i="1"/>
  <c r="F17" i="1"/>
  <c r="F14" i="1"/>
  <c r="B27" i="1" l="1"/>
  <c r="F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<sst xmlns="http://schemas.openxmlformats.org/spreadsheetml/2006/main" count="65" uniqueCount="57">
  <si>
    <t>Name : Ramashish kumar</t>
  </si>
  <si>
    <t>Group A</t>
  </si>
  <si>
    <t>Roll no : 24056765001</t>
  </si>
  <si>
    <t>Practical : 9</t>
  </si>
  <si>
    <t>17.9(B)</t>
  </si>
  <si>
    <t>28.4(C)</t>
  </si>
  <si>
    <t>5.7(A)</t>
  </si>
  <si>
    <t>9.1(B)</t>
  </si>
  <si>
    <t>35(C)</t>
  </si>
  <si>
    <t>28.9(D)</t>
  </si>
  <si>
    <t>8.5(A)</t>
  </si>
  <si>
    <t>14.7(C)</t>
  </si>
  <si>
    <t>14.9(B)</t>
  </si>
  <si>
    <t>X(A)</t>
  </si>
  <si>
    <t>38.8(D)</t>
  </si>
  <si>
    <t>22(B)</t>
  </si>
  <si>
    <t>12.2(D)</t>
  </si>
  <si>
    <t>10.2(A)</t>
  </si>
  <si>
    <t>14.4(C)</t>
  </si>
  <si>
    <t>X</t>
  </si>
  <si>
    <t>Treatment</t>
  </si>
  <si>
    <t>A</t>
  </si>
  <si>
    <t>B</t>
  </si>
  <si>
    <t>C</t>
  </si>
  <si>
    <t>D</t>
  </si>
  <si>
    <t>29.1(D)</t>
  </si>
  <si>
    <r>
      <t>Ti..</t>
    </r>
    <r>
      <rPr>
        <b/>
        <sz val="11"/>
        <color theme="1"/>
        <rFont val="Calibri"/>
        <family val="2"/>
      </rPr>
      <t>̍</t>
    </r>
  </si>
  <si>
    <r>
      <t>T..k</t>
    </r>
    <r>
      <rPr>
        <b/>
        <sz val="11"/>
        <color theme="1"/>
        <rFont val="Calibri"/>
        <family val="2"/>
      </rPr>
      <t>̍</t>
    </r>
  </si>
  <si>
    <r>
      <t>T.j.</t>
    </r>
    <r>
      <rPr>
        <b/>
        <sz val="11"/>
        <color theme="1"/>
        <rFont val="Calibri"/>
        <family val="2"/>
      </rPr>
      <t>̍</t>
    </r>
  </si>
  <si>
    <r>
      <t>x</t>
    </r>
    <r>
      <rPr>
        <b/>
        <sz val="11"/>
        <color theme="1"/>
        <rFont val="Calibri"/>
        <family val="2"/>
      </rPr>
      <t>̂</t>
    </r>
  </si>
  <si>
    <t>CF</t>
  </si>
  <si>
    <t>TSS</t>
  </si>
  <si>
    <t>SST</t>
  </si>
  <si>
    <t>SSR</t>
  </si>
  <si>
    <t>SSE</t>
  </si>
  <si>
    <t>SSC</t>
  </si>
  <si>
    <t>AF</t>
  </si>
  <si>
    <t>SST(adj)</t>
  </si>
  <si>
    <t>ANOVA</t>
  </si>
  <si>
    <t>Source</t>
  </si>
  <si>
    <t>d.f</t>
  </si>
  <si>
    <t>SS</t>
  </si>
  <si>
    <t>MSS</t>
  </si>
  <si>
    <t>F_cal</t>
  </si>
  <si>
    <t>F_tab</t>
  </si>
  <si>
    <t>Rows</t>
  </si>
  <si>
    <t>Columns</t>
  </si>
  <si>
    <t>Treatments</t>
  </si>
  <si>
    <t>Error</t>
  </si>
  <si>
    <t>Total</t>
  </si>
  <si>
    <t>Results :</t>
  </si>
  <si>
    <r>
      <rPr>
        <b/>
        <sz val="12"/>
        <color theme="1"/>
        <rFont val="Calibri"/>
        <family val="2"/>
        <scheme val="minor"/>
      </rPr>
      <t xml:space="preserve">(i) </t>
    </r>
    <r>
      <rPr>
        <sz val="12"/>
        <color theme="1"/>
        <rFont val="Calibri"/>
        <family val="2"/>
        <scheme val="minor"/>
      </rPr>
      <t xml:space="preserve">The estimate of the missing observation is </t>
    </r>
    <r>
      <rPr>
        <b/>
        <sz val="12"/>
        <color theme="1"/>
        <rFont val="Calibri"/>
        <family val="2"/>
        <scheme val="minor"/>
      </rPr>
      <t>22.46667</t>
    </r>
  </si>
  <si>
    <r>
      <rPr>
        <b/>
        <sz val="12"/>
        <color theme="1"/>
        <rFont val="Calibri"/>
        <family val="2"/>
        <scheme val="minor"/>
      </rPr>
      <t>(ii)</t>
    </r>
    <r>
      <rPr>
        <sz val="12"/>
        <color theme="1"/>
        <rFont val="Calibri"/>
        <family val="2"/>
        <scheme val="minor"/>
      </rPr>
      <t xml:space="preserve"> Since for rows, columns and treatment effects </t>
    </r>
    <r>
      <rPr>
        <b/>
        <sz val="12"/>
        <color theme="1"/>
        <rFont val="Calibri"/>
        <family val="2"/>
        <scheme val="minor"/>
      </rPr>
      <t>F_cal &lt; F_tab &amp; p-value &gt; 0.05</t>
    </r>
  </si>
  <si>
    <t>i.e the we fail to reject the null hypothesis H0 for all the cases.</t>
  </si>
  <si>
    <r>
      <t xml:space="preserve">Hence we can say that </t>
    </r>
    <r>
      <rPr>
        <b/>
        <sz val="12"/>
        <color theme="1"/>
        <rFont val="Calibri"/>
        <family val="2"/>
        <scheme val="minor"/>
      </rPr>
      <t xml:space="preserve">none of the row effects, column effects and treatment </t>
    </r>
  </si>
  <si>
    <t>effects is coming out to be significant.</t>
  </si>
  <si>
    <t>P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</si>
</sst>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1" workbookViewId="0">
      <selection activeCell="L42" sqref="L42"/>
    </sheetView>
  </sheetViews>
  <sheetFormatPr defaultRowHeight="14.25" x14ac:dyDescent="0.45"/>
  <sheetData>
    <row r="1" spans="1:8" x14ac:dyDescent="0.45">
      <c r="A1" s="1" t="s">
        <v>3</v>
      </c>
      <c r="B1" s="1"/>
    </row>
    <row r="2" spans="1:8" x14ac:dyDescent="0.45">
      <c r="A2" s="1" t="s">
        <v>0</v>
      </c>
      <c r="B2" s="1"/>
    </row>
    <row r="3" spans="1:8" x14ac:dyDescent="0.45">
      <c r="A3" s="1" t="s">
        <v>1</v>
      </c>
      <c r="B3" s="1"/>
    </row>
    <row r="4" spans="1:8" x14ac:dyDescent="0.45">
      <c r="A4" s="1" t="s">
        <v>2</v>
      </c>
      <c r="B4" s="1"/>
    </row>
    <row r="6" spans="1:8" x14ac:dyDescent="0.45">
      <c r="A6" s="2"/>
      <c r="B6" s="3">
        <v>1</v>
      </c>
      <c r="C6" s="3">
        <v>2</v>
      </c>
      <c r="D6" s="3">
        <v>3</v>
      </c>
      <c r="E6" s="3">
        <v>4</v>
      </c>
    </row>
    <row r="7" spans="1:8" x14ac:dyDescent="0.45">
      <c r="A7" s="3">
        <v>1</v>
      </c>
      <c r="B7" s="4" t="s">
        <v>25</v>
      </c>
      <c r="C7" s="4" t="s">
        <v>4</v>
      </c>
      <c r="D7" s="4" t="s">
        <v>5</v>
      </c>
      <c r="E7" s="4" t="s">
        <v>6</v>
      </c>
    </row>
    <row r="8" spans="1:8" x14ac:dyDescent="0.45">
      <c r="A8" s="3">
        <v>2</v>
      </c>
      <c r="B8" s="4" t="s">
        <v>18</v>
      </c>
      <c r="C8" s="4" t="s">
        <v>17</v>
      </c>
      <c r="D8" s="4" t="s">
        <v>16</v>
      </c>
      <c r="E8" s="4" t="s">
        <v>7</v>
      </c>
    </row>
    <row r="9" spans="1:8" x14ac:dyDescent="0.45">
      <c r="A9" s="3">
        <v>3</v>
      </c>
      <c r="B9" s="4" t="s">
        <v>13</v>
      </c>
      <c r="C9" s="4" t="s">
        <v>14</v>
      </c>
      <c r="D9" s="4" t="s">
        <v>15</v>
      </c>
      <c r="E9" s="4" t="s">
        <v>8</v>
      </c>
    </row>
    <row r="10" spans="1:8" x14ac:dyDescent="0.45">
      <c r="A10" s="3">
        <v>4</v>
      </c>
      <c r="B10" s="4" t="s">
        <v>12</v>
      </c>
      <c r="C10" s="4" t="s">
        <v>11</v>
      </c>
      <c r="D10" s="4" t="s">
        <v>10</v>
      </c>
      <c r="E10" s="4" t="s">
        <v>9</v>
      </c>
    </row>
    <row r="13" spans="1:8" x14ac:dyDescent="0.45">
      <c r="A13" s="2"/>
      <c r="B13" s="3">
        <v>1</v>
      </c>
      <c r="C13" s="3">
        <v>2</v>
      </c>
      <c r="D13" s="3">
        <v>3</v>
      </c>
      <c r="E13" s="3">
        <v>4</v>
      </c>
      <c r="F13" s="5" t="s">
        <v>26</v>
      </c>
      <c r="G13" s="5" t="s">
        <v>20</v>
      </c>
      <c r="H13" s="5" t="s">
        <v>27</v>
      </c>
    </row>
    <row r="14" spans="1:8" x14ac:dyDescent="0.45">
      <c r="A14" s="3">
        <v>1</v>
      </c>
      <c r="B14" s="4">
        <v>29.1</v>
      </c>
      <c r="C14" s="4">
        <v>17.899999999999999</v>
      </c>
      <c r="D14" s="4">
        <v>28.4</v>
      </c>
      <c r="E14" s="4">
        <v>5.7</v>
      </c>
      <c r="F14" s="2">
        <f>SUM(B14:E14)</f>
        <v>81.100000000000009</v>
      </c>
      <c r="G14" s="5" t="s">
        <v>21</v>
      </c>
      <c r="H14" s="2">
        <f>SUM(E14,C15,D17)</f>
        <v>24.4</v>
      </c>
    </row>
    <row r="15" spans="1:8" x14ac:dyDescent="0.45">
      <c r="A15" s="3">
        <v>2</v>
      </c>
      <c r="B15" s="4">
        <v>14.4</v>
      </c>
      <c r="C15" s="4">
        <v>10.199999999999999</v>
      </c>
      <c r="D15" s="4">
        <v>12.2</v>
      </c>
      <c r="E15" s="4">
        <v>9.1</v>
      </c>
      <c r="F15" s="2">
        <f t="shared" ref="F15:F17" si="0">SUM(B15:E15)</f>
        <v>45.9</v>
      </c>
      <c r="G15" s="5" t="s">
        <v>22</v>
      </c>
      <c r="H15" s="2">
        <f>SUM(C14,E15,D16,B17)</f>
        <v>63.9</v>
      </c>
    </row>
    <row r="16" spans="1:8" x14ac:dyDescent="0.45">
      <c r="A16" s="3">
        <v>3</v>
      </c>
      <c r="B16" s="4" t="s">
        <v>19</v>
      </c>
      <c r="C16" s="4">
        <v>38.799999999999997</v>
      </c>
      <c r="D16" s="4">
        <v>22</v>
      </c>
      <c r="E16" s="4">
        <v>35</v>
      </c>
      <c r="F16" s="2">
        <f>SUM(C16:E16)</f>
        <v>95.8</v>
      </c>
      <c r="G16" s="5" t="s">
        <v>23</v>
      </c>
      <c r="H16" s="2">
        <f>SUM(D14,B15,E16,C17)</f>
        <v>92.5</v>
      </c>
    </row>
    <row r="17" spans="1:8" x14ac:dyDescent="0.45">
      <c r="A17" s="3">
        <v>4</v>
      </c>
      <c r="B17" s="4">
        <v>14.9</v>
      </c>
      <c r="C17" s="4">
        <v>14.7</v>
      </c>
      <c r="D17" s="4">
        <v>8.5</v>
      </c>
      <c r="E17" s="4">
        <v>28.9</v>
      </c>
      <c r="F17" s="2">
        <f t="shared" si="0"/>
        <v>67</v>
      </c>
      <c r="G17" s="5" t="s">
        <v>24</v>
      </c>
      <c r="H17" s="2">
        <f>SUM(B14,D15,C16,E17)</f>
        <v>109</v>
      </c>
    </row>
    <row r="18" spans="1:8" x14ac:dyDescent="0.45">
      <c r="A18" s="5" t="s">
        <v>28</v>
      </c>
      <c r="B18" s="2">
        <f>SUM(B14,B15,B17)</f>
        <v>58.4</v>
      </c>
      <c r="C18" s="2">
        <f>SUM(C14:C17)</f>
        <v>81.599999999999994</v>
      </c>
      <c r="D18" s="2">
        <f t="shared" ref="D18:E18" si="1">SUM(D14:D17)</f>
        <v>71.099999999999994</v>
      </c>
      <c r="E18" s="2">
        <f t="shared" si="1"/>
        <v>78.699999999999989</v>
      </c>
      <c r="F18" s="2">
        <f>SUM(C14:E17)+SUM(B14:B15)+B17</f>
        <v>289.79999999999995</v>
      </c>
      <c r="G18" s="2"/>
      <c r="H18" s="2"/>
    </row>
    <row r="20" spans="1:8" x14ac:dyDescent="0.45">
      <c r="B20" s="5" t="s">
        <v>29</v>
      </c>
      <c r="C20" s="2">
        <f>((4*(F16+B18+H14)) - 2*F18) / (3*2)</f>
        <v>22.466666666666679</v>
      </c>
    </row>
    <row r="22" spans="1:8" x14ac:dyDescent="0.45">
      <c r="A22" s="2"/>
      <c r="B22" s="3">
        <v>1</v>
      </c>
      <c r="C22" s="3">
        <v>2</v>
      </c>
      <c r="D22" s="3">
        <v>3</v>
      </c>
      <c r="E22" s="3">
        <v>4</v>
      </c>
      <c r="F22" s="5" t="s">
        <v>26</v>
      </c>
      <c r="G22" s="5" t="s">
        <v>20</v>
      </c>
      <c r="H22" s="5" t="s">
        <v>27</v>
      </c>
    </row>
    <row r="23" spans="1:8" x14ac:dyDescent="0.45">
      <c r="A23" s="3">
        <v>1</v>
      </c>
      <c r="B23" s="4">
        <v>29.1</v>
      </c>
      <c r="C23" s="4">
        <v>17.899999999999999</v>
      </c>
      <c r="D23" s="4">
        <v>28.4</v>
      </c>
      <c r="E23" s="4">
        <v>5.7</v>
      </c>
      <c r="F23" s="2">
        <f>SUM(B23:E23)</f>
        <v>81.100000000000009</v>
      </c>
      <c r="G23" s="5" t="s">
        <v>21</v>
      </c>
      <c r="H23" s="2">
        <f>SUM(E23,C24,D26,B25)</f>
        <v>46.866666666666674</v>
      </c>
    </row>
    <row r="24" spans="1:8" x14ac:dyDescent="0.45">
      <c r="A24" s="3">
        <v>2</v>
      </c>
      <c r="B24" s="4">
        <v>14.4</v>
      </c>
      <c r="C24" s="4">
        <v>10.199999999999999</v>
      </c>
      <c r="D24" s="4">
        <v>12.2</v>
      </c>
      <c r="E24" s="4">
        <v>9.1</v>
      </c>
      <c r="F24" s="2">
        <f t="shared" ref="F24:F27" si="2">SUM(B24:E24)</f>
        <v>45.9</v>
      </c>
      <c r="G24" s="5" t="s">
        <v>22</v>
      </c>
      <c r="H24" s="2">
        <f>SUM(C23,E24,D25,B26)</f>
        <v>63.9</v>
      </c>
    </row>
    <row r="25" spans="1:8" x14ac:dyDescent="0.45">
      <c r="A25" s="3">
        <v>3</v>
      </c>
      <c r="B25" s="4">
        <f>C20</f>
        <v>22.466666666666679</v>
      </c>
      <c r="C25" s="4">
        <v>38.799999999999997</v>
      </c>
      <c r="D25" s="4">
        <v>22</v>
      </c>
      <c r="E25" s="4">
        <v>35</v>
      </c>
      <c r="F25" s="2">
        <f t="shared" si="2"/>
        <v>118.26666666666668</v>
      </c>
      <c r="G25" s="5" t="s">
        <v>23</v>
      </c>
      <c r="H25" s="2">
        <f>SUM(D23,B24,E25,C26)</f>
        <v>92.5</v>
      </c>
    </row>
    <row r="26" spans="1:8" x14ac:dyDescent="0.45">
      <c r="A26" s="3">
        <v>4</v>
      </c>
      <c r="B26" s="4">
        <v>14.9</v>
      </c>
      <c r="C26" s="4">
        <v>14.7</v>
      </c>
      <c r="D26" s="4">
        <v>8.5</v>
      </c>
      <c r="E26" s="4">
        <v>28.9</v>
      </c>
      <c r="F26" s="2">
        <f t="shared" si="2"/>
        <v>67</v>
      </c>
      <c r="G26" s="5" t="s">
        <v>24</v>
      </c>
      <c r="H26" s="2">
        <f>SUM(B23,D24,C25,E26)</f>
        <v>109</v>
      </c>
    </row>
    <row r="27" spans="1:8" x14ac:dyDescent="0.45">
      <c r="A27" s="5" t="s">
        <v>28</v>
      </c>
      <c r="B27" s="2">
        <f>SUM(B23:B26)</f>
        <v>80.866666666666688</v>
      </c>
      <c r="C27" s="2">
        <f t="shared" ref="C27:E27" si="3">SUM(C23:C26)</f>
        <v>81.599999999999994</v>
      </c>
      <c r="D27" s="2">
        <f t="shared" si="3"/>
        <v>71.099999999999994</v>
      </c>
      <c r="E27" s="2">
        <f t="shared" si="3"/>
        <v>78.699999999999989</v>
      </c>
      <c r="F27" s="2">
        <f t="shared" si="2"/>
        <v>312.26666666666665</v>
      </c>
      <c r="G27" s="2"/>
      <c r="H27" s="2"/>
    </row>
    <row r="29" spans="1:8" x14ac:dyDescent="0.45">
      <c r="B29" s="5" t="s">
        <v>30</v>
      </c>
      <c r="C29" s="2">
        <f>(SUM(B23:E26) ^2) / (4*4)</f>
        <v>6094.4044444444435</v>
      </c>
    </row>
    <row r="30" spans="1:8" x14ac:dyDescent="0.45">
      <c r="B30" s="5" t="s">
        <v>31</v>
      </c>
      <c r="C30" s="2" cm="1">
        <f t="array" ref="C30">SUMPRODUCT(B23:E26^2)-C29</f>
        <v>1519.6666666666688</v>
      </c>
      <c r="E30" s="5" t="s">
        <v>36</v>
      </c>
      <c r="F30" s="2">
        <f>(((3*H14) + B18+ F16 - F18)^2) / ((3*2)^2)</f>
        <v>108.15999999999991</v>
      </c>
    </row>
    <row r="31" spans="1:8" x14ac:dyDescent="0.45">
      <c r="B31" s="5" t="s">
        <v>32</v>
      </c>
      <c r="C31" s="2" cm="1">
        <f t="array" ref="C31">SUMPRODUCT(H23:H26^2)/4-C29</f>
        <v>584.83166666666784</v>
      </c>
      <c r="E31" s="5" t="s">
        <v>37</v>
      </c>
      <c r="F31" s="2">
        <f>C31-F30</f>
        <v>476.67166666666793</v>
      </c>
    </row>
    <row r="32" spans="1:8" x14ac:dyDescent="0.45">
      <c r="B32" s="5" t="s">
        <v>33</v>
      </c>
      <c r="C32" s="2" cm="1">
        <f t="array" ref="C32">SUMPRODUCT(F23:F26^2)/4 - C29</f>
        <v>695.60166666666828</v>
      </c>
    </row>
    <row r="33" spans="1:7" x14ac:dyDescent="0.45">
      <c r="B33" s="5" t="s">
        <v>35</v>
      </c>
      <c r="C33" s="2" cm="1">
        <f t="array" ref="C33">SUMPRODUCT(B27:E27^2)/4 - C29</f>
        <v>17.315000000001419</v>
      </c>
    </row>
    <row r="34" spans="1:7" x14ac:dyDescent="0.45">
      <c r="B34" s="6" t="s">
        <v>34</v>
      </c>
      <c r="C34" s="2">
        <f>C30-F31-C32-C33</f>
        <v>330.0783333333311</v>
      </c>
    </row>
    <row r="36" spans="1:7" x14ac:dyDescent="0.45">
      <c r="A36" s="13" t="s">
        <v>38</v>
      </c>
      <c r="B36" s="14"/>
      <c r="C36" s="14"/>
      <c r="D36" s="14"/>
      <c r="E36" s="14"/>
      <c r="F36" s="15"/>
      <c r="G36" s="12"/>
    </row>
    <row r="37" spans="1:7" x14ac:dyDescent="0.45">
      <c r="A37" s="5" t="s">
        <v>39</v>
      </c>
      <c r="B37" s="5" t="s">
        <v>40</v>
      </c>
      <c r="C37" s="5" t="s">
        <v>41</v>
      </c>
      <c r="D37" s="5" t="s">
        <v>42</v>
      </c>
      <c r="E37" s="5" t="s">
        <v>43</v>
      </c>
      <c r="F37" s="5" t="s">
        <v>44</v>
      </c>
      <c r="G37" s="6" t="s">
        <v>56</v>
      </c>
    </row>
    <row r="38" spans="1:7" x14ac:dyDescent="0.45">
      <c r="A38" s="5" t="s">
        <v>45</v>
      </c>
      <c r="B38" s="2">
        <v>3</v>
      </c>
      <c r="C38" s="2">
        <f>C32</f>
        <v>695.60166666666828</v>
      </c>
      <c r="D38" s="2">
        <f>C38/B38</f>
        <v>231.86722222222275</v>
      </c>
      <c r="E38" s="2">
        <f>D38/D41</f>
        <v>3.512306001437401</v>
      </c>
      <c r="F38" s="2">
        <f>_xlfn.F.INV.RT(0.05,3,5)</f>
        <v>5.4094513180564894</v>
      </c>
      <c r="G38" s="12">
        <f>_xlfn.F.DIST.RT(E38,B38,B41)</f>
        <v>0.10493175918967701</v>
      </c>
    </row>
    <row r="39" spans="1:7" x14ac:dyDescent="0.45">
      <c r="A39" s="5" t="s">
        <v>46</v>
      </c>
      <c r="B39" s="2">
        <v>3</v>
      </c>
      <c r="C39" s="2">
        <f>C33</f>
        <v>17.315000000001419</v>
      </c>
      <c r="D39" s="2">
        <f>C39/B39</f>
        <v>5.7716666666671399</v>
      </c>
      <c r="E39" s="2">
        <f>D39/D41</f>
        <v>8.7428741662340437E-2</v>
      </c>
      <c r="F39" s="2">
        <f>_xlfn.F.INV.RT(0.05,3,5)</f>
        <v>5.4094513180564894</v>
      </c>
      <c r="G39" s="12">
        <f>_xlfn.F.DIST.RT(E39,B39,B41)</f>
        <v>0.9638980350149573</v>
      </c>
    </row>
    <row r="40" spans="1:7" x14ac:dyDescent="0.45">
      <c r="A40" s="5" t="s">
        <v>47</v>
      </c>
      <c r="B40" s="2">
        <v>3</v>
      </c>
      <c r="C40" s="2">
        <f>F31</f>
        <v>476.67166666666793</v>
      </c>
      <c r="D40" s="2">
        <f>C40/B40</f>
        <v>158.89055555555598</v>
      </c>
      <c r="E40" s="2">
        <f>D40/D41</f>
        <v>2.4068613342624285</v>
      </c>
      <c r="F40" s="2">
        <f>_xlfn.F.INV.RT(0.05,3,5)</f>
        <v>5.4094513180564894</v>
      </c>
      <c r="G40" s="12">
        <f>_xlfn.F.DIST.RT(E40,B40,B41)</f>
        <v>0.18317666903419952</v>
      </c>
    </row>
    <row r="41" spans="1:7" x14ac:dyDescent="0.45">
      <c r="A41" s="5" t="s">
        <v>48</v>
      </c>
      <c r="B41" s="2">
        <f>(4-1)*(4-2) - 1</f>
        <v>5</v>
      </c>
      <c r="C41" s="2">
        <f>C34</f>
        <v>330.0783333333311</v>
      </c>
      <c r="D41" s="2">
        <f>C41/B41</f>
        <v>66.01566666666622</v>
      </c>
      <c r="E41" s="2"/>
      <c r="F41" s="2"/>
      <c r="G41" s="12"/>
    </row>
    <row r="42" spans="1:7" x14ac:dyDescent="0.45">
      <c r="A42" s="5" t="s">
        <v>49</v>
      </c>
      <c r="B42" s="2">
        <f>4*4 -1 - 1</f>
        <v>14</v>
      </c>
      <c r="C42" s="2">
        <f>C30</f>
        <v>1519.6666666666688</v>
      </c>
      <c r="D42" s="2">
        <f>C42/B42</f>
        <v>108.54761904761919</v>
      </c>
      <c r="E42" s="2"/>
      <c r="F42" s="2"/>
      <c r="G42" s="12"/>
    </row>
    <row r="50" spans="1:7" ht="15.75" x14ac:dyDescent="0.5">
      <c r="A50" s="11" t="s">
        <v>50</v>
      </c>
      <c r="B50" s="7"/>
      <c r="C50" s="7"/>
      <c r="D50" s="7"/>
      <c r="E50" s="7"/>
      <c r="F50" s="7"/>
      <c r="G50" s="7"/>
    </row>
    <row r="51" spans="1:7" ht="15.75" x14ac:dyDescent="0.5">
      <c r="A51" s="7"/>
      <c r="B51" s="10" t="s">
        <v>51</v>
      </c>
      <c r="C51" s="7"/>
      <c r="D51" s="7"/>
      <c r="E51" s="7"/>
      <c r="F51" s="7"/>
      <c r="G51" s="7"/>
    </row>
    <row r="52" spans="1:7" ht="15.75" x14ac:dyDescent="0.5">
      <c r="A52" s="7"/>
      <c r="B52" s="10" t="s">
        <v>52</v>
      </c>
      <c r="C52" s="7"/>
      <c r="D52" s="7"/>
      <c r="E52" s="7"/>
      <c r="F52" s="7"/>
      <c r="G52" s="7"/>
    </row>
    <row r="53" spans="1:7" ht="15.75" x14ac:dyDescent="0.5">
      <c r="A53" s="7"/>
      <c r="B53" s="9" t="s">
        <v>53</v>
      </c>
      <c r="C53" s="7"/>
      <c r="D53" s="7"/>
      <c r="E53" s="7"/>
      <c r="F53" s="7"/>
      <c r="G53" s="7"/>
    </row>
    <row r="54" spans="1:7" ht="15.75" x14ac:dyDescent="0.5">
      <c r="A54" s="7"/>
      <c r="B54" s="9" t="s">
        <v>54</v>
      </c>
      <c r="C54" s="7"/>
      <c r="D54" s="7"/>
      <c r="E54" s="7"/>
      <c r="F54" s="7"/>
      <c r="G54" s="7"/>
    </row>
    <row r="55" spans="1:7" ht="15.75" x14ac:dyDescent="0.5">
      <c r="A55" s="7"/>
      <c r="B55" s="8" t="s">
        <v>55</v>
      </c>
      <c r="C55" s="7"/>
      <c r="D55" s="7"/>
      <c r="E55" s="7"/>
      <c r="F55" s="7"/>
      <c r="G55" s="7"/>
    </row>
  </sheetData>
  <mergeCells count="1"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cp:lastPrinted>2025-02-20T09:39:32Z</cp:lastPrinted>
  <dcterms:created xsi:type="dcterms:W3CDTF">2015-06-05T18:17:20Z</dcterms:created>
  <dcterms:modified xsi:type="dcterms:W3CDTF">2025-02-20T10:48:43Z</dcterms:modified>
</cp:coreProperties>
</file>