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558901D4-4F8E-4CFE-AD37-57F81BE4793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41" i="1"/>
  <c r="D44" i="1" s="1"/>
  <c r="B44" i="1"/>
  <c r="B43" i="1"/>
  <c r="B42" i="1"/>
  <c r="B41" i="1"/>
  <c r="B40" i="1"/>
  <c r="C44" i="1" s="1"/>
  <c r="H12" i="1"/>
  <c r="H11" i="1"/>
  <c r="H10" i="1"/>
  <c r="H9" i="1"/>
  <c r="H8" i="1"/>
  <c r="H7" i="1"/>
  <c r="F31" i="1"/>
  <c r="F30" i="1"/>
  <c r="G13" i="1"/>
  <c r="D16" i="1" s="1"/>
  <c r="D13" i="1"/>
  <c r="D19" i="1" s="1" a="1"/>
  <c r="D19" i="1" s="1"/>
  <c r="C31" i="1" s="1"/>
  <c r="D31" i="1" s="1"/>
  <c r="E13" i="1"/>
  <c r="F13" i="1"/>
  <c r="C13" i="1"/>
  <c r="G8" i="1"/>
  <c r="G9" i="1"/>
  <c r="G10" i="1"/>
  <c r="G11" i="1"/>
  <c r="G12" i="1"/>
  <c r="G7" i="1"/>
  <c r="D18" i="1" l="1" a="1"/>
  <c r="D18" i="1" s="1"/>
  <c r="C30" i="1" s="1"/>
  <c r="D30" i="1" s="1"/>
  <c r="D17" i="1" a="1"/>
  <c r="D17" i="1" s="1"/>
  <c r="C42" i="1"/>
  <c r="C43" i="1"/>
  <c r="D42" i="1"/>
  <c r="D43" i="1"/>
  <c r="E43" i="1" l="1"/>
  <c r="E44" i="1"/>
  <c r="C33" i="1"/>
  <c r="D20" i="1"/>
  <c r="C32" i="1" s="1"/>
  <c r="D32" i="1" s="1"/>
  <c r="E30" i="1"/>
  <c r="C35" i="1" l="1"/>
  <c r="E31" i="1"/>
  <c r="F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<sst xmlns="http://schemas.openxmlformats.org/spreadsheetml/2006/main" count="32" uniqueCount="30">
  <si>
    <t>Practical : 6</t>
  </si>
  <si>
    <t>Group A</t>
  </si>
  <si>
    <t>Blocks</t>
  </si>
  <si>
    <t>Treatments</t>
  </si>
  <si>
    <t>c.f</t>
  </si>
  <si>
    <t>TSS</t>
  </si>
  <si>
    <t>SST</t>
  </si>
  <si>
    <t>SSB</t>
  </si>
  <si>
    <t>SSE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</si>
  <si>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11 </t>
    </r>
    <r>
      <rPr>
        <sz val="11"/>
        <color theme="1"/>
        <rFont val="Calibri"/>
        <family val="2"/>
        <scheme val="minor"/>
      </rPr>
      <t>: Atleast one Ti's are different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</si>
  <si>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01 </t>
    </r>
    <r>
      <rPr>
        <sz val="11"/>
        <color theme="1"/>
        <rFont val="Calibri"/>
        <family val="2"/>
        <scheme val="minor"/>
      </rPr>
      <t>: There is no effect  due to ith treatment</t>
    </r>
  </si>
  <si>
    <t>ANOVA</t>
  </si>
  <si>
    <t>Source</t>
  </si>
  <si>
    <t>d.f</t>
  </si>
  <si>
    <t>F_cal</t>
  </si>
  <si>
    <t>Error</t>
  </si>
  <si>
    <t>Total</t>
  </si>
  <si>
    <t>SS</t>
  </si>
  <si>
    <t>MSS</t>
  </si>
  <si>
    <t>F_tab</t>
  </si>
  <si>
    <t>C.D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</si>
  <si>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>: Atleast one Ti's are different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</si>
  <si>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02 </t>
    </r>
    <r>
      <rPr>
        <sz val="11"/>
        <color theme="1"/>
        <rFont val="Calibri"/>
        <family val="2"/>
        <scheme val="minor"/>
      </rPr>
      <t>: There is no effect  due to jth block</t>
    </r>
  </si>
  <si>
    <t>E</t>
  </si>
  <si>
    <t xml:space="preserve">Treatment difference table </t>
  </si>
  <si>
    <t>Ti_bar</t>
  </si>
  <si>
    <t>Name : Ramashish kumar</t>
  </si>
  <si>
    <t>Roll no : 24056765001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</si>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</sst>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textRotation="6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K18" sqref="K18"/>
    </sheetView>
  </sheetViews>
  <sheetFormatPr defaultRowHeight="14.25" x14ac:dyDescent="0.45"/>
  <cols>
    <col min="1" max="1" width="9.796875" customWidth="1"/>
    <col min="2" max="2" width="9.06640625" customWidth="1"/>
  </cols>
  <sheetData>
    <row r="1" spans="1:8" x14ac:dyDescent="0.45">
      <c r="A1" s="1" t="s">
        <v>0</v>
      </c>
      <c r="B1" s="1"/>
    </row>
    <row r="2" spans="1:8" x14ac:dyDescent="0.45">
      <c r="A2" s="1" t="s">
        <v>26</v>
      </c>
      <c r="B2" s="1"/>
    </row>
    <row r="3" spans="1:8" x14ac:dyDescent="0.45">
      <c r="A3" s="1" t="s">
        <v>1</v>
      </c>
      <c r="B3" s="1"/>
    </row>
    <row r="4" spans="1:8" x14ac:dyDescent="0.45">
      <c r="A4" s="1" t="s">
        <v>27</v>
      </c>
      <c r="B4" s="1"/>
    </row>
    <row r="5" spans="1:8" x14ac:dyDescent="0.45">
      <c r="A5" s="3"/>
      <c r="B5" s="3"/>
      <c r="C5" s="4" t="s">
        <v>2</v>
      </c>
      <c r="D5" s="4"/>
      <c r="E5" s="4"/>
      <c r="F5" s="4"/>
      <c r="G5" s="3"/>
    </row>
    <row r="6" spans="1:8" ht="15.75" x14ac:dyDescent="0.55000000000000004">
      <c r="A6" s="3"/>
      <c r="B6" s="3"/>
      <c r="C6" s="5">
        <v>1</v>
      </c>
      <c r="D6" s="5">
        <v>2</v>
      </c>
      <c r="E6" s="5">
        <v>3</v>
      </c>
      <c r="F6" s="5">
        <v>4</v>
      </c>
      <c r="G6" s="5" t="s">
        <v>28</v>
      </c>
      <c r="H6" s="5" t="s">
        <v>29</v>
      </c>
    </row>
    <row r="7" spans="1:8" ht="14.25" customHeight="1" x14ac:dyDescent="0.45">
      <c r="A7" s="6" t="s">
        <v>3</v>
      </c>
      <c r="B7" s="5">
        <v>1</v>
      </c>
      <c r="C7" s="3">
        <v>6.9</v>
      </c>
      <c r="D7" s="3">
        <v>4.5999999999999996</v>
      </c>
      <c r="E7" s="3">
        <v>4.4000000000000004</v>
      </c>
      <c r="F7" s="3">
        <v>4.8099999999999996</v>
      </c>
      <c r="G7" s="3">
        <f>SUM(C7:F7)</f>
        <v>20.71</v>
      </c>
      <c r="H7" s="3">
        <f>AVERAGE(C7:F7)</f>
        <v>5.1775000000000002</v>
      </c>
    </row>
    <row r="8" spans="1:8" x14ac:dyDescent="0.45">
      <c r="A8" s="6"/>
      <c r="B8" s="5">
        <v>2</v>
      </c>
      <c r="C8" s="3">
        <v>6.48</v>
      </c>
      <c r="D8" s="3">
        <v>5.57</v>
      </c>
      <c r="E8" s="3">
        <v>4.28</v>
      </c>
      <c r="F8" s="3">
        <v>4.45</v>
      </c>
      <c r="G8" s="3">
        <f t="shared" ref="G8:G12" si="0">SUM(C8:F8)</f>
        <v>20.78</v>
      </c>
      <c r="H8" s="3">
        <f t="shared" ref="H8:H12" si="1">AVERAGE(C8:F8)</f>
        <v>5.1950000000000003</v>
      </c>
    </row>
    <row r="9" spans="1:8" x14ac:dyDescent="0.45">
      <c r="A9" s="6"/>
      <c r="B9" s="5">
        <v>3</v>
      </c>
      <c r="C9" s="3">
        <v>6.52</v>
      </c>
      <c r="D9" s="3">
        <v>7.6</v>
      </c>
      <c r="E9" s="3">
        <v>5.8</v>
      </c>
      <c r="F9" s="3">
        <v>5.3</v>
      </c>
      <c r="G9" s="3">
        <f t="shared" si="0"/>
        <v>25.22</v>
      </c>
      <c r="H9" s="3">
        <f t="shared" si="1"/>
        <v>6.3049999999999997</v>
      </c>
    </row>
    <row r="10" spans="1:8" x14ac:dyDescent="0.45">
      <c r="A10" s="6"/>
      <c r="B10" s="5">
        <v>4</v>
      </c>
      <c r="C10" s="3">
        <v>6.9</v>
      </c>
      <c r="D10" s="3">
        <v>6.67</v>
      </c>
      <c r="E10" s="3">
        <v>6.75</v>
      </c>
      <c r="F10" s="3">
        <v>7.5</v>
      </c>
      <c r="G10" s="3">
        <f t="shared" si="0"/>
        <v>27.82</v>
      </c>
      <c r="H10" s="3">
        <f t="shared" si="1"/>
        <v>6.9550000000000001</v>
      </c>
    </row>
    <row r="11" spans="1:8" x14ac:dyDescent="0.45">
      <c r="A11" s="6"/>
      <c r="B11" s="5">
        <v>5</v>
      </c>
      <c r="C11" s="3">
        <v>6</v>
      </c>
      <c r="D11" s="3">
        <v>6.18</v>
      </c>
      <c r="E11" s="3">
        <v>6.5</v>
      </c>
      <c r="F11" s="3">
        <v>5.5</v>
      </c>
      <c r="G11" s="3">
        <f t="shared" si="0"/>
        <v>24.18</v>
      </c>
      <c r="H11" s="3">
        <f t="shared" si="1"/>
        <v>6.0449999999999999</v>
      </c>
    </row>
    <row r="12" spans="1:8" x14ac:dyDescent="0.45">
      <c r="A12" s="6"/>
      <c r="B12" s="5">
        <v>6</v>
      </c>
      <c r="C12" s="3">
        <v>7.9</v>
      </c>
      <c r="D12" s="3">
        <v>6.67</v>
      </c>
      <c r="E12" s="3">
        <v>6.8</v>
      </c>
      <c r="F12" s="3">
        <v>6.62</v>
      </c>
      <c r="G12" s="3">
        <f t="shared" si="0"/>
        <v>27.990000000000002</v>
      </c>
      <c r="H12" s="3">
        <f t="shared" si="1"/>
        <v>6.9975000000000005</v>
      </c>
    </row>
    <row r="13" spans="1:8" x14ac:dyDescent="0.45">
      <c r="A13" s="3"/>
      <c r="B13" s="3"/>
      <c r="C13" s="3">
        <f>SUM(C7:C12)</f>
        <v>40.699999999999996</v>
      </c>
      <c r="D13" s="3">
        <f t="shared" ref="D13:G13" si="2">SUM(D7:D12)</f>
        <v>37.29</v>
      </c>
      <c r="E13" s="3">
        <f t="shared" si="2"/>
        <v>34.53</v>
      </c>
      <c r="F13" s="3">
        <f t="shared" si="2"/>
        <v>34.18</v>
      </c>
      <c r="G13" s="3">
        <f t="shared" si="2"/>
        <v>146.70000000000002</v>
      </c>
      <c r="H13" s="3"/>
    </row>
    <row r="16" spans="1:8" x14ac:dyDescent="0.45">
      <c r="C16" s="1" t="s">
        <v>4</v>
      </c>
      <c r="D16" s="2">
        <f>G13^2/COUNT(C7:F12)</f>
        <v>896.70375000000024</v>
      </c>
    </row>
    <row r="17" spans="1:6" x14ac:dyDescent="0.45">
      <c r="C17" s="1" t="s">
        <v>5</v>
      </c>
      <c r="D17" s="2" cm="1">
        <f t="array" ref="D17">SUMPRODUCT(C7:F12^2)-D16</f>
        <v>25.266049999999836</v>
      </c>
    </row>
    <row r="18" spans="1:6" x14ac:dyDescent="0.45">
      <c r="C18" s="1" t="s">
        <v>6</v>
      </c>
      <c r="D18" s="2" cm="1">
        <f t="array" ref="D18">(SUMPRODUCT(G7:G12^2)/4)-D16</f>
        <v>13.002699999999777</v>
      </c>
    </row>
    <row r="19" spans="1:6" x14ac:dyDescent="0.45">
      <c r="C19" s="1" t="s">
        <v>7</v>
      </c>
      <c r="D19" s="2" cm="1">
        <f t="array" ref="D19">(SUMPRODUCT(C13:F13^2)/6)-D16</f>
        <v>4.5674833333330298</v>
      </c>
    </row>
    <row r="20" spans="1:6" x14ac:dyDescent="0.45">
      <c r="C20" s="1" t="s">
        <v>8</v>
      </c>
      <c r="D20" s="2">
        <f>D17-D18-D19</f>
        <v>7.6958666666670297</v>
      </c>
    </row>
    <row r="22" spans="1:6" ht="15.75" x14ac:dyDescent="0.55000000000000004">
      <c r="C22" s="2" t="s">
        <v>10</v>
      </c>
    </row>
    <row r="23" spans="1:6" ht="15.75" x14ac:dyDescent="0.55000000000000004">
      <c r="C23" s="2" t="s">
        <v>9</v>
      </c>
    </row>
    <row r="25" spans="1:6" ht="15.75" x14ac:dyDescent="0.55000000000000004">
      <c r="C25" s="2" t="s">
        <v>22</v>
      </c>
    </row>
    <row r="26" spans="1:6" ht="15.75" x14ac:dyDescent="0.55000000000000004">
      <c r="C26" s="2" t="s">
        <v>21</v>
      </c>
    </row>
    <row r="28" spans="1:6" x14ac:dyDescent="0.45">
      <c r="A28" s="3"/>
      <c r="B28" s="5" t="s">
        <v>11</v>
      </c>
      <c r="C28" s="3"/>
      <c r="D28" s="3"/>
      <c r="E28" s="3"/>
      <c r="F28" s="3"/>
    </row>
    <row r="29" spans="1:6" x14ac:dyDescent="0.45">
      <c r="A29" s="5" t="s">
        <v>12</v>
      </c>
      <c r="B29" s="5" t="s">
        <v>13</v>
      </c>
      <c r="C29" s="5" t="s">
        <v>17</v>
      </c>
      <c r="D29" s="5" t="s">
        <v>18</v>
      </c>
      <c r="E29" s="5" t="s">
        <v>14</v>
      </c>
      <c r="F29" s="5" t="s">
        <v>19</v>
      </c>
    </row>
    <row r="30" spans="1:6" x14ac:dyDescent="0.45">
      <c r="A30" s="5" t="s">
        <v>3</v>
      </c>
      <c r="B30" s="3">
        <v>5</v>
      </c>
      <c r="C30" s="3">
        <f>D18</f>
        <v>13.002699999999777</v>
      </c>
      <c r="D30" s="3">
        <f>C30/B30</f>
        <v>2.6005399999999552</v>
      </c>
      <c r="E30" s="3">
        <f>D30/D32</f>
        <v>5.0687078778215353</v>
      </c>
      <c r="F30" s="3">
        <f>_xlfn.F.INV.RT(0.05,B30,B32)</f>
        <v>2.9012945362361564</v>
      </c>
    </row>
    <row r="31" spans="1:6" x14ac:dyDescent="0.45">
      <c r="A31" s="5" t="s">
        <v>2</v>
      </c>
      <c r="B31" s="3">
        <v>3</v>
      </c>
      <c r="C31" s="3">
        <f>D19</f>
        <v>4.5674833333330298</v>
      </c>
      <c r="D31" s="3">
        <f>C31/B31</f>
        <v>1.5224944444443433</v>
      </c>
      <c r="E31" s="3">
        <f>D31/D32</f>
        <v>2.9674912074010389</v>
      </c>
      <c r="F31" s="3">
        <f>_xlfn.F.INV.RT(0.05,B31,B32)</f>
        <v>3.2873821046365093</v>
      </c>
    </row>
    <row r="32" spans="1:6" x14ac:dyDescent="0.45">
      <c r="A32" s="5" t="s">
        <v>15</v>
      </c>
      <c r="B32" s="3">
        <v>15</v>
      </c>
      <c r="C32" s="3">
        <f>D20</f>
        <v>7.6958666666670297</v>
      </c>
      <c r="D32" s="3">
        <f>C32/B32</f>
        <v>0.51305777777780193</v>
      </c>
      <c r="E32" s="3"/>
      <c r="F32" s="3"/>
    </row>
    <row r="33" spans="1:6" x14ac:dyDescent="0.45">
      <c r="A33" s="5" t="s">
        <v>16</v>
      </c>
      <c r="B33" s="3">
        <v>23</v>
      </c>
      <c r="C33" s="3">
        <f>D17</f>
        <v>25.266049999999836</v>
      </c>
      <c r="D33" s="3"/>
      <c r="E33" s="3"/>
      <c r="F33" s="3"/>
    </row>
    <row r="35" spans="1:6" x14ac:dyDescent="0.45">
      <c r="B35" s="1" t="s">
        <v>20</v>
      </c>
      <c r="C35">
        <f>_xlfn.T.INV.2T(0.05,B32)*(SQRT((2*D32)/4))</f>
        <v>1.0795510813956297</v>
      </c>
    </row>
    <row r="36" spans="1:6" x14ac:dyDescent="0.45">
      <c r="B36" s="1" t="s">
        <v>23</v>
      </c>
      <c r="C36">
        <f>(B31*D31+(4*B30*D32))/(B33*D32)</f>
        <v>1.2566292879218746</v>
      </c>
    </row>
    <row r="38" spans="1:6" x14ac:dyDescent="0.45">
      <c r="A38" s="5" t="s">
        <v>25</v>
      </c>
      <c r="B38" s="7" t="s">
        <v>24</v>
      </c>
      <c r="C38" s="8"/>
      <c r="D38" s="8"/>
      <c r="E38" s="8"/>
      <c r="F38" s="8"/>
    </row>
    <row r="39" spans="1:6" x14ac:dyDescent="0.45">
      <c r="A39" s="3">
        <v>5.1775000000000002</v>
      </c>
      <c r="B39" s="3"/>
      <c r="C39" s="3"/>
      <c r="D39" s="3"/>
      <c r="E39" s="3"/>
      <c r="F39" s="3"/>
    </row>
    <row r="40" spans="1:6" x14ac:dyDescent="0.45">
      <c r="A40" s="3">
        <v>5.1950000000000003</v>
      </c>
      <c r="B40" s="3">
        <f>ABS(A39-A40)</f>
        <v>1.7500000000000071E-2</v>
      </c>
      <c r="C40" s="3"/>
      <c r="D40" s="3"/>
      <c r="E40" s="3"/>
      <c r="F40" s="3"/>
    </row>
    <row r="41" spans="1:6" x14ac:dyDescent="0.45">
      <c r="A41" s="3">
        <v>6.3049999999999997</v>
      </c>
      <c r="B41" s="3">
        <f>ABS(A39-A41)</f>
        <v>1.1274999999999995</v>
      </c>
      <c r="C41" s="3">
        <f>ABS(A40-A41)</f>
        <v>1.1099999999999994</v>
      </c>
      <c r="D41" s="3"/>
      <c r="E41" s="3"/>
      <c r="F41" s="3"/>
    </row>
    <row r="42" spans="1:6" x14ac:dyDescent="0.45">
      <c r="A42" s="3">
        <v>6.9550000000000001</v>
      </c>
      <c r="B42" s="3">
        <f>ABS(A39-A42)</f>
        <v>1.7774999999999999</v>
      </c>
      <c r="C42" s="3">
        <f>ABS(B40-B42)</f>
        <v>1.7599999999999998</v>
      </c>
      <c r="D42" s="3">
        <f>ABS(C41-C42)</f>
        <v>0.65000000000000036</v>
      </c>
      <c r="E42" s="3"/>
      <c r="F42" s="3"/>
    </row>
    <row r="43" spans="1:6" x14ac:dyDescent="0.45">
      <c r="A43" s="3">
        <v>6.0449999999999999</v>
      </c>
      <c r="B43" s="3">
        <f>ABS(A39-A43)</f>
        <v>0.86749999999999972</v>
      </c>
      <c r="C43" s="3">
        <f>ABS(B40-B43)</f>
        <v>0.84999999999999964</v>
      </c>
      <c r="D43" s="3">
        <f>ABS(C41-C43)</f>
        <v>0.25999999999999979</v>
      </c>
      <c r="E43" s="3">
        <f>ABS(D42-D43)</f>
        <v>0.39000000000000057</v>
      </c>
      <c r="F43" s="3"/>
    </row>
    <row r="44" spans="1:6" x14ac:dyDescent="0.45">
      <c r="A44" s="3">
        <v>6.9975000000000005</v>
      </c>
      <c r="B44" s="3">
        <f>ABS(A39-A44)</f>
        <v>1.8200000000000003</v>
      </c>
      <c r="C44" s="3">
        <f>ABS(B40-B44)</f>
        <v>1.8025000000000002</v>
      </c>
      <c r="D44" s="3">
        <f>ABS(C41-C44)</f>
        <v>0.69250000000000078</v>
      </c>
      <c r="E44" s="3">
        <f>ABS(D42-D44)</f>
        <v>4.2500000000000426E-2</v>
      </c>
      <c r="F44" s="3">
        <f>ABS(E43-E44)</f>
        <v>0.34750000000000014</v>
      </c>
    </row>
    <row r="46" spans="1:6" x14ac:dyDescent="0.45">
      <c r="B46" s="1"/>
    </row>
  </sheetData>
  <mergeCells count="3">
    <mergeCell ref="A7:A12"/>
    <mergeCell ref="C5:F5"/>
    <mergeCell ref="B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kumar</dc:creator>
  <cp:lastModifiedBy>Ramashish kumar</cp:lastModifiedBy>
  <dcterms:created xsi:type="dcterms:W3CDTF">2015-06-05T18:17:20Z</dcterms:created>
  <dcterms:modified xsi:type="dcterms:W3CDTF">2025-02-16T22:58:28Z</dcterms:modified>
</cp:coreProperties>
</file>