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52D2D8F2-6E30-4C46-A669-61F9F2BF1F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C34" i="1"/>
  <c r="F30" i="1"/>
  <c r="F29" i="1"/>
  <c r="E30" i="1"/>
  <c r="E29" i="1"/>
  <c r="D31" i="1"/>
  <c r="D30" i="1"/>
  <c r="D29" i="1"/>
  <c r="C32" i="1"/>
  <c r="C31" i="1"/>
  <c r="C30" i="1"/>
  <c r="C29" i="1"/>
  <c r="D19" i="1"/>
  <c r="D18" i="1" a="1"/>
  <c r="D18" i="1" s="1"/>
  <c r="D17" i="1" a="1"/>
  <c r="D17" i="1" s="1"/>
  <c r="D16" i="1" a="1"/>
  <c r="D16" i="1" s="1"/>
  <c r="D15" i="1"/>
  <c r="G12" i="1"/>
  <c r="D12" i="1"/>
  <c r="E12" i="1"/>
  <c r="F12" i="1"/>
  <c r="C12" i="1"/>
  <c r="G7" i="1"/>
  <c r="G8" i="1"/>
  <c r="G9" i="1"/>
  <c r="G10" i="1"/>
  <c r="G11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<sst xmlns="http://schemas.openxmlformats.org/spreadsheetml/2006/main" count="28" uniqueCount="26">
  <si>
    <t>Practical : 6</t>
  </si>
  <si>
    <t>Group A</t>
  </si>
  <si>
    <t xml:space="preserve">Roll no </t>
  </si>
  <si>
    <t>Blocks</t>
  </si>
  <si>
    <t>Treatments</t>
  </si>
  <si>
    <t>c.f</t>
  </si>
  <si>
    <t>TSS</t>
  </si>
  <si>
    <t>SST</t>
  </si>
  <si>
    <t>SSB</t>
  </si>
  <si>
    <t>SSE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</si>
  <si>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11 </t>
    </r>
    <r>
      <rPr>
        <sz val="11"/>
        <color theme="1"/>
        <rFont val="Calibri"/>
        <family val="2"/>
        <scheme val="minor"/>
      </rPr>
      <t>: Atleast one Ti's are different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</si>
  <si>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01 </t>
    </r>
    <r>
      <rPr>
        <sz val="11"/>
        <color theme="1"/>
        <rFont val="Calibri"/>
        <family val="2"/>
        <scheme val="minor"/>
      </rPr>
      <t>: There is no effect  due to ith treatment</t>
    </r>
  </si>
  <si>
    <t>ANOVA</t>
  </si>
  <si>
    <t>Source</t>
  </si>
  <si>
    <t>d.f</t>
  </si>
  <si>
    <t>F_cal</t>
  </si>
  <si>
    <t>Error</t>
  </si>
  <si>
    <t>Total</t>
  </si>
  <si>
    <t>SS</t>
  </si>
  <si>
    <t>MSS</t>
  </si>
  <si>
    <t>F_tab</t>
  </si>
  <si>
    <t>C.D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</si>
  <si>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>: Atleast one Ti's are different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</si>
  <si>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02 </t>
    </r>
    <r>
      <rPr>
        <sz val="11"/>
        <color theme="1"/>
        <rFont val="Calibri"/>
        <family val="2"/>
        <scheme val="minor"/>
      </rPr>
      <t>: There is no effect  due to jth block</t>
    </r>
  </si>
  <si>
    <t>E</t>
  </si>
  <si>
    <t xml:space="preserve">Treatment difference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</si>
</sst>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textRotation="6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2" workbookViewId="0">
      <selection activeCell="D42" sqref="D42"/>
    </sheetView>
  </sheetViews>
  <sheetFormatPr defaultRowHeight="14.25" x14ac:dyDescent="0.45"/>
  <cols>
    <col min="1" max="1" width="9.796875" customWidth="1"/>
  </cols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2</v>
      </c>
    </row>
    <row r="4" spans="1:7" x14ac:dyDescent="0.45">
      <c r="A4" s="3"/>
      <c r="B4" s="3"/>
      <c r="C4" s="4" t="s">
        <v>3</v>
      </c>
      <c r="D4" s="4"/>
      <c r="E4" s="4"/>
      <c r="F4" s="4"/>
      <c r="G4" s="3"/>
    </row>
    <row r="5" spans="1:7" x14ac:dyDescent="0.45">
      <c r="A5" s="3"/>
      <c r="B5" s="3"/>
      <c r="C5" s="5">
        <v>1</v>
      </c>
      <c r="D5" s="5">
        <v>2</v>
      </c>
      <c r="E5" s="5">
        <v>3</v>
      </c>
      <c r="F5" s="5">
        <v>4</v>
      </c>
      <c r="G5" s="3"/>
    </row>
    <row r="6" spans="1:7" ht="14.25" customHeight="1" x14ac:dyDescent="0.45">
      <c r="A6" s="6" t="s">
        <v>4</v>
      </c>
      <c r="B6" s="5">
        <v>1</v>
      </c>
      <c r="C6" s="3">
        <v>6.9</v>
      </c>
      <c r="D6" s="3">
        <v>4.5999999999999996</v>
      </c>
      <c r="E6" s="3">
        <v>4.4000000000000004</v>
      </c>
      <c r="F6" s="3">
        <v>4.8099999999999996</v>
      </c>
      <c r="G6" s="3">
        <f>SUM(C6:F6)</f>
        <v>20.71</v>
      </c>
    </row>
    <row r="7" spans="1:7" x14ac:dyDescent="0.45">
      <c r="A7" s="6"/>
      <c r="B7" s="5">
        <v>2</v>
      </c>
      <c r="C7" s="3">
        <v>6.48</v>
      </c>
      <c r="D7" s="3">
        <v>5.57</v>
      </c>
      <c r="E7" s="3">
        <v>4.28</v>
      </c>
      <c r="F7" s="3">
        <v>4.45</v>
      </c>
      <c r="G7" s="3">
        <f t="shared" ref="G7:G11" si="0">SUM(C7:F7)</f>
        <v>20.78</v>
      </c>
    </row>
    <row r="8" spans="1:7" x14ac:dyDescent="0.45">
      <c r="A8" s="6"/>
      <c r="B8" s="5">
        <v>3</v>
      </c>
      <c r="C8" s="3">
        <v>6.52</v>
      </c>
      <c r="D8" s="3">
        <v>7.6</v>
      </c>
      <c r="E8" s="3">
        <v>5.8</v>
      </c>
      <c r="F8" s="3">
        <v>5.3</v>
      </c>
      <c r="G8" s="3">
        <f t="shared" si="0"/>
        <v>25.22</v>
      </c>
    </row>
    <row r="9" spans="1:7" x14ac:dyDescent="0.45">
      <c r="A9" s="6"/>
      <c r="B9" s="5">
        <v>4</v>
      </c>
      <c r="C9" s="3">
        <v>6.9</v>
      </c>
      <c r="D9" s="3">
        <v>6.67</v>
      </c>
      <c r="E9" s="3">
        <v>6.75</v>
      </c>
      <c r="F9" s="3">
        <v>7.5</v>
      </c>
      <c r="G9" s="3">
        <f t="shared" si="0"/>
        <v>27.82</v>
      </c>
    </row>
    <row r="10" spans="1:7" x14ac:dyDescent="0.45">
      <c r="A10" s="6"/>
      <c r="B10" s="5">
        <v>5</v>
      </c>
      <c r="C10" s="3">
        <v>6</v>
      </c>
      <c r="D10" s="3">
        <v>6.18</v>
      </c>
      <c r="E10" s="3">
        <v>6.5</v>
      </c>
      <c r="F10" s="3">
        <v>5.5</v>
      </c>
      <c r="G10" s="3">
        <f t="shared" si="0"/>
        <v>24.18</v>
      </c>
    </row>
    <row r="11" spans="1:7" x14ac:dyDescent="0.45">
      <c r="A11" s="6"/>
      <c r="B11" s="5">
        <v>6</v>
      </c>
      <c r="C11" s="3">
        <v>7.9</v>
      </c>
      <c r="D11" s="3">
        <v>6.67</v>
      </c>
      <c r="E11" s="3">
        <v>6.8</v>
      </c>
      <c r="F11" s="3">
        <v>6.62</v>
      </c>
      <c r="G11" s="3">
        <f t="shared" si="0"/>
        <v>27.990000000000002</v>
      </c>
    </row>
    <row r="12" spans="1:7" x14ac:dyDescent="0.45">
      <c r="A12" s="3"/>
      <c r="B12" s="3"/>
      <c r="C12" s="3">
        <f>SUM(C6:C11)</f>
        <v>40.699999999999996</v>
      </c>
      <c r="D12" s="3">
        <f t="shared" ref="D12:G12" si="1">SUM(D6:D11)</f>
        <v>37.29</v>
      </c>
      <c r="E12" s="3">
        <f t="shared" si="1"/>
        <v>34.53</v>
      </c>
      <c r="F12" s="3">
        <f t="shared" si="1"/>
        <v>34.18</v>
      </c>
      <c r="G12" s="3">
        <f t="shared" si="1"/>
        <v>146.70000000000002</v>
      </c>
    </row>
    <row r="15" spans="1:7" x14ac:dyDescent="0.45">
      <c r="C15" s="2" t="s">
        <v>5</v>
      </c>
      <c r="D15" s="2">
        <f>G12^2/COUNT(C6:F11)</f>
        <v>896.70375000000024</v>
      </c>
    </row>
    <row r="16" spans="1:7" x14ac:dyDescent="0.45">
      <c r="C16" s="2" t="s">
        <v>6</v>
      </c>
      <c r="D16" s="2" cm="1">
        <f t="array" ref="D16">SUMPRODUCT(C6:F11^2)-D15</f>
        <v>25.266049999999836</v>
      </c>
    </row>
    <row r="17" spans="1:6" x14ac:dyDescent="0.45">
      <c r="C17" s="2" t="s">
        <v>7</v>
      </c>
      <c r="D17" s="2" cm="1">
        <f t="array" ref="D17">(SUMPRODUCT(G6:G11^2)/4)-D15</f>
        <v>13.002699999999777</v>
      </c>
    </row>
    <row r="18" spans="1:6" x14ac:dyDescent="0.45">
      <c r="C18" s="2" t="s">
        <v>8</v>
      </c>
      <c r="D18" s="2" cm="1">
        <f t="array" ref="D18">(SUMPRODUCT(C12:F12^2)/6)-D15</f>
        <v>4.5674833333330298</v>
      </c>
    </row>
    <row r="19" spans="1:6" x14ac:dyDescent="0.45">
      <c r="C19" s="2" t="s">
        <v>9</v>
      </c>
      <c r="D19" s="2">
        <f>D16-D17-D18</f>
        <v>7.6958666666670297</v>
      </c>
    </row>
    <row r="21" spans="1:6" ht="15.75" x14ac:dyDescent="0.55000000000000004">
      <c r="C21" s="2" t="s">
        <v>11</v>
      </c>
    </row>
    <row r="22" spans="1:6" ht="15.75" x14ac:dyDescent="0.55000000000000004">
      <c r="C22" s="2" t="s">
        <v>10</v>
      </c>
    </row>
    <row r="24" spans="1:6" ht="15.75" x14ac:dyDescent="0.55000000000000004">
      <c r="C24" s="2" t="s">
        <v>23</v>
      </c>
    </row>
    <row r="25" spans="1:6" ht="15.75" x14ac:dyDescent="0.55000000000000004">
      <c r="C25" s="2" t="s">
        <v>22</v>
      </c>
    </row>
    <row r="27" spans="1:6" x14ac:dyDescent="0.45">
      <c r="A27" s="3"/>
      <c r="B27" s="5" t="s">
        <v>12</v>
      </c>
      <c r="C27" s="3"/>
      <c r="D27" s="3"/>
      <c r="E27" s="3"/>
      <c r="F27" s="3"/>
    </row>
    <row r="28" spans="1:6" x14ac:dyDescent="0.45">
      <c r="A28" s="5" t="s">
        <v>13</v>
      </c>
      <c r="B28" s="5" t="s">
        <v>14</v>
      </c>
      <c r="C28" s="5" t="s">
        <v>18</v>
      </c>
      <c r="D28" s="5" t="s">
        <v>19</v>
      </c>
      <c r="E28" s="5" t="s">
        <v>15</v>
      </c>
      <c r="F28" s="5" t="s">
        <v>20</v>
      </c>
    </row>
    <row r="29" spans="1:6" x14ac:dyDescent="0.45">
      <c r="A29" s="5" t="s">
        <v>4</v>
      </c>
      <c r="B29" s="3">
        <v>5</v>
      </c>
      <c r="C29" s="3">
        <f>D17</f>
        <v>13.002699999999777</v>
      </c>
      <c r="D29" s="3">
        <f>C29/B29</f>
        <v>2.6005399999999552</v>
      </c>
      <c r="E29" s="3">
        <f>D29/D31</f>
        <v>5.0687078778215353</v>
      </c>
      <c r="F29" s="3">
        <f>_xlfn.F.INV.RT(0.05,B29,B31)</f>
        <v>2.9012945362361564</v>
      </c>
    </row>
    <row r="30" spans="1:6" x14ac:dyDescent="0.45">
      <c r="A30" s="5" t="s">
        <v>3</v>
      </c>
      <c r="B30" s="3">
        <v>3</v>
      </c>
      <c r="C30" s="3">
        <f>D18</f>
        <v>4.5674833333330298</v>
      </c>
      <c r="D30" s="3">
        <f>C30/B30</f>
        <v>1.5224944444443433</v>
      </c>
      <c r="E30" s="3">
        <f>D30/D31</f>
        <v>2.9674912074010389</v>
      </c>
      <c r="F30" s="3">
        <f>_xlfn.F.INV.RT(0.05,B30,B31)</f>
        <v>3.2873821046365093</v>
      </c>
    </row>
    <row r="31" spans="1:6" x14ac:dyDescent="0.45">
      <c r="A31" s="5" t="s">
        <v>16</v>
      </c>
      <c r="B31" s="3">
        <v>15</v>
      </c>
      <c r="C31" s="3">
        <f>D19</f>
        <v>7.6958666666670297</v>
      </c>
      <c r="D31" s="3">
        <f>C31/B31</f>
        <v>0.51305777777780193</v>
      </c>
      <c r="E31" s="3"/>
      <c r="F31" s="3"/>
    </row>
    <row r="32" spans="1:6" x14ac:dyDescent="0.45">
      <c r="A32" s="5" t="s">
        <v>17</v>
      </c>
      <c r="B32" s="3">
        <v>23</v>
      </c>
      <c r="C32" s="3">
        <f>D16</f>
        <v>25.266049999999836</v>
      </c>
      <c r="D32" s="3"/>
      <c r="E32" s="3"/>
      <c r="F32" s="3"/>
    </row>
    <row r="34" spans="2:3" x14ac:dyDescent="0.45">
      <c r="B34" t="s">
        <v>21</v>
      </c>
      <c r="C34">
        <f>_xlfn.T.INV.2T(0.05,B31)*(SQRT((2*D31)/4))</f>
        <v>1.0795510813956297</v>
      </c>
    </row>
    <row r="35" spans="2:3" x14ac:dyDescent="0.45">
      <c r="B35" t="s">
        <v>24</v>
      </c>
      <c r="C35">
        <f>((B30*D30)+(4*B29*D31))/(B31*D31)</f>
        <v>1.9268315748135412</v>
      </c>
    </row>
    <row r="37" spans="2:3" x14ac:dyDescent="0.45">
      <c r="B37" s="1" t="s">
        <v>25</v>
      </c>
    </row>
  </sheetData>
  <mergeCells count="2">
    <mergeCell ref="A6:A11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dcterms:created xsi:type="dcterms:W3CDTF">2015-06-05T18:17:20Z</dcterms:created>
  <dcterms:modified xsi:type="dcterms:W3CDTF">2025-02-16T22:00:02Z</dcterms:modified>
</cp:coreProperties>
</file>