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repoProteusWeb\ProteusWeb\ProteusWeb\TestData\"/>
    </mc:Choice>
  </mc:AlternateContent>
  <bookViews>
    <workbookView xWindow="0" yWindow="0" windowWidth="28800" windowHeight="12420"/>
  </bookViews>
  <sheets>
    <sheet name="Test" sheetId="1" r:id="rId1"/>
    <sheet name="Full" sheetId="2" r:id="rId2"/>
    <sheet name="Regression" sheetId="3" r:id="rId3"/>
    <sheet name="FullOutPut" sheetId="4" r:id="rId4"/>
    <sheet name="OutPutRegression" sheetId="5" r:id="rId5"/>
  </sheets>
  <definedNames>
    <definedName name="_xlnm._FilterDatabase">Test!$A$1:$CR$1</definedName>
  </definedNames>
  <calcPr calcId="171027"/>
</workbook>
</file>

<file path=xl/calcChain.xml><?xml version="1.0" encoding="utf-8"?>
<calcChain xmlns="http://schemas.openxmlformats.org/spreadsheetml/2006/main">
  <c r="AH19" i="3" l="1"/>
  <c r="AH65" i="2" l="1"/>
  <c r="AH64" i="2"/>
  <c r="AH63" i="2"/>
  <c r="AH62" i="2"/>
  <c r="A82" i="4" l="1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P82" i="4"/>
  <c r="Q82" i="4"/>
  <c r="R82" i="4"/>
  <c r="S82" i="4"/>
  <c r="T82" i="4"/>
  <c r="U82" i="4"/>
  <c r="V82" i="4"/>
  <c r="W82" i="4"/>
  <c r="X82" i="4"/>
  <c r="Y82" i="4"/>
  <c r="Z82" i="4"/>
  <c r="AA82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P2" i="4"/>
  <c r="Q2" i="4"/>
  <c r="R2" i="4"/>
  <c r="S2" i="4"/>
  <c r="T2" i="4"/>
  <c r="U2" i="4"/>
  <c r="V2" i="4"/>
  <c r="W2" i="4"/>
  <c r="X2" i="4"/>
  <c r="Y2" i="4"/>
  <c r="Z2" i="4"/>
  <c r="AA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P3" i="4"/>
  <c r="Q3" i="4"/>
  <c r="R3" i="4"/>
  <c r="S3" i="4"/>
  <c r="T3" i="4"/>
  <c r="U3" i="4"/>
  <c r="V3" i="4"/>
  <c r="W3" i="4"/>
  <c r="X3" i="4"/>
  <c r="Y3" i="4"/>
  <c r="Z3" i="4"/>
  <c r="AA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P4" i="4"/>
  <c r="Q4" i="4"/>
  <c r="R4" i="4"/>
  <c r="S4" i="4"/>
  <c r="T4" i="4"/>
  <c r="U4" i="4"/>
  <c r="V4" i="4"/>
  <c r="W4" i="4"/>
  <c r="X4" i="4"/>
  <c r="Y4" i="4"/>
  <c r="Z4" i="4"/>
  <c r="AA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P5" i="4"/>
  <c r="Q5" i="4"/>
  <c r="R5" i="4"/>
  <c r="S5" i="4"/>
  <c r="T5" i="4"/>
  <c r="U5" i="4"/>
  <c r="V5" i="4"/>
  <c r="W5" i="4"/>
  <c r="X5" i="4"/>
  <c r="Y5" i="4"/>
  <c r="Z5" i="4"/>
  <c r="AA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P6" i="4"/>
  <c r="Q6" i="4"/>
  <c r="R6" i="4"/>
  <c r="S6" i="4"/>
  <c r="T6" i="4"/>
  <c r="U6" i="4"/>
  <c r="V6" i="4"/>
  <c r="W6" i="4"/>
  <c r="X6" i="4"/>
  <c r="Y6" i="4"/>
  <c r="Z6" i="4"/>
  <c r="AA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P7" i="4"/>
  <c r="Q7" i="4"/>
  <c r="R7" i="4"/>
  <c r="S7" i="4"/>
  <c r="T7" i="4"/>
  <c r="U7" i="4"/>
  <c r="V7" i="4"/>
  <c r="W7" i="4"/>
  <c r="X7" i="4"/>
  <c r="Y7" i="4"/>
  <c r="Z7" i="4"/>
  <c r="AA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P8" i="4"/>
  <c r="Q8" i="4"/>
  <c r="R8" i="4"/>
  <c r="S8" i="4"/>
  <c r="T8" i="4"/>
  <c r="U8" i="4"/>
  <c r="V8" i="4"/>
  <c r="W8" i="4"/>
  <c r="X8" i="4"/>
  <c r="Y8" i="4"/>
  <c r="Z8" i="4"/>
  <c r="AA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P9" i="4"/>
  <c r="Q9" i="4"/>
  <c r="R9" i="4"/>
  <c r="S9" i="4"/>
  <c r="T9" i="4"/>
  <c r="U9" i="4"/>
  <c r="V9" i="4"/>
  <c r="W9" i="4"/>
  <c r="X9" i="4"/>
  <c r="Y9" i="4"/>
  <c r="Z9" i="4"/>
  <c r="AA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P10" i="4"/>
  <c r="Q10" i="4"/>
  <c r="R10" i="4"/>
  <c r="S10" i="4"/>
  <c r="T10" i="4"/>
  <c r="U10" i="4"/>
  <c r="V10" i="4"/>
  <c r="W10" i="4"/>
  <c r="X10" i="4"/>
  <c r="Y10" i="4"/>
  <c r="Z10" i="4"/>
  <c r="AA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P11" i="4"/>
  <c r="Q11" i="4"/>
  <c r="R11" i="4"/>
  <c r="S11" i="4"/>
  <c r="T11" i="4"/>
  <c r="U11" i="4"/>
  <c r="V11" i="4"/>
  <c r="W11" i="4"/>
  <c r="X11" i="4"/>
  <c r="Y11" i="4"/>
  <c r="Z11" i="4"/>
  <c r="AA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P12" i="4"/>
  <c r="Q12" i="4"/>
  <c r="R12" i="4"/>
  <c r="S12" i="4"/>
  <c r="T12" i="4"/>
  <c r="U12" i="4"/>
  <c r="V12" i="4"/>
  <c r="W12" i="4"/>
  <c r="X12" i="4"/>
  <c r="Y12" i="4"/>
  <c r="Z12" i="4"/>
  <c r="AA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P13" i="4"/>
  <c r="Q13" i="4"/>
  <c r="R13" i="4"/>
  <c r="S13" i="4"/>
  <c r="T13" i="4"/>
  <c r="U13" i="4"/>
  <c r="V13" i="4"/>
  <c r="W13" i="4"/>
  <c r="X13" i="4"/>
  <c r="Y13" i="4"/>
  <c r="Z13" i="4"/>
  <c r="AA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P14" i="4"/>
  <c r="Q14" i="4"/>
  <c r="R14" i="4"/>
  <c r="S14" i="4"/>
  <c r="T14" i="4"/>
  <c r="U14" i="4"/>
  <c r="V14" i="4"/>
  <c r="W14" i="4"/>
  <c r="X14" i="4"/>
  <c r="Y14" i="4"/>
  <c r="Z14" i="4"/>
  <c r="AA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P15" i="4"/>
  <c r="Q15" i="4"/>
  <c r="R15" i="4"/>
  <c r="S15" i="4"/>
  <c r="T15" i="4"/>
  <c r="U15" i="4"/>
  <c r="V15" i="4"/>
  <c r="W15" i="4"/>
  <c r="X15" i="4"/>
  <c r="Y15" i="4"/>
  <c r="Z15" i="4"/>
  <c r="AA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P16" i="4"/>
  <c r="Q16" i="4"/>
  <c r="R16" i="4"/>
  <c r="S16" i="4"/>
  <c r="T16" i="4"/>
  <c r="U16" i="4"/>
  <c r="V16" i="4"/>
  <c r="W16" i="4"/>
  <c r="X16" i="4"/>
  <c r="Y16" i="4"/>
  <c r="Z16" i="4"/>
  <c r="AA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P17" i="4"/>
  <c r="Q17" i="4"/>
  <c r="R17" i="4"/>
  <c r="S17" i="4"/>
  <c r="T17" i="4"/>
  <c r="U17" i="4"/>
  <c r="V17" i="4"/>
  <c r="W17" i="4"/>
  <c r="X17" i="4"/>
  <c r="Y17" i="4"/>
  <c r="Z17" i="4"/>
  <c r="AA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P18" i="4"/>
  <c r="Q18" i="4"/>
  <c r="R18" i="4"/>
  <c r="S18" i="4"/>
  <c r="T18" i="4"/>
  <c r="U18" i="4"/>
  <c r="V18" i="4"/>
  <c r="W18" i="4"/>
  <c r="X18" i="4"/>
  <c r="Y18" i="4"/>
  <c r="Z18" i="4"/>
  <c r="AA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P19" i="4"/>
  <c r="Q19" i="4"/>
  <c r="R19" i="4"/>
  <c r="S19" i="4"/>
  <c r="T19" i="4"/>
  <c r="U19" i="4"/>
  <c r="V19" i="4"/>
  <c r="W19" i="4"/>
  <c r="X19" i="4"/>
  <c r="Y19" i="4"/>
  <c r="Z19" i="4"/>
  <c r="AA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P20" i="4"/>
  <c r="Q20" i="4"/>
  <c r="R20" i="4"/>
  <c r="S20" i="4"/>
  <c r="T20" i="4"/>
  <c r="U20" i="4"/>
  <c r="V20" i="4"/>
  <c r="W20" i="4"/>
  <c r="X20" i="4"/>
  <c r="Y20" i="4"/>
  <c r="Z20" i="4"/>
  <c r="AA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P21" i="4"/>
  <c r="Q21" i="4"/>
  <c r="R21" i="4"/>
  <c r="S21" i="4"/>
  <c r="T21" i="4"/>
  <c r="U21" i="4"/>
  <c r="V21" i="4"/>
  <c r="W21" i="4"/>
  <c r="X21" i="4"/>
  <c r="Y21" i="4"/>
  <c r="Z21" i="4"/>
  <c r="AA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P22" i="4"/>
  <c r="Q22" i="4"/>
  <c r="R22" i="4"/>
  <c r="S22" i="4"/>
  <c r="T22" i="4"/>
  <c r="U22" i="4"/>
  <c r="V22" i="4"/>
  <c r="W22" i="4"/>
  <c r="X22" i="4"/>
  <c r="Y22" i="4"/>
  <c r="Z22" i="4"/>
  <c r="AA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P23" i="4"/>
  <c r="Q23" i="4"/>
  <c r="R23" i="4"/>
  <c r="S23" i="4"/>
  <c r="T23" i="4"/>
  <c r="U23" i="4"/>
  <c r="V23" i="4"/>
  <c r="W23" i="4"/>
  <c r="X23" i="4"/>
  <c r="Y23" i="4"/>
  <c r="Z23" i="4"/>
  <c r="AA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P24" i="4"/>
  <c r="Q24" i="4"/>
  <c r="R24" i="4"/>
  <c r="S24" i="4"/>
  <c r="T24" i="4"/>
  <c r="U24" i="4"/>
  <c r="V24" i="4"/>
  <c r="W24" i="4"/>
  <c r="X24" i="4"/>
  <c r="Y24" i="4"/>
  <c r="Z24" i="4"/>
  <c r="AA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P25" i="4"/>
  <c r="Q25" i="4"/>
  <c r="R25" i="4"/>
  <c r="S25" i="4"/>
  <c r="T25" i="4"/>
  <c r="U25" i="4"/>
  <c r="V25" i="4"/>
  <c r="W25" i="4"/>
  <c r="X25" i="4"/>
  <c r="Y25" i="4"/>
  <c r="Z25" i="4"/>
  <c r="AA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P26" i="4"/>
  <c r="Q26" i="4"/>
  <c r="R26" i="4"/>
  <c r="S26" i="4"/>
  <c r="T26" i="4"/>
  <c r="U26" i="4"/>
  <c r="V26" i="4"/>
  <c r="W26" i="4"/>
  <c r="X26" i="4"/>
  <c r="Y26" i="4"/>
  <c r="Z26" i="4"/>
  <c r="AA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P27" i="4"/>
  <c r="Q27" i="4"/>
  <c r="R27" i="4"/>
  <c r="S27" i="4"/>
  <c r="T27" i="4"/>
  <c r="U27" i="4"/>
  <c r="V27" i="4"/>
  <c r="W27" i="4"/>
  <c r="X27" i="4"/>
  <c r="Y27" i="4"/>
  <c r="Z27" i="4"/>
  <c r="AA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P28" i="4"/>
  <c r="Q28" i="4"/>
  <c r="R28" i="4"/>
  <c r="S28" i="4"/>
  <c r="T28" i="4"/>
  <c r="U28" i="4"/>
  <c r="V28" i="4"/>
  <c r="W28" i="4"/>
  <c r="X28" i="4"/>
  <c r="Y28" i="4"/>
  <c r="Z28" i="4"/>
  <c r="AA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P29" i="4"/>
  <c r="Q29" i="4"/>
  <c r="R29" i="4"/>
  <c r="S29" i="4"/>
  <c r="T29" i="4"/>
  <c r="U29" i="4"/>
  <c r="V29" i="4"/>
  <c r="W29" i="4"/>
  <c r="X29" i="4"/>
  <c r="Y29" i="4"/>
  <c r="Z29" i="4"/>
  <c r="AA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P30" i="4"/>
  <c r="Q30" i="4"/>
  <c r="R30" i="4"/>
  <c r="S30" i="4"/>
  <c r="T30" i="4"/>
  <c r="U30" i="4"/>
  <c r="V30" i="4"/>
  <c r="W30" i="4"/>
  <c r="X30" i="4"/>
  <c r="Y30" i="4"/>
  <c r="Z30" i="4"/>
  <c r="AA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P31" i="4"/>
  <c r="Q31" i="4"/>
  <c r="R31" i="4"/>
  <c r="S31" i="4"/>
  <c r="T31" i="4"/>
  <c r="U31" i="4"/>
  <c r="V31" i="4"/>
  <c r="W31" i="4"/>
  <c r="X31" i="4"/>
  <c r="Y31" i="4"/>
  <c r="Z31" i="4"/>
  <c r="AA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P32" i="4"/>
  <c r="Q32" i="4"/>
  <c r="R32" i="4"/>
  <c r="S32" i="4"/>
  <c r="T32" i="4"/>
  <c r="U32" i="4"/>
  <c r="V32" i="4"/>
  <c r="W32" i="4"/>
  <c r="X32" i="4"/>
  <c r="Y32" i="4"/>
  <c r="Z32" i="4"/>
  <c r="AA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P33" i="4"/>
  <c r="Q33" i="4"/>
  <c r="R33" i="4"/>
  <c r="S33" i="4"/>
  <c r="T33" i="4"/>
  <c r="U33" i="4"/>
  <c r="V33" i="4"/>
  <c r="W33" i="4"/>
  <c r="X33" i="4"/>
  <c r="Y33" i="4"/>
  <c r="Z33" i="4"/>
  <c r="AA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P34" i="4"/>
  <c r="Q34" i="4"/>
  <c r="R34" i="4"/>
  <c r="S34" i="4"/>
  <c r="T34" i="4"/>
  <c r="U34" i="4"/>
  <c r="V34" i="4"/>
  <c r="W34" i="4"/>
  <c r="X34" i="4"/>
  <c r="Y34" i="4"/>
  <c r="Z34" i="4"/>
  <c r="AA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P35" i="4"/>
  <c r="Q35" i="4"/>
  <c r="R35" i="4"/>
  <c r="S35" i="4"/>
  <c r="T35" i="4"/>
  <c r="U35" i="4"/>
  <c r="V35" i="4"/>
  <c r="W35" i="4"/>
  <c r="X35" i="4"/>
  <c r="Y35" i="4"/>
  <c r="Z35" i="4"/>
  <c r="AA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P36" i="4"/>
  <c r="Q36" i="4"/>
  <c r="R36" i="4"/>
  <c r="S36" i="4"/>
  <c r="T36" i="4"/>
  <c r="U36" i="4"/>
  <c r="V36" i="4"/>
  <c r="W36" i="4"/>
  <c r="X36" i="4"/>
  <c r="Y36" i="4"/>
  <c r="Z36" i="4"/>
  <c r="AA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P37" i="4"/>
  <c r="Q37" i="4"/>
  <c r="R37" i="4"/>
  <c r="S37" i="4"/>
  <c r="T37" i="4"/>
  <c r="U37" i="4"/>
  <c r="V37" i="4"/>
  <c r="W37" i="4"/>
  <c r="X37" i="4"/>
  <c r="Y37" i="4"/>
  <c r="Z37" i="4"/>
  <c r="AA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P38" i="4"/>
  <c r="Q38" i="4"/>
  <c r="R38" i="4"/>
  <c r="S38" i="4"/>
  <c r="T38" i="4"/>
  <c r="U38" i="4"/>
  <c r="V38" i="4"/>
  <c r="W38" i="4"/>
  <c r="X38" i="4"/>
  <c r="Y38" i="4"/>
  <c r="Z38" i="4"/>
  <c r="AA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P39" i="4"/>
  <c r="Q39" i="4"/>
  <c r="R39" i="4"/>
  <c r="S39" i="4"/>
  <c r="T39" i="4"/>
  <c r="U39" i="4"/>
  <c r="V39" i="4"/>
  <c r="W39" i="4"/>
  <c r="X39" i="4"/>
  <c r="Y39" i="4"/>
  <c r="Z39" i="4"/>
  <c r="AA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P40" i="4"/>
  <c r="Q40" i="4"/>
  <c r="R40" i="4"/>
  <c r="S40" i="4"/>
  <c r="T40" i="4"/>
  <c r="U40" i="4"/>
  <c r="V40" i="4"/>
  <c r="W40" i="4"/>
  <c r="X40" i="4"/>
  <c r="Y40" i="4"/>
  <c r="Z40" i="4"/>
  <c r="AA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P41" i="4"/>
  <c r="Q41" i="4"/>
  <c r="R41" i="4"/>
  <c r="S41" i="4"/>
  <c r="T41" i="4"/>
  <c r="U41" i="4"/>
  <c r="V41" i="4"/>
  <c r="W41" i="4"/>
  <c r="X41" i="4"/>
  <c r="Y41" i="4"/>
  <c r="Z41" i="4"/>
  <c r="AA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P42" i="4"/>
  <c r="Q42" i="4"/>
  <c r="R42" i="4"/>
  <c r="S42" i="4"/>
  <c r="T42" i="4"/>
  <c r="U42" i="4"/>
  <c r="V42" i="4"/>
  <c r="W42" i="4"/>
  <c r="X42" i="4"/>
  <c r="Y42" i="4"/>
  <c r="Z42" i="4"/>
  <c r="AA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P43" i="4"/>
  <c r="Q43" i="4"/>
  <c r="R43" i="4"/>
  <c r="S43" i="4"/>
  <c r="T43" i="4"/>
  <c r="U43" i="4"/>
  <c r="V43" i="4"/>
  <c r="W43" i="4"/>
  <c r="X43" i="4"/>
  <c r="Y43" i="4"/>
  <c r="Z43" i="4"/>
  <c r="AA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P44" i="4"/>
  <c r="Q44" i="4"/>
  <c r="R44" i="4"/>
  <c r="S44" i="4"/>
  <c r="T44" i="4"/>
  <c r="U44" i="4"/>
  <c r="V44" i="4"/>
  <c r="W44" i="4"/>
  <c r="X44" i="4"/>
  <c r="Y44" i="4"/>
  <c r="Z44" i="4"/>
  <c r="AA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Q45" i="4"/>
  <c r="R45" i="4"/>
  <c r="S45" i="4"/>
  <c r="T45" i="4"/>
  <c r="U45" i="4"/>
  <c r="V45" i="4"/>
  <c r="W45" i="4"/>
  <c r="X45" i="4"/>
  <c r="Y45" i="4"/>
  <c r="Z45" i="4"/>
  <c r="AA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P46" i="4"/>
  <c r="Q46" i="4"/>
  <c r="R46" i="4"/>
  <c r="S46" i="4"/>
  <c r="T46" i="4"/>
  <c r="U46" i="4"/>
  <c r="V46" i="4"/>
  <c r="W46" i="4"/>
  <c r="X46" i="4"/>
  <c r="Y46" i="4"/>
  <c r="Z46" i="4"/>
  <c r="AA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P47" i="4"/>
  <c r="Q47" i="4"/>
  <c r="R47" i="4"/>
  <c r="S47" i="4"/>
  <c r="T47" i="4"/>
  <c r="U47" i="4"/>
  <c r="V47" i="4"/>
  <c r="W47" i="4"/>
  <c r="X47" i="4"/>
  <c r="Y47" i="4"/>
  <c r="Z47" i="4"/>
  <c r="AA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P48" i="4"/>
  <c r="Q48" i="4"/>
  <c r="R48" i="4"/>
  <c r="S48" i="4"/>
  <c r="T48" i="4"/>
  <c r="U48" i="4"/>
  <c r="V48" i="4"/>
  <c r="W48" i="4"/>
  <c r="X48" i="4"/>
  <c r="Y48" i="4"/>
  <c r="Z48" i="4"/>
  <c r="AA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P49" i="4"/>
  <c r="Q49" i="4"/>
  <c r="R49" i="4"/>
  <c r="S49" i="4"/>
  <c r="T49" i="4"/>
  <c r="U49" i="4"/>
  <c r="V49" i="4"/>
  <c r="W49" i="4"/>
  <c r="X49" i="4"/>
  <c r="Y49" i="4"/>
  <c r="Z49" i="4"/>
  <c r="AA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P50" i="4"/>
  <c r="Q50" i="4"/>
  <c r="R50" i="4"/>
  <c r="S50" i="4"/>
  <c r="T50" i="4"/>
  <c r="U50" i="4"/>
  <c r="V50" i="4"/>
  <c r="W50" i="4"/>
  <c r="X50" i="4"/>
  <c r="Y50" i="4"/>
  <c r="Z50" i="4"/>
  <c r="AA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P51" i="4"/>
  <c r="Q51" i="4"/>
  <c r="R51" i="4"/>
  <c r="S51" i="4"/>
  <c r="T51" i="4"/>
  <c r="U51" i="4"/>
  <c r="V51" i="4"/>
  <c r="W51" i="4"/>
  <c r="X51" i="4"/>
  <c r="Y51" i="4"/>
  <c r="Z51" i="4"/>
  <c r="AA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P52" i="4"/>
  <c r="Q52" i="4"/>
  <c r="R52" i="4"/>
  <c r="S52" i="4"/>
  <c r="T52" i="4"/>
  <c r="U52" i="4"/>
  <c r="V52" i="4"/>
  <c r="W52" i="4"/>
  <c r="X52" i="4"/>
  <c r="Y52" i="4"/>
  <c r="Z52" i="4"/>
  <c r="AA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P53" i="4"/>
  <c r="Q53" i="4"/>
  <c r="R53" i="4"/>
  <c r="S53" i="4"/>
  <c r="T53" i="4"/>
  <c r="U53" i="4"/>
  <c r="V53" i="4"/>
  <c r="W53" i="4"/>
  <c r="X53" i="4"/>
  <c r="Y53" i="4"/>
  <c r="Z53" i="4"/>
  <c r="AA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P54" i="4"/>
  <c r="Q54" i="4"/>
  <c r="R54" i="4"/>
  <c r="S54" i="4"/>
  <c r="T54" i="4"/>
  <c r="U54" i="4"/>
  <c r="V54" i="4"/>
  <c r="W54" i="4"/>
  <c r="X54" i="4"/>
  <c r="Y54" i="4"/>
  <c r="Z54" i="4"/>
  <c r="AA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Q55" i="4"/>
  <c r="R55" i="4"/>
  <c r="S55" i="4"/>
  <c r="T55" i="4"/>
  <c r="U55" i="4"/>
  <c r="V55" i="4"/>
  <c r="W55" i="4"/>
  <c r="X55" i="4"/>
  <c r="Y55" i="4"/>
  <c r="Z55" i="4"/>
  <c r="AA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Q56" i="4"/>
  <c r="R56" i="4"/>
  <c r="S56" i="4"/>
  <c r="T56" i="4"/>
  <c r="U56" i="4"/>
  <c r="V56" i="4"/>
  <c r="W56" i="4"/>
  <c r="X56" i="4"/>
  <c r="Y56" i="4"/>
  <c r="Z56" i="4"/>
  <c r="AA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P57" i="4"/>
  <c r="Q57" i="4"/>
  <c r="R57" i="4"/>
  <c r="S57" i="4"/>
  <c r="T57" i="4"/>
  <c r="U57" i="4"/>
  <c r="V57" i="4"/>
  <c r="W57" i="4"/>
  <c r="X57" i="4"/>
  <c r="Y57" i="4"/>
  <c r="Z57" i="4"/>
  <c r="AA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Q58" i="4"/>
  <c r="R58" i="4"/>
  <c r="S58" i="4"/>
  <c r="T58" i="4"/>
  <c r="U58" i="4"/>
  <c r="V58" i="4"/>
  <c r="W58" i="4"/>
  <c r="X58" i="4"/>
  <c r="Y58" i="4"/>
  <c r="Z58" i="4"/>
  <c r="AA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P59" i="4"/>
  <c r="Q59" i="4"/>
  <c r="R59" i="4"/>
  <c r="S59" i="4"/>
  <c r="T59" i="4"/>
  <c r="U59" i="4"/>
  <c r="V59" i="4"/>
  <c r="W59" i="4"/>
  <c r="X59" i="4"/>
  <c r="Y59" i="4"/>
  <c r="Z59" i="4"/>
  <c r="AA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P60" i="4"/>
  <c r="Q60" i="4"/>
  <c r="R60" i="4"/>
  <c r="S60" i="4"/>
  <c r="T60" i="4"/>
  <c r="U60" i="4"/>
  <c r="V60" i="4"/>
  <c r="W60" i="4"/>
  <c r="X60" i="4"/>
  <c r="Y60" i="4"/>
  <c r="Z60" i="4"/>
  <c r="AA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P61" i="4"/>
  <c r="Q61" i="4"/>
  <c r="R61" i="4"/>
  <c r="S61" i="4"/>
  <c r="T61" i="4"/>
  <c r="U61" i="4"/>
  <c r="V61" i="4"/>
  <c r="W61" i="4"/>
  <c r="X61" i="4"/>
  <c r="Y61" i="4"/>
  <c r="Z61" i="4"/>
  <c r="AA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P62" i="4"/>
  <c r="Q62" i="4"/>
  <c r="R62" i="4"/>
  <c r="S62" i="4"/>
  <c r="T62" i="4"/>
  <c r="U62" i="4"/>
  <c r="V62" i="4"/>
  <c r="W62" i="4"/>
  <c r="X62" i="4"/>
  <c r="Y62" i="4"/>
  <c r="Z62" i="4"/>
  <c r="AA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P63" i="4"/>
  <c r="Q63" i="4"/>
  <c r="R63" i="4"/>
  <c r="S63" i="4"/>
  <c r="T63" i="4"/>
  <c r="U63" i="4"/>
  <c r="V63" i="4"/>
  <c r="W63" i="4"/>
  <c r="X63" i="4"/>
  <c r="Y63" i="4"/>
  <c r="Z63" i="4"/>
  <c r="AA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P64" i="4"/>
  <c r="Q64" i="4"/>
  <c r="R64" i="4"/>
  <c r="S64" i="4"/>
  <c r="T64" i="4"/>
  <c r="U64" i="4"/>
  <c r="V64" i="4"/>
  <c r="W64" i="4"/>
  <c r="X64" i="4"/>
  <c r="Y64" i="4"/>
  <c r="Z64" i="4"/>
  <c r="AA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P65" i="4"/>
  <c r="Q65" i="4"/>
  <c r="R65" i="4"/>
  <c r="S65" i="4"/>
  <c r="T65" i="4"/>
  <c r="U65" i="4"/>
  <c r="V65" i="4"/>
  <c r="W65" i="4"/>
  <c r="X65" i="4"/>
  <c r="Y65" i="4"/>
  <c r="Z65" i="4"/>
  <c r="AA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P66" i="4"/>
  <c r="Q66" i="4"/>
  <c r="R66" i="4"/>
  <c r="S66" i="4"/>
  <c r="T66" i="4"/>
  <c r="U66" i="4"/>
  <c r="V66" i="4"/>
  <c r="W66" i="4"/>
  <c r="X66" i="4"/>
  <c r="Y66" i="4"/>
  <c r="Z66" i="4"/>
  <c r="AA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P67" i="4"/>
  <c r="Q67" i="4"/>
  <c r="R67" i="4"/>
  <c r="S67" i="4"/>
  <c r="T67" i="4"/>
  <c r="U67" i="4"/>
  <c r="V67" i="4"/>
  <c r="W67" i="4"/>
  <c r="X67" i="4"/>
  <c r="Y67" i="4"/>
  <c r="Z67" i="4"/>
  <c r="AA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P68" i="4"/>
  <c r="Q68" i="4"/>
  <c r="R68" i="4"/>
  <c r="S68" i="4"/>
  <c r="T68" i="4"/>
  <c r="U68" i="4"/>
  <c r="V68" i="4"/>
  <c r="W68" i="4"/>
  <c r="X68" i="4"/>
  <c r="Y68" i="4"/>
  <c r="Z68" i="4"/>
  <c r="AA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P69" i="4"/>
  <c r="Q69" i="4"/>
  <c r="R69" i="4"/>
  <c r="S69" i="4"/>
  <c r="T69" i="4"/>
  <c r="U69" i="4"/>
  <c r="V69" i="4"/>
  <c r="W69" i="4"/>
  <c r="X69" i="4"/>
  <c r="Y69" i="4"/>
  <c r="Z69" i="4"/>
  <c r="AA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P70" i="4"/>
  <c r="Q70" i="4"/>
  <c r="R70" i="4"/>
  <c r="S70" i="4"/>
  <c r="T70" i="4"/>
  <c r="U70" i="4"/>
  <c r="V70" i="4"/>
  <c r="W70" i="4"/>
  <c r="X70" i="4"/>
  <c r="Y70" i="4"/>
  <c r="Z70" i="4"/>
  <c r="AA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P71" i="4"/>
  <c r="Q71" i="4"/>
  <c r="R71" i="4"/>
  <c r="S71" i="4"/>
  <c r="T71" i="4"/>
  <c r="U71" i="4"/>
  <c r="V71" i="4"/>
  <c r="W71" i="4"/>
  <c r="X71" i="4"/>
  <c r="Y71" i="4"/>
  <c r="Z71" i="4"/>
  <c r="AA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P72" i="4"/>
  <c r="Q72" i="4"/>
  <c r="R72" i="4"/>
  <c r="S72" i="4"/>
  <c r="T72" i="4"/>
  <c r="U72" i="4"/>
  <c r="V72" i="4"/>
  <c r="W72" i="4"/>
  <c r="X72" i="4"/>
  <c r="Y72" i="4"/>
  <c r="Z72" i="4"/>
  <c r="AA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P73" i="4"/>
  <c r="Q73" i="4"/>
  <c r="R73" i="4"/>
  <c r="S73" i="4"/>
  <c r="T73" i="4"/>
  <c r="U73" i="4"/>
  <c r="V73" i="4"/>
  <c r="W73" i="4"/>
  <c r="X73" i="4"/>
  <c r="Y73" i="4"/>
  <c r="Z73" i="4"/>
  <c r="AA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P74" i="4"/>
  <c r="Q74" i="4"/>
  <c r="R74" i="4"/>
  <c r="S74" i="4"/>
  <c r="T74" i="4"/>
  <c r="U74" i="4"/>
  <c r="V74" i="4"/>
  <c r="W74" i="4"/>
  <c r="X74" i="4"/>
  <c r="Y74" i="4"/>
  <c r="Z74" i="4"/>
  <c r="AA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P75" i="4"/>
  <c r="Q75" i="4"/>
  <c r="R75" i="4"/>
  <c r="S75" i="4"/>
  <c r="T75" i="4"/>
  <c r="U75" i="4"/>
  <c r="V75" i="4"/>
  <c r="W75" i="4"/>
  <c r="X75" i="4"/>
  <c r="Y75" i="4"/>
  <c r="Z75" i="4"/>
  <c r="AA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P76" i="4"/>
  <c r="Q76" i="4"/>
  <c r="R76" i="4"/>
  <c r="S76" i="4"/>
  <c r="T76" i="4"/>
  <c r="U76" i="4"/>
  <c r="V76" i="4"/>
  <c r="W76" i="4"/>
  <c r="X76" i="4"/>
  <c r="Y76" i="4"/>
  <c r="Z76" i="4"/>
  <c r="AA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P77" i="4"/>
  <c r="Q77" i="4"/>
  <c r="R77" i="4"/>
  <c r="S77" i="4"/>
  <c r="T77" i="4"/>
  <c r="U77" i="4"/>
  <c r="V77" i="4"/>
  <c r="W77" i="4"/>
  <c r="X77" i="4"/>
  <c r="Y77" i="4"/>
  <c r="Z77" i="4"/>
  <c r="AA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P78" i="4"/>
  <c r="Q78" i="4"/>
  <c r="R78" i="4"/>
  <c r="S78" i="4"/>
  <c r="T78" i="4"/>
  <c r="U78" i="4"/>
  <c r="V78" i="4"/>
  <c r="W78" i="4"/>
  <c r="X78" i="4"/>
  <c r="Y78" i="4"/>
  <c r="Z78" i="4"/>
  <c r="AA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P79" i="4"/>
  <c r="Q79" i="4"/>
  <c r="R79" i="4"/>
  <c r="S79" i="4"/>
  <c r="T79" i="4"/>
  <c r="U79" i="4"/>
  <c r="V79" i="4"/>
  <c r="W79" i="4"/>
  <c r="X79" i="4"/>
  <c r="Y79" i="4"/>
  <c r="Z79" i="4"/>
  <c r="AA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P80" i="4"/>
  <c r="Q80" i="4"/>
  <c r="R80" i="4"/>
  <c r="S80" i="4"/>
  <c r="T80" i="4"/>
  <c r="U80" i="4"/>
  <c r="V80" i="4"/>
  <c r="W80" i="4"/>
  <c r="X80" i="4"/>
  <c r="Y80" i="4"/>
  <c r="Z80" i="4"/>
  <c r="AA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P81" i="4"/>
  <c r="Q81" i="4"/>
  <c r="R81" i="4"/>
  <c r="S81" i="4"/>
  <c r="T81" i="4"/>
  <c r="U81" i="4"/>
  <c r="V81" i="4"/>
  <c r="W81" i="4"/>
  <c r="X81" i="4"/>
  <c r="Y81" i="4"/>
  <c r="Z81" i="4"/>
  <c r="AA8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1" i="4"/>
  <c r="P2" i="5"/>
  <c r="Q2" i="5"/>
  <c r="R2" i="5"/>
  <c r="S2" i="5"/>
  <c r="T2" i="5"/>
  <c r="U2" i="5"/>
  <c r="V2" i="5"/>
  <c r="W2" i="5"/>
  <c r="X2" i="5"/>
  <c r="Y2" i="5"/>
  <c r="Z2" i="5"/>
  <c r="AA2" i="5"/>
  <c r="P3" i="5"/>
  <c r="Q3" i="5"/>
  <c r="R3" i="5"/>
  <c r="S3" i="5"/>
  <c r="T3" i="5"/>
  <c r="U3" i="5"/>
  <c r="V3" i="5"/>
  <c r="W3" i="5"/>
  <c r="X3" i="5"/>
  <c r="Y3" i="5"/>
  <c r="Z3" i="5"/>
  <c r="AA3" i="5"/>
  <c r="P4" i="5"/>
  <c r="Q4" i="5"/>
  <c r="R4" i="5"/>
  <c r="S4" i="5"/>
  <c r="T4" i="5"/>
  <c r="U4" i="5"/>
  <c r="V4" i="5"/>
  <c r="W4" i="5"/>
  <c r="X4" i="5"/>
  <c r="Y4" i="5"/>
  <c r="Z4" i="5"/>
  <c r="AA4" i="5"/>
  <c r="P5" i="5"/>
  <c r="Q5" i="5"/>
  <c r="R5" i="5"/>
  <c r="S5" i="5"/>
  <c r="T5" i="5"/>
  <c r="U5" i="5"/>
  <c r="V5" i="5"/>
  <c r="W5" i="5"/>
  <c r="X5" i="5"/>
  <c r="Y5" i="5"/>
  <c r="Z5" i="5"/>
  <c r="AA5" i="5"/>
  <c r="P6" i="5"/>
  <c r="Q6" i="5"/>
  <c r="R6" i="5"/>
  <c r="S6" i="5"/>
  <c r="T6" i="5"/>
  <c r="U6" i="5"/>
  <c r="V6" i="5"/>
  <c r="W6" i="5"/>
  <c r="X6" i="5"/>
  <c r="Y6" i="5"/>
  <c r="Z6" i="5"/>
  <c r="AA6" i="5"/>
  <c r="P7" i="5"/>
  <c r="Q7" i="5"/>
  <c r="R7" i="5"/>
  <c r="S7" i="5"/>
  <c r="T7" i="5"/>
  <c r="U7" i="5"/>
  <c r="V7" i="5"/>
  <c r="W7" i="5"/>
  <c r="X7" i="5"/>
  <c r="Y7" i="5"/>
  <c r="Z7" i="5"/>
  <c r="AA7" i="5"/>
  <c r="P8" i="5"/>
  <c r="Q8" i="5"/>
  <c r="R8" i="5"/>
  <c r="S8" i="5"/>
  <c r="T8" i="5"/>
  <c r="U8" i="5"/>
  <c r="V8" i="5"/>
  <c r="W8" i="5"/>
  <c r="X8" i="5"/>
  <c r="Y8" i="5"/>
  <c r="Z8" i="5"/>
  <c r="AA8" i="5"/>
  <c r="P9" i="5"/>
  <c r="Q9" i="5"/>
  <c r="R9" i="5"/>
  <c r="S9" i="5"/>
  <c r="T9" i="5"/>
  <c r="U9" i="5"/>
  <c r="V9" i="5"/>
  <c r="W9" i="5"/>
  <c r="X9" i="5"/>
  <c r="Y9" i="5"/>
  <c r="Z9" i="5"/>
  <c r="AA9" i="5"/>
  <c r="P10" i="5"/>
  <c r="Q10" i="5"/>
  <c r="R10" i="5"/>
  <c r="S10" i="5"/>
  <c r="T10" i="5"/>
  <c r="U10" i="5"/>
  <c r="V10" i="5"/>
  <c r="W10" i="5"/>
  <c r="X10" i="5"/>
  <c r="Y10" i="5"/>
  <c r="Z10" i="5"/>
  <c r="AA10" i="5"/>
  <c r="P11" i="5"/>
  <c r="Q11" i="5"/>
  <c r="R11" i="5"/>
  <c r="S11" i="5"/>
  <c r="T11" i="5"/>
  <c r="U11" i="5"/>
  <c r="V11" i="5"/>
  <c r="W11" i="5"/>
  <c r="X11" i="5"/>
  <c r="Y11" i="5"/>
  <c r="Z11" i="5"/>
  <c r="AA11" i="5"/>
  <c r="P12" i="5"/>
  <c r="Q12" i="5"/>
  <c r="R12" i="5"/>
  <c r="S12" i="5"/>
  <c r="T12" i="5"/>
  <c r="U12" i="5"/>
  <c r="V12" i="5"/>
  <c r="W12" i="5"/>
  <c r="X12" i="5"/>
  <c r="Y12" i="5"/>
  <c r="Z12" i="5"/>
  <c r="AA12" i="5"/>
  <c r="P13" i="5"/>
  <c r="Q13" i="5"/>
  <c r="R13" i="5"/>
  <c r="S13" i="5"/>
  <c r="T13" i="5"/>
  <c r="U13" i="5"/>
  <c r="V13" i="5"/>
  <c r="W13" i="5"/>
  <c r="X13" i="5"/>
  <c r="Y13" i="5"/>
  <c r="Z13" i="5"/>
  <c r="AA13" i="5"/>
  <c r="P14" i="5"/>
  <c r="Q14" i="5"/>
  <c r="R14" i="5"/>
  <c r="S14" i="5"/>
  <c r="T14" i="5"/>
  <c r="U14" i="5"/>
  <c r="V14" i="5"/>
  <c r="W14" i="5"/>
  <c r="X14" i="5"/>
  <c r="Y14" i="5"/>
  <c r="Z14" i="5"/>
  <c r="AA14" i="5"/>
  <c r="P15" i="5"/>
  <c r="Q15" i="5"/>
  <c r="R15" i="5"/>
  <c r="S15" i="5"/>
  <c r="T15" i="5"/>
  <c r="U15" i="5"/>
  <c r="V15" i="5"/>
  <c r="W15" i="5"/>
  <c r="X15" i="5"/>
  <c r="Y15" i="5"/>
  <c r="Z15" i="5"/>
  <c r="AA15" i="5"/>
  <c r="P16" i="5"/>
  <c r="Q16" i="5"/>
  <c r="R16" i="5"/>
  <c r="S16" i="5"/>
  <c r="T16" i="5"/>
  <c r="U16" i="5"/>
  <c r="V16" i="5"/>
  <c r="W16" i="5"/>
  <c r="X16" i="5"/>
  <c r="Y16" i="5"/>
  <c r="Z16" i="5"/>
  <c r="AA16" i="5"/>
  <c r="P17" i="5"/>
  <c r="Q17" i="5"/>
  <c r="R17" i="5"/>
  <c r="S17" i="5"/>
  <c r="T17" i="5"/>
  <c r="U17" i="5"/>
  <c r="V17" i="5"/>
  <c r="W17" i="5"/>
  <c r="X17" i="5"/>
  <c r="Y17" i="5"/>
  <c r="Z17" i="5"/>
  <c r="AA17" i="5"/>
  <c r="P18" i="5"/>
  <c r="Q18" i="5"/>
  <c r="R18" i="5"/>
  <c r="S18" i="5"/>
  <c r="T18" i="5"/>
  <c r="U18" i="5"/>
  <c r="V18" i="5"/>
  <c r="W18" i="5"/>
  <c r="X18" i="5"/>
  <c r="Y18" i="5"/>
  <c r="Z18" i="5"/>
  <c r="AA18" i="5"/>
  <c r="P19" i="5"/>
  <c r="Q19" i="5"/>
  <c r="R19" i="5"/>
  <c r="S19" i="5"/>
  <c r="T19" i="5"/>
  <c r="U19" i="5"/>
  <c r="V19" i="5"/>
  <c r="W19" i="5"/>
  <c r="X19" i="5"/>
  <c r="Y19" i="5"/>
  <c r="Z19" i="5"/>
  <c r="AA19" i="5"/>
  <c r="P20" i="5"/>
  <c r="Q20" i="5"/>
  <c r="R20" i="5"/>
  <c r="S20" i="5"/>
  <c r="T20" i="5"/>
  <c r="U20" i="5"/>
  <c r="V20" i="5"/>
  <c r="W20" i="5"/>
  <c r="X20" i="5"/>
  <c r="Y20" i="5"/>
  <c r="Z20" i="5"/>
  <c r="AA20" i="5"/>
  <c r="P21" i="5"/>
  <c r="Q21" i="5"/>
  <c r="R21" i="5"/>
  <c r="S21" i="5"/>
  <c r="T21" i="5"/>
  <c r="U21" i="5"/>
  <c r="V21" i="5"/>
  <c r="W21" i="5"/>
  <c r="X21" i="5"/>
  <c r="Y21" i="5"/>
  <c r="Z21" i="5"/>
  <c r="AA21" i="5"/>
  <c r="P1" i="5"/>
  <c r="Q1" i="5"/>
  <c r="R1" i="5"/>
  <c r="S1" i="5"/>
  <c r="T1" i="5"/>
  <c r="U1" i="5"/>
  <c r="V1" i="5"/>
  <c r="W1" i="5"/>
  <c r="X1" i="5"/>
  <c r="Y1" i="5"/>
  <c r="Z1" i="5"/>
  <c r="AA1" i="5"/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B2" i="5"/>
  <c r="C2" i="5"/>
  <c r="D2" i="5"/>
  <c r="E2" i="5"/>
  <c r="F2" i="5"/>
  <c r="G2" i="5"/>
  <c r="H2" i="5"/>
  <c r="I2" i="5"/>
  <c r="J2" i="5"/>
  <c r="K2" i="5"/>
  <c r="L2" i="5"/>
  <c r="M2" i="5"/>
  <c r="N2" i="5"/>
  <c r="B3" i="5"/>
  <c r="C3" i="5"/>
  <c r="D3" i="5"/>
  <c r="E3" i="5"/>
  <c r="F3" i="5"/>
  <c r="G3" i="5"/>
  <c r="H3" i="5"/>
  <c r="I3" i="5"/>
  <c r="J3" i="5"/>
  <c r="K3" i="5"/>
  <c r="L3" i="5"/>
  <c r="M3" i="5"/>
  <c r="N3" i="5"/>
  <c r="B4" i="5"/>
  <c r="C4" i="5"/>
  <c r="D4" i="5"/>
  <c r="E4" i="5"/>
  <c r="F4" i="5"/>
  <c r="G4" i="5"/>
  <c r="H4" i="5"/>
  <c r="I4" i="5"/>
  <c r="J4" i="5"/>
  <c r="K4" i="5"/>
  <c r="L4" i="5"/>
  <c r="M4" i="5"/>
  <c r="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B6" i="5"/>
  <c r="C6" i="5"/>
  <c r="D6" i="5"/>
  <c r="E6" i="5"/>
  <c r="F6" i="5"/>
  <c r="G6" i="5"/>
  <c r="H6" i="5"/>
  <c r="I6" i="5"/>
  <c r="J6" i="5"/>
  <c r="K6" i="5"/>
  <c r="L6" i="5"/>
  <c r="M6" i="5"/>
  <c r="N6" i="5"/>
  <c r="B7" i="5"/>
  <c r="C7" i="5"/>
  <c r="D7" i="5"/>
  <c r="E7" i="5"/>
  <c r="F7" i="5"/>
  <c r="G7" i="5"/>
  <c r="H7" i="5"/>
  <c r="I7" i="5"/>
  <c r="J7" i="5"/>
  <c r="K7" i="5"/>
  <c r="L7" i="5"/>
  <c r="M7" i="5"/>
  <c r="N7" i="5"/>
  <c r="B8" i="5"/>
  <c r="C8" i="5"/>
  <c r="D8" i="5"/>
  <c r="E8" i="5"/>
  <c r="F8" i="5"/>
  <c r="G8" i="5"/>
  <c r="H8" i="5"/>
  <c r="I8" i="5"/>
  <c r="J8" i="5"/>
  <c r="K8" i="5"/>
  <c r="L8" i="5"/>
  <c r="M8" i="5"/>
  <c r="N8" i="5"/>
  <c r="B9" i="5"/>
  <c r="C9" i="5"/>
  <c r="D9" i="5"/>
  <c r="E9" i="5"/>
  <c r="F9" i="5"/>
  <c r="G9" i="5"/>
  <c r="H9" i="5"/>
  <c r="I9" i="5"/>
  <c r="J9" i="5"/>
  <c r="K9" i="5"/>
  <c r="L9" i="5"/>
  <c r="M9" i="5"/>
  <c r="N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1" i="5"/>
  <c r="DD4" i="3" l="1"/>
  <c r="O4" i="5" s="1"/>
  <c r="DD8" i="2"/>
  <c r="O8" i="4" s="1"/>
  <c r="DD3" i="2"/>
  <c r="O3" i="4" s="1"/>
  <c r="DD25" i="2"/>
  <c r="O25" i="4" s="1"/>
  <c r="CA25" i="2"/>
  <c r="DD21" i="3"/>
  <c r="O21" i="5" s="1"/>
  <c r="CA21" i="3"/>
  <c r="BW21" i="3"/>
  <c r="BL21" i="3"/>
  <c r="DD82" i="2"/>
  <c r="O82" i="4" s="1"/>
  <c r="CA82" i="2"/>
  <c r="BW82" i="2"/>
  <c r="BL82" i="2"/>
  <c r="DD81" i="2"/>
  <c r="O81" i="4" s="1"/>
  <c r="CA81" i="2"/>
  <c r="BW81" i="2"/>
  <c r="BL81" i="2"/>
  <c r="DD79" i="2" l="1"/>
  <c r="O79" i="4" s="1"/>
  <c r="CA79" i="2"/>
  <c r="BW79" i="2"/>
  <c r="DD2" i="2" l="1"/>
  <c r="O2" i="4" s="1"/>
  <c r="DD4" i="2" l="1"/>
  <c r="O4" i="4" s="1"/>
  <c r="DD5" i="2"/>
  <c r="O5" i="4" s="1"/>
  <c r="DD6" i="2"/>
  <c r="O6" i="4" s="1"/>
  <c r="DD7" i="2"/>
  <c r="O7" i="4" s="1"/>
  <c r="DD9" i="2"/>
  <c r="O9" i="4" s="1"/>
  <c r="DD10" i="2"/>
  <c r="O10" i="4" s="1"/>
  <c r="DD11" i="2"/>
  <c r="O11" i="4" s="1"/>
  <c r="DD12" i="2"/>
  <c r="O12" i="4" s="1"/>
  <c r="DD13" i="2"/>
  <c r="O13" i="4" s="1"/>
  <c r="DD14" i="2"/>
  <c r="O14" i="4" s="1"/>
  <c r="DD15" i="2"/>
  <c r="O15" i="4" s="1"/>
  <c r="DD16" i="2"/>
  <c r="O16" i="4" s="1"/>
  <c r="DD17" i="2"/>
  <c r="O17" i="4" s="1"/>
  <c r="DD18" i="2"/>
  <c r="O18" i="4" s="1"/>
  <c r="DD19" i="2"/>
  <c r="O19" i="4" s="1"/>
  <c r="DD20" i="2"/>
  <c r="O20" i="4" s="1"/>
  <c r="DD21" i="2"/>
  <c r="O21" i="4" s="1"/>
  <c r="DD22" i="2"/>
  <c r="O22" i="4" s="1"/>
  <c r="DD23" i="2"/>
  <c r="O23" i="4" s="1"/>
  <c r="DD24" i="2"/>
  <c r="O24" i="4" s="1"/>
  <c r="DD26" i="2"/>
  <c r="O26" i="4" s="1"/>
  <c r="DD27" i="2"/>
  <c r="O27" i="4" s="1"/>
  <c r="DD28" i="2"/>
  <c r="O28" i="4" s="1"/>
  <c r="DD29" i="2"/>
  <c r="O29" i="4" s="1"/>
  <c r="DD30" i="2"/>
  <c r="O30" i="4" s="1"/>
  <c r="DD31" i="2"/>
  <c r="O31" i="4" s="1"/>
  <c r="DD32" i="2"/>
  <c r="O32" i="4" s="1"/>
  <c r="DD33" i="2"/>
  <c r="O33" i="4" s="1"/>
  <c r="DD34" i="2"/>
  <c r="O34" i="4" s="1"/>
  <c r="DD35" i="2"/>
  <c r="O35" i="4" s="1"/>
  <c r="DD36" i="2"/>
  <c r="O36" i="4" s="1"/>
  <c r="DD37" i="2"/>
  <c r="O37" i="4" s="1"/>
  <c r="DD38" i="2"/>
  <c r="O38" i="4" s="1"/>
  <c r="DD39" i="2"/>
  <c r="O39" i="4" s="1"/>
  <c r="DD40" i="2"/>
  <c r="O40" i="4" s="1"/>
  <c r="DD41" i="2"/>
  <c r="O41" i="4" s="1"/>
  <c r="DD42" i="2"/>
  <c r="O42" i="4" s="1"/>
  <c r="DD43" i="2"/>
  <c r="O43" i="4" s="1"/>
  <c r="DD44" i="2"/>
  <c r="O44" i="4" s="1"/>
  <c r="DD45" i="2"/>
  <c r="O45" i="4" s="1"/>
  <c r="DD46" i="2"/>
  <c r="O46" i="4" s="1"/>
  <c r="DD47" i="2"/>
  <c r="O47" i="4" s="1"/>
  <c r="DD48" i="2"/>
  <c r="O48" i="4" s="1"/>
  <c r="DD49" i="2"/>
  <c r="O49" i="4" s="1"/>
  <c r="DD50" i="2"/>
  <c r="O50" i="4" s="1"/>
  <c r="DD51" i="2"/>
  <c r="O51" i="4" s="1"/>
  <c r="DD52" i="2"/>
  <c r="O52" i="4" s="1"/>
  <c r="DD53" i="2"/>
  <c r="O53" i="4" s="1"/>
  <c r="DD54" i="2"/>
  <c r="O54" i="4" s="1"/>
  <c r="DD55" i="2"/>
  <c r="O55" i="4" s="1"/>
  <c r="DD56" i="2"/>
  <c r="O56" i="4" s="1"/>
  <c r="DD57" i="2"/>
  <c r="O57" i="4" s="1"/>
  <c r="DD58" i="2"/>
  <c r="O58" i="4" s="1"/>
  <c r="DD59" i="2"/>
  <c r="O59" i="4" s="1"/>
  <c r="DD60" i="2"/>
  <c r="O60" i="4" s="1"/>
  <c r="DD61" i="2"/>
  <c r="O61" i="4" s="1"/>
  <c r="DD62" i="2"/>
  <c r="O62" i="4" s="1"/>
  <c r="DD63" i="2"/>
  <c r="O63" i="4" s="1"/>
  <c r="DD64" i="2"/>
  <c r="O64" i="4" s="1"/>
  <c r="DD65" i="2"/>
  <c r="O65" i="4" s="1"/>
  <c r="DD66" i="2"/>
  <c r="O66" i="4" s="1"/>
  <c r="DD67" i="2"/>
  <c r="O67" i="4" s="1"/>
  <c r="DD68" i="2"/>
  <c r="O68" i="4" s="1"/>
  <c r="DD69" i="2"/>
  <c r="O69" i="4" s="1"/>
  <c r="DD70" i="2"/>
  <c r="O70" i="4" s="1"/>
  <c r="DD71" i="2"/>
  <c r="O71" i="4" s="1"/>
  <c r="DD72" i="2"/>
  <c r="O72" i="4" s="1"/>
  <c r="DD73" i="2"/>
  <c r="O73" i="4" s="1"/>
  <c r="DD74" i="2"/>
  <c r="O74" i="4" s="1"/>
  <c r="DD75" i="2"/>
  <c r="O75" i="4" s="1"/>
  <c r="DD76" i="2"/>
  <c r="O76" i="4" s="1"/>
  <c r="DD77" i="2"/>
  <c r="O77" i="4" s="1"/>
  <c r="DD78" i="2"/>
  <c r="O78" i="4" s="1"/>
  <c r="DD80" i="2"/>
  <c r="O80" i="4" s="1"/>
  <c r="DD3" i="3"/>
  <c r="O3" i="5" s="1"/>
  <c r="DD5" i="3"/>
  <c r="O5" i="5" s="1"/>
  <c r="DD6" i="3"/>
  <c r="O6" i="5" s="1"/>
  <c r="DD7" i="3"/>
  <c r="O7" i="5" s="1"/>
  <c r="DD8" i="3"/>
  <c r="O8" i="5" s="1"/>
  <c r="DD9" i="3"/>
  <c r="O9" i="5" s="1"/>
  <c r="DD10" i="3"/>
  <c r="O10" i="5" s="1"/>
  <c r="DD11" i="3"/>
  <c r="O11" i="5" s="1"/>
  <c r="DD12" i="3"/>
  <c r="O12" i="5" s="1"/>
  <c r="DD13" i="3"/>
  <c r="O13" i="5" s="1"/>
  <c r="DD14" i="3"/>
  <c r="O14" i="5" s="1"/>
  <c r="DD15" i="3"/>
  <c r="O15" i="5" s="1"/>
  <c r="DD16" i="3"/>
  <c r="O16" i="5" s="1"/>
  <c r="DD17" i="3"/>
  <c r="O17" i="5" s="1"/>
  <c r="DD18" i="3"/>
  <c r="O18" i="5" s="1"/>
  <c r="DD19" i="3"/>
  <c r="O19" i="5" s="1"/>
  <c r="DD20" i="3"/>
  <c r="O20" i="5" s="1"/>
  <c r="DD2" i="3"/>
  <c r="O2" i="5" s="1"/>
  <c r="BK16" i="3" l="1"/>
  <c r="BK46" i="2"/>
  <c r="BW20" i="3" l="1"/>
  <c r="BW19" i="3"/>
  <c r="BW18" i="3"/>
  <c r="CA80" i="2"/>
  <c r="BW80" i="2"/>
  <c r="CA78" i="2"/>
  <c r="BW78" i="2"/>
  <c r="CA77" i="2"/>
  <c r="BW77" i="2"/>
  <c r="CA76" i="2"/>
  <c r="BW76" i="2"/>
  <c r="CA75" i="2"/>
  <c r="BW75" i="2"/>
  <c r="CA74" i="2"/>
  <c r="BW74" i="2"/>
  <c r="CA7" i="3"/>
  <c r="I7" i="3"/>
  <c r="CA11" i="3"/>
  <c r="BE11" i="3"/>
  <c r="CA28" i="2"/>
  <c r="BE28" i="2"/>
  <c r="BE30" i="2"/>
  <c r="BE29" i="2"/>
  <c r="BW73" i="2"/>
  <c r="BW72" i="2"/>
  <c r="BW71" i="2"/>
  <c r="BW70" i="2"/>
  <c r="BW69" i="2"/>
  <c r="BW68" i="2"/>
  <c r="CA67" i="2"/>
  <c r="BW67" i="2"/>
  <c r="CA66" i="2"/>
  <c r="BW66" i="2"/>
  <c r="BW65" i="2"/>
  <c r="BW64" i="2"/>
  <c r="BW63" i="2"/>
  <c r="BW62" i="2"/>
  <c r="CA65" i="2"/>
  <c r="CA64" i="2"/>
  <c r="CA63" i="2"/>
  <c r="CA62" i="2"/>
  <c r="CA61" i="2"/>
  <c r="BW61" i="2"/>
  <c r="BL60" i="2"/>
  <c r="CA59" i="2"/>
  <c r="CA58" i="2"/>
  <c r="CA57" i="2"/>
  <c r="BL57" i="2"/>
  <c r="CA56" i="2"/>
  <c r="BL56" i="2"/>
  <c r="CA55" i="2"/>
  <c r="BL55" i="2"/>
  <c r="CA54" i="2" l="1"/>
  <c r="BL54" i="2"/>
  <c r="BL52" i="2"/>
  <c r="CA51" i="2" l="1"/>
  <c r="CA50" i="2"/>
  <c r="CA49" i="2"/>
  <c r="CA48" i="2"/>
  <c r="CA46" i="2" l="1"/>
  <c r="CA45" i="2"/>
  <c r="CA44" i="2"/>
  <c r="CA43" i="2"/>
  <c r="CA42" i="2"/>
  <c r="CA41" i="2"/>
  <c r="CA40" i="2"/>
  <c r="CA39" i="2"/>
  <c r="CA38" i="2"/>
  <c r="CA37" i="2"/>
  <c r="CA36" i="2" l="1"/>
  <c r="CA35" i="2"/>
  <c r="CA34" i="2"/>
  <c r="CA33" i="2"/>
  <c r="CA32" i="2" l="1"/>
  <c r="CA31" i="2"/>
  <c r="CA30" i="2"/>
  <c r="CA29" i="2"/>
  <c r="CA27" i="2" l="1"/>
  <c r="CA26" i="2" l="1"/>
  <c r="CA24" i="2"/>
  <c r="CA18" i="2" l="1"/>
  <c r="CA17" i="2" l="1"/>
  <c r="CA16" i="2"/>
  <c r="I16" i="2"/>
  <c r="CA15" i="2" l="1"/>
  <c r="I15" i="2"/>
  <c r="CA14" i="2"/>
  <c r="I14" i="2"/>
  <c r="CA13" i="2" l="1"/>
  <c r="I13" i="2"/>
  <c r="CA12" i="2"/>
  <c r="CA6" i="2" l="1"/>
  <c r="CA5" i="2"/>
  <c r="CA4" i="2"/>
  <c r="CA2" i="2"/>
</calcChain>
</file>

<file path=xl/sharedStrings.xml><?xml version="1.0" encoding="utf-8"?>
<sst xmlns="http://schemas.openxmlformats.org/spreadsheetml/2006/main" count="5229" uniqueCount="679">
  <si>
    <t>Annuitant</t>
  </si>
  <si>
    <t>Spouse</t>
  </si>
  <si>
    <t>Purchase Amount</t>
  </si>
  <si>
    <t>Filtered Out for:</t>
  </si>
  <si>
    <t>Quotes returned</t>
  </si>
  <si>
    <t>Error message returned and displayed on portal</t>
  </si>
  <si>
    <t>IR-PQ-TC001</t>
  </si>
  <si>
    <t>IR-PQ-TC001-001-SL Only - Happy Path</t>
  </si>
  <si>
    <t>Unticked</t>
  </si>
  <si>
    <t>Maximum</t>
  </si>
  <si>
    <t>No</t>
  </si>
  <si>
    <t>For Life</t>
  </si>
  <si>
    <t>Conventional</t>
  </si>
  <si>
    <t>Level</t>
  </si>
  <si>
    <t>In Arrears</t>
  </si>
  <si>
    <t>Nil</t>
  </si>
  <si>
    <t>None</t>
  </si>
  <si>
    <t>Yes</t>
  </si>
  <si>
    <t>Neither</t>
  </si>
  <si>
    <t>EA and TRA</t>
  </si>
  <si>
    <t>IR-PQ-TC002</t>
  </si>
  <si>
    <t>IR-PQ-TC002-001-SL Mulit Pot Transfer info</t>
  </si>
  <si>
    <t>IR-PQ-TC003</t>
  </si>
  <si>
    <t>IR-PQ-TC003-001-SL Negative Test - Investment linked</t>
  </si>
  <si>
    <t>Both EA and TRA</t>
  </si>
  <si>
    <t>Filtered Out - None</t>
  </si>
  <si>
    <t>IR-PQ-TC004</t>
  </si>
  <si>
    <t>IR-PQ-TC004-001-SL Negative Test - Fixed Term</t>
  </si>
  <si>
    <t>Fixed Term</t>
  </si>
  <si>
    <t>IR-PQ-TC005</t>
  </si>
  <si>
    <t>IR-PQ-TC005-001-SL Negative Test - To Age</t>
  </si>
  <si>
    <t>To Age</t>
  </si>
  <si>
    <t>TRA Error messsage - Unable to Quote for TRA</t>
  </si>
  <si>
    <t>IR-PQ-TC006</t>
  </si>
  <si>
    <t>IR-PQ-TC006-001-SL Negative Test - Non UK pension</t>
  </si>
  <si>
    <t>IR-PQ-TC007</t>
  </si>
  <si>
    <t>IR-PQ-TC007-001-SL Negative Test - Income Driven</t>
  </si>
  <si>
    <t>Income</t>
  </si>
  <si>
    <t>TRA Only</t>
  </si>
  <si>
    <t>EA</t>
  </si>
  <si>
    <t>IR-PQ-TC008</t>
  </si>
  <si>
    <t>IR-PQ-TC008-001-SL PCLS Options</t>
  </si>
  <si>
    <t>Amount</t>
  </si>
  <si>
    <t>IR-PQ-TC009</t>
  </si>
  <si>
    <t>IR-PQ-TC009-001-SL PCLS Options</t>
  </si>
  <si>
    <t>IR-PQ-TC010</t>
  </si>
  <si>
    <t>IR-PQ-TC010-001-SL PCLS Options</t>
  </si>
  <si>
    <t>IR-PQ-TC011</t>
  </si>
  <si>
    <t>IR-PQ-TC011-001-SL Tfr options - OMO</t>
  </si>
  <si>
    <t>OMO</t>
  </si>
  <si>
    <t>EA Only</t>
  </si>
  <si>
    <t>IR-PQ-TC012</t>
  </si>
  <si>
    <t>IR-PQ-TC012-001-SL Negative Test - BV Client age</t>
  </si>
  <si>
    <t>TRA Error message</t>
  </si>
  <si>
    <t>IR-PQ-TC013</t>
  </si>
  <si>
    <t>IR-PQ-TC013-001-SL BV Client age</t>
  </si>
  <si>
    <t>IR-PQ-TC014</t>
  </si>
  <si>
    <t>IR-PQ-TC014-001-SL BV Client age</t>
  </si>
  <si>
    <t>EA Error message</t>
  </si>
  <si>
    <t>IR-PQ-TC015</t>
  </si>
  <si>
    <t>IR-PQ-TC015-001-SL Negative Test BV Client age</t>
  </si>
  <si>
    <t>IR-PQ-TC016</t>
  </si>
  <si>
    <t>IR-PQ-TC016-001-SL BV Incoming Fund</t>
  </si>
  <si>
    <t>IR-PQ-TC019</t>
  </si>
  <si>
    <t>IR-PQ-TC020</t>
  </si>
  <si>
    <t>IR-PQ-TC021</t>
  </si>
  <si>
    <t>IR-PQ-TC022</t>
  </si>
  <si>
    <t>IR-PQ-TC023</t>
  </si>
  <si>
    <t>IR-PQ-TC023-001-SL Frequency Options</t>
  </si>
  <si>
    <t>IR-PQ-TC024</t>
  </si>
  <si>
    <t>IR-PQ-TC024-001-SL Frequency Options</t>
  </si>
  <si>
    <t>IR-PQ-TC025</t>
  </si>
  <si>
    <t>IR-PQ-TC025-001-SL Frequency Options</t>
  </si>
  <si>
    <t>IR-PQ-TC026</t>
  </si>
  <si>
    <t>IR-PQ-TC026-001-SL Payment basis Option</t>
  </si>
  <si>
    <t>In Advance</t>
  </si>
  <si>
    <t>IR-PQ-TC027</t>
  </si>
  <si>
    <t>IR-PQ-TC027-001-SL Esc options - Fixed decimal places</t>
  </si>
  <si>
    <t>TRA only</t>
  </si>
  <si>
    <t>IR-PQ-TC028</t>
  </si>
  <si>
    <t>IR-PQ-TC028-001-SL Esc options - Fixed BV</t>
  </si>
  <si>
    <t>IR-PQ-TC029</t>
  </si>
  <si>
    <t>IR-PQ-TC029-001-SL Esc options - Fixed BV</t>
  </si>
  <si>
    <t>IR-PQ-TC030</t>
  </si>
  <si>
    <t>IR-PQ-TC030-001-SL Esc options - Fixed BV</t>
  </si>
  <si>
    <t>IR-PQ-TC031</t>
  </si>
  <si>
    <t>IR-PQ-TC031-001-SL Esc options - Fixed BV</t>
  </si>
  <si>
    <t>IR-PQ-TC032</t>
  </si>
  <si>
    <t>IR-PQ-TC032-001-SL Negative Test -Esc options - Fixed BV</t>
  </si>
  <si>
    <t>IR-PQ-TC033</t>
  </si>
  <si>
    <t>IR-PQ-TC033-001-SL Esc options - Fixed decimal places</t>
  </si>
  <si>
    <t>IR-PQ-TC034</t>
  </si>
  <si>
    <t>IR-PQ-TC034-001-SL Esc options - RPI</t>
  </si>
  <si>
    <t>RPI</t>
  </si>
  <si>
    <t>IR-PQ-TC035</t>
  </si>
  <si>
    <t>IR-PQ-TC035-001-SL Esc options - LPI</t>
  </si>
  <si>
    <t>LPI</t>
  </si>
  <si>
    <t>IR-PQ-TC036</t>
  </si>
  <si>
    <t>IR-PQ-TC036-001-SL With proportion Option</t>
  </si>
  <si>
    <t>Ticked</t>
  </si>
  <si>
    <t>IR-PQ-TC037</t>
  </si>
  <si>
    <t xml:space="preserve">IR-PQ-TC037-001-SL Fee Options </t>
  </si>
  <si>
    <t>IR-PQ-TC038</t>
  </si>
  <si>
    <t>IR-PQ-TC038-001-SL Fee Options</t>
  </si>
  <si>
    <t>IR-PQ-TC039</t>
  </si>
  <si>
    <t>IR-PQ-TC039-001-SL Fee Options</t>
  </si>
  <si>
    <t>IR-PQ-TC040</t>
  </si>
  <si>
    <t>IR-PQ-TC040-001-SL Fee Options</t>
  </si>
  <si>
    <t>IR-PQ-TC041</t>
  </si>
  <si>
    <t>IR-PQ-TC041-001-SL Negative Test - Fee options</t>
  </si>
  <si>
    <t>IR-PQ-TC042</t>
  </si>
  <si>
    <t xml:space="preserve">IR-PQ-TC042-001-SL Negative Test - Fee Option </t>
  </si>
  <si>
    <t>IR-PQ-TC043</t>
  </si>
  <si>
    <t xml:space="preserve">IR-PQ-TC043-001-SL Negative Test - Fee Options </t>
  </si>
  <si>
    <t>IR-PQ-TC044</t>
  </si>
  <si>
    <t>IR-PQ-TC044-001-SL Renum. Options - Comm</t>
  </si>
  <si>
    <t>IR-PQ-TC045</t>
  </si>
  <si>
    <t>IR-PQ-TC045-001-SL Negative Test - Contract Start Date</t>
  </si>
  <si>
    <t>IR-PQ-TC046</t>
  </si>
  <si>
    <t>IR-PQ-TC046-001-SL Total Pension fund &lt;&gt; Purchase Amount</t>
  </si>
  <si>
    <t>IR-PQ-TC047</t>
  </si>
  <si>
    <t>IR-PQ-TC047-001-SL with GTD - Happy Path</t>
  </si>
  <si>
    <t>IR-PQ-TC048</t>
  </si>
  <si>
    <t xml:space="preserve">IR-PQ-TC048-001-SL Negative Test BV Guaranteed Term </t>
  </si>
  <si>
    <t>IR-PQ-TC049</t>
  </si>
  <si>
    <t>IR-PQ-TC049-001-SL BV Guaranteed Term</t>
  </si>
  <si>
    <t>IR-PQ-TC050</t>
  </si>
  <si>
    <t>IR-PQ-TC050-001-SL BV Guaranteed Term</t>
  </si>
  <si>
    <t>IR-PQ-TC051</t>
  </si>
  <si>
    <t>IR-PQ-TC051-001-SL Negative Test - GTD and VP (select VP &amp; then GTD)</t>
  </si>
  <si>
    <t>Spouse/partner death</t>
  </si>
  <si>
    <t>IR-PQ-TC052</t>
  </si>
  <si>
    <t>IR-PQ-TC052-001-SL Negative Test - GTD and VP (select GTD and then VP)</t>
  </si>
  <si>
    <t>IR-PQ-TC053</t>
  </si>
  <si>
    <t>IR-PQ-TC053-001-SL with VP - Happy Path</t>
  </si>
  <si>
    <t>IR-PQ-TC054</t>
  </si>
  <si>
    <t>IR-PQ-TC054-001VP % Options</t>
  </si>
  <si>
    <t>IR-PQ-TC055</t>
  </si>
  <si>
    <t>IR-PQ-TC055-001VP % Options</t>
  </si>
  <si>
    <t>IR-PQ-TC056</t>
  </si>
  <si>
    <t>IR-PQ-TC056-001VP % Options</t>
  </si>
  <si>
    <t>IR-PQ-TC057</t>
  </si>
  <si>
    <t xml:space="preserve">IR-PQ-TC057-001BV VP specified % </t>
  </si>
  <si>
    <t>IR-PQ-TC058</t>
  </si>
  <si>
    <t xml:space="preserve">IR-PQ-TC058-001BV VP specified % </t>
  </si>
  <si>
    <t>IR-PQ-TC059</t>
  </si>
  <si>
    <t>IR-PQ-TC059-001 JL VP Payable Options</t>
  </si>
  <si>
    <t>Spouse/Partner</t>
  </si>
  <si>
    <t>IR-PQ-TC060</t>
  </si>
  <si>
    <t>IR-PQ-TC060-001-JL Only - Happy Path</t>
  </si>
  <si>
    <t>Married</t>
  </si>
  <si>
    <t>IR-PQ-TC061</t>
  </si>
  <si>
    <t>IR-PQ-TC061-001-JL Negative Test - BV Dependants age</t>
  </si>
  <si>
    <t>IR-PQ-TC062</t>
  </si>
  <si>
    <t>IR-PQ-TC062-001-JL BV Dependants age</t>
  </si>
  <si>
    <t>IR-PQ-TC063</t>
  </si>
  <si>
    <t>IR-PQ-TC063-001-JL BV Dependants age</t>
  </si>
  <si>
    <t>IR-PQ-TC064</t>
  </si>
  <si>
    <t>IR-PQ-TC064-001-JL Negative Test - BV Dependants age</t>
  </si>
  <si>
    <t>IR-PQ-TC065</t>
  </si>
  <si>
    <t>IR-PQ-TC065-001-JL UWR Options</t>
  </si>
  <si>
    <t>IR-PQ-TC066</t>
  </si>
  <si>
    <t>IR-PQ-TC066-001-JL UWR Options</t>
  </si>
  <si>
    <t>IR-PQ-TC067</t>
  </si>
  <si>
    <t>IR-PQ-TC067-001-JL UWR Options</t>
  </si>
  <si>
    <t>IR-PQ-TC068</t>
  </si>
  <si>
    <t>IR-PQ-TC068-001-JL UWR Options</t>
  </si>
  <si>
    <t>IR-PQ-TC069</t>
  </si>
  <si>
    <t>IR-PQ-TC069-001-JL UWR Options</t>
  </si>
  <si>
    <t>IR-PQ-TC070</t>
  </si>
  <si>
    <t>IR-PQ-TC070-001-JL UWR Options</t>
  </si>
  <si>
    <t>IR-PQ-TC071</t>
  </si>
  <si>
    <t>IR-PQ-TC071-001-JL UWR Options</t>
  </si>
  <si>
    <t>IR-PQ-TC072</t>
  </si>
  <si>
    <t>IR-PQ-TC072-001-JL UWR Options</t>
  </si>
  <si>
    <t>IR-PQ-TC073</t>
  </si>
  <si>
    <t>IR-PQ-TC073-001-JL Spouse % Options</t>
  </si>
  <si>
    <t>IR-PQ-TC074</t>
  </si>
  <si>
    <t>IR-PQ-TC074-001-JL Spouse % Options</t>
  </si>
  <si>
    <t>IR-PQ-TC075</t>
  </si>
  <si>
    <t>IR-PQ-TC075-001-JL Rev. Benefit options - Date of Death</t>
  </si>
  <si>
    <t>IR-PQ-TC076</t>
  </si>
  <si>
    <t>IR-PQ-TC076-001-JL Rev. Benefit options - Any Spouse</t>
  </si>
  <si>
    <t>IR-PQ-TC078</t>
  </si>
  <si>
    <t>IR-PQ-TC078-001-JL with GTD - Happy Path</t>
  </si>
  <si>
    <t>IR-PQ-TC079</t>
  </si>
  <si>
    <t>IR-PQ-TC079-001-JL With Overlap</t>
  </si>
  <si>
    <t>IR-PQ-TC080</t>
  </si>
  <si>
    <t>IR-PQ-TC080-001-JL Complex UWR Quote - EA and TRA</t>
  </si>
  <si>
    <t>IR-PQ-TC081</t>
  </si>
  <si>
    <t xml:space="preserve">IR-PQ-TC081-001-JL with VP - Happy Path </t>
  </si>
  <si>
    <t>IR-PQ-TC082</t>
  </si>
  <si>
    <t>IR-PQ-TC082-001-JL Complex UWR Quote - EA Only</t>
  </si>
  <si>
    <t>Transfer</t>
  </si>
  <si>
    <t>TestIteration</t>
  </si>
  <si>
    <t>TestName</t>
  </si>
  <si>
    <t>Test Description</t>
  </si>
  <si>
    <t>BN13 3LT</t>
  </si>
  <si>
    <t>Single</t>
  </si>
  <si>
    <t>Bus Driver</t>
  </si>
  <si>
    <t>Mr</t>
  </si>
  <si>
    <t>Male</t>
  </si>
  <si>
    <t>irpqt</t>
  </si>
  <si>
    <t>Baker</t>
  </si>
  <si>
    <t>SpousePartner</t>
  </si>
  <si>
    <t>Mrs</t>
  </si>
  <si>
    <t>irpqtJL</t>
  </si>
  <si>
    <t>Female</t>
  </si>
  <si>
    <t>D_Title</t>
  </si>
  <si>
    <t>D_FirstName</t>
  </si>
  <si>
    <t>D_LastName</t>
  </si>
  <si>
    <t>D_Sex</t>
  </si>
  <si>
    <t>D_DateOfBirth</t>
  </si>
  <si>
    <t>Relationship</t>
  </si>
  <si>
    <t>Wife</t>
  </si>
  <si>
    <t>D_Smoker</t>
  </si>
  <si>
    <t>D_Occupation</t>
  </si>
  <si>
    <t>D_Postcode</t>
  </si>
  <si>
    <t>D_LifestyleFactor</t>
  </si>
  <si>
    <t>D_MedicalHistory</t>
  </si>
  <si>
    <t>OMO_IVPP</t>
  </si>
  <si>
    <t>QuoteBasedOn</t>
  </si>
  <si>
    <t>AddSources</t>
  </si>
  <si>
    <t>Type</t>
  </si>
  <si>
    <t>Provider</t>
  </si>
  <si>
    <t>Aviva</t>
  </si>
  <si>
    <t>GrossAmount</t>
  </si>
  <si>
    <t>AnnuityProduct</t>
  </si>
  <si>
    <t>InvestmentType</t>
  </si>
  <si>
    <t>EscalationRate</t>
  </si>
  <si>
    <t>PaymentFrequency</t>
  </si>
  <si>
    <t>PaymentTiming</t>
  </si>
  <si>
    <t>WithProportion</t>
  </si>
  <si>
    <t>IllustrativeAge</t>
  </si>
  <si>
    <t>SpecifiedRate</t>
  </si>
  <si>
    <t>Specified Rate</t>
  </si>
  <si>
    <t>Monthly</t>
  </si>
  <si>
    <t>Quarterly</t>
  </si>
  <si>
    <t>Half-Yearly</t>
  </si>
  <si>
    <t>Annually</t>
  </si>
  <si>
    <t>ContractStart</t>
  </si>
  <si>
    <t>SpecifiedDate</t>
  </si>
  <si>
    <t>Specified Date</t>
  </si>
  <si>
    <t>ValueProtection</t>
  </si>
  <si>
    <t>Specified rate</t>
  </si>
  <si>
    <t>WithPaymentOn</t>
  </si>
  <si>
    <t>GuaranteedPeriod</t>
  </si>
  <si>
    <t>SpecifiedPeriod</t>
  </si>
  <si>
    <t>PurchaseAmount</t>
  </si>
  <si>
    <t>ReversionaryType</t>
  </si>
  <si>
    <t>ReversionaryBenefit</t>
  </si>
  <si>
    <t>ReversionaryStart</t>
  </si>
  <si>
    <t>OverlapRequired</t>
  </si>
  <si>
    <t>Next due date</t>
  </si>
  <si>
    <t>Date of death</t>
  </si>
  <si>
    <t>SpousePartnerOption</t>
  </si>
  <si>
    <t>Named Spouse</t>
  </si>
  <si>
    <t>Any Spouse</t>
  </si>
  <si>
    <t>TotalPensionFund</t>
  </si>
  <si>
    <t>BreadthOfAdvice</t>
  </si>
  <si>
    <t>RemunerationType</t>
  </si>
  <si>
    <t>FacilitatedByProvider</t>
  </si>
  <si>
    <t>Adviser charging</t>
  </si>
  <si>
    <t>Terms</t>
  </si>
  <si>
    <t>InitialChargeOnly</t>
  </si>
  <si>
    <t>Both</t>
  </si>
  <si>
    <t>Annuity in Payment</t>
  </si>
  <si>
    <t>Annuity Purchase Amount After Crystallisation</t>
  </si>
  <si>
    <t>Commission</t>
  </si>
  <si>
    <t>CommissionTerms</t>
  </si>
  <si>
    <t>Full</t>
  </si>
  <si>
    <t>InitialChargeFacilitatedFrom</t>
  </si>
  <si>
    <t>InitialCharge</t>
  </si>
  <si>
    <t>PercentageOfAnnuity</t>
  </si>
  <si>
    <t>Commencing</t>
  </si>
  <si>
    <t>Immediately</t>
  </si>
  <si>
    <t>Metric</t>
  </si>
  <si>
    <t>Low income error message</t>
  </si>
  <si>
    <t>RunMode</t>
  </si>
  <si>
    <t>N</t>
  </si>
  <si>
    <t>ClientTitle</t>
  </si>
  <si>
    <t>ClientFirstName</t>
  </si>
  <si>
    <t>ClientLastName</t>
  </si>
  <si>
    <t>ClientSex</t>
  </si>
  <si>
    <t>ClientDateOfBirth</t>
  </si>
  <si>
    <t>ClientMarriageStatus</t>
  </si>
  <si>
    <t>ClientOccupation</t>
  </si>
  <si>
    <t>ClientPostCode</t>
  </si>
  <si>
    <t>ClientSmoker</t>
  </si>
  <si>
    <t>ClientCurrentSmoker</t>
  </si>
  <si>
    <t>ClientRegularSmokerfor10yrs</t>
  </si>
  <si>
    <t>ClientDateStartedMonth</t>
  </si>
  <si>
    <t>ClientDateStartedYear</t>
  </si>
  <si>
    <t>ClientDateStoppedMonth</t>
  </si>
  <si>
    <t>ClientDateStoppedYear</t>
  </si>
  <si>
    <t>ClientCigarettes</t>
  </si>
  <si>
    <t>ClientCigars</t>
  </si>
  <si>
    <t>ClientSmokerAmount</t>
  </si>
  <si>
    <t>ClientRollingTobaccoOunces</t>
  </si>
  <si>
    <t>ClientPipeTobaccoOunces</t>
  </si>
  <si>
    <t>ClientRollingTobaccoGrams</t>
  </si>
  <si>
    <t>ClientPipeTobaccoGrams</t>
  </si>
  <si>
    <t>ClientLifestyleFactor</t>
  </si>
  <si>
    <t>ClientMedicalHistory</t>
  </si>
  <si>
    <t>RequiredIncome</t>
  </si>
  <si>
    <t>PCLSTaxFreeCash</t>
  </si>
  <si>
    <t>PCLSTaxFreeCashAmount</t>
  </si>
  <si>
    <t>MinIllustrativeTermYears</t>
  </si>
  <si>
    <t>MinIllustrativeTermMonths</t>
  </si>
  <si>
    <t>RequiredOutcome</t>
  </si>
  <si>
    <t>AmountPerYear</t>
  </si>
  <si>
    <t>GADResultMinimum</t>
  </si>
  <si>
    <t>GADResultMaximum</t>
  </si>
  <si>
    <t>Independent</t>
  </si>
  <si>
    <t>Percentage</t>
  </si>
  <si>
    <t>AbleToQuoteForRetAdvanage</t>
  </si>
  <si>
    <t>ErrorMessages</t>
  </si>
  <si>
    <t>ExpectedQuotesCount</t>
  </si>
  <si>
    <t>2</t>
  </si>
  <si>
    <t>0</t>
  </si>
  <si>
    <t>IVPP</t>
  </si>
  <si>
    <t>WithProfits</t>
  </si>
  <si>
    <t>Y</t>
  </si>
  <si>
    <t>PercentagePurchasePrice</t>
  </si>
  <si>
    <t>1</t>
  </si>
  <si>
    <t>ExpectedPopUp</t>
  </si>
  <si>
    <t>ActualQuotesCount</t>
  </si>
  <si>
    <t>ActualErrorsCount</t>
  </si>
  <si>
    <t>ExpectedErrorsCount</t>
  </si>
  <si>
    <t>DontKnow</t>
  </si>
  <si>
    <t>IR-PQ-TC017</t>
  </si>
  <si>
    <t>IR-PQ-TC017-001-SL BV Incoming Fund</t>
  </si>
  <si>
    <t>IR-PQ-TC018</t>
  </si>
  <si>
    <t>Imperial</t>
  </si>
  <si>
    <t>Please enter a value for Specified Rate between 0 and 10</t>
  </si>
  <si>
    <t>Restricted</t>
  </si>
  <si>
    <t>Simplified</t>
  </si>
  <si>
    <t>ExecutionOnly</t>
  </si>
  <si>
    <t>OngoingChargeOnly</t>
  </si>
  <si>
    <t>Please enter an ongoing fixed charge amount in the format 999999999.99</t>
  </si>
  <si>
    <t>Unfortunately there are no Providers able to quote for the details you have entered.</t>
  </si>
  <si>
    <t>Please enter an initial charge percent in the format 999.99</t>
  </si>
  <si>
    <t>IterationStartDateTime</t>
  </si>
  <si>
    <t>IterationEndDateTime</t>
  </si>
  <si>
    <t>TRAQuoteNumber</t>
  </si>
  <si>
    <t>GAQuoteNumber</t>
  </si>
  <si>
    <t>TRAResultQuoteDetails</t>
  </si>
  <si>
    <t>GAResultQuoteDetails</t>
  </si>
  <si>
    <t>TRAErrorDetails</t>
  </si>
  <si>
    <t>GAErrorDetails</t>
  </si>
  <si>
    <t>ValidationErrors</t>
  </si>
  <si>
    <t>IR-PQ-TC018-001-SL UWR Options -  Postcode (C1),All Assumptions</t>
  </si>
  <si>
    <t xml:space="preserve">IR-PQ-TC019-001-SL UWR Options- Postcode (c2) &amp; Occ (c1) </t>
  </si>
  <si>
    <t>RK10 7AD</t>
  </si>
  <si>
    <t>IR-PQ-TC020-001-SL UWR Options -Postcode (c2) Occ (c2)  &amp; All Assumptions</t>
  </si>
  <si>
    <t>Labourer</t>
  </si>
  <si>
    <t>IR-PQ-TC021-001-SL UWR Options -  Postcode (c1) &amp; Occ (c0) &amp; Lifestyle Assumption</t>
  </si>
  <si>
    <t>IR-PQ-TC022-001-SL UWR Options - Postcode (c2) - Medical History Assumptions</t>
  </si>
  <si>
    <t>£7,568.40;G</t>
  </si>
  <si>
    <t>£7,342.32;</t>
  </si>
  <si>
    <t>£7,158.12;</t>
  </si>
  <si>
    <t>ValueProtectionSpecifiedRate</t>
  </si>
  <si>
    <t>Annuitants death</t>
  </si>
  <si>
    <t>£7,099.92;G</t>
  </si>
  <si>
    <t>com.hannover_re.lh.pos.manager.exception.PersonTooYoungException: The person is younger than the allowed minimum age (35 &lt; 50)!.</t>
  </si>
  <si>
    <t>An unexpected internal server error occured. com.hannover_re.lh.pos.manager.exception.PersonTooYoungException: The person is younger than the allowed minimum age (35 &lt;50)!.</t>
  </si>
  <si>
    <t>RH10 7AA</t>
  </si>
  <si>
    <t>Intend to marry</t>
  </si>
  <si>
    <t>Glass Worker</t>
  </si>
  <si>
    <t>Fiancee</t>
  </si>
  <si>
    <t>£6,775.80;G</t>
  </si>
  <si>
    <t>£7,498.68;G</t>
  </si>
  <si>
    <t>£8,002.08;G</t>
  </si>
  <si>
    <t>£8,076.12;G</t>
  </si>
  <si>
    <t>£10,016.28;G</t>
  </si>
  <si>
    <t>Warning: your client is less than 55</t>
  </si>
  <si>
    <t>£737.64;G</t>
  </si>
  <si>
    <t>This product is subject to a minimum premium of Â£20,000 after the deduction of any tax free cash, product fee, and initial charge.</t>
  </si>
  <si>
    <t>£7,509.84;</t>
  </si>
  <si>
    <t>£7,200.96;</t>
  </si>
  <si>
    <t>£5,672.76;G</t>
  </si>
  <si>
    <t>£1,985.04;G</t>
  </si>
  <si>
    <t>£1,966.80;G</t>
  </si>
  <si>
    <t>£4,017.00;G</t>
  </si>
  <si>
    <t>£3,977.88;G</t>
  </si>
  <si>
    <t>£4,366.08;G</t>
  </si>
  <si>
    <t>£7,023.96;G</t>
  </si>
  <si>
    <t>£6,956.64;G</t>
  </si>
  <si>
    <t>£6,954.84;G</t>
  </si>
  <si>
    <t>£6,635.76;G</t>
  </si>
  <si>
    <t>We are unable to provide a quote on this basis. The Retirement Account does not include the option for proportional payments.</t>
  </si>
  <si>
    <t>TestStatus</t>
  </si>
  <si>
    <t>Individual personal pension</t>
  </si>
  <si>
    <t>£7,822.32;G</t>
  </si>
  <si>
    <t>£7,750.32;G</t>
  </si>
  <si>
    <t>£14,784.00;G</t>
  </si>
  <si>
    <t>£7,266.24;</t>
  </si>
  <si>
    <t>£7,431.72;</t>
  </si>
  <si>
    <t>£7,161.24;</t>
  </si>
  <si>
    <t>£7,335.60;</t>
  </si>
  <si>
    <t>£7,603.76;G</t>
  </si>
  <si>
    <t>£7,533.52;G</t>
  </si>
  <si>
    <t>£7,764.39;G</t>
  </si>
  <si>
    <t>£7,691.74;G</t>
  </si>
  <si>
    <t>£7,464.00;G</t>
  </si>
  <si>
    <t>£5,394.48;G</t>
  </si>
  <si>
    <t>£5,342.40;G</t>
  </si>
  <si>
    <t>£4,182.12;G</t>
  </si>
  <si>
    <t>£4,141.32;G</t>
  </si>
  <si>
    <t>£6,798.00;G</t>
  </si>
  <si>
    <t>£6,734.16;G</t>
  </si>
  <si>
    <t>£7,600.23;G</t>
  </si>
  <si>
    <t>£7,645.32;G</t>
  </si>
  <si>
    <t>£7,575.00;G</t>
  </si>
  <si>
    <t>£7,307.52;G</t>
  </si>
  <si>
    <t>£7,128.96;G</t>
  </si>
  <si>
    <t>£6,432.48;G</t>
  </si>
  <si>
    <t>£6,372.00;G</t>
  </si>
  <si>
    <t>£7,567.80;G</t>
  </si>
  <si>
    <t>£7,497.96;G</t>
  </si>
  <si>
    <t>£7,539.12;G</t>
  </si>
  <si>
    <t>£7,467.48;G</t>
  </si>
  <si>
    <t>£7,208.64;G</t>
  </si>
  <si>
    <t>£7,126.80;G</t>
  </si>
  <si>
    <t>£6,704.40;G</t>
  </si>
  <si>
    <t>£6,596.28;G</t>
  </si>
  <si>
    <t>£6,784.44;G</t>
  </si>
  <si>
    <t>£7,665.96;G</t>
  </si>
  <si>
    <t>£7,509.24;G</t>
  </si>
  <si>
    <t>£7,179.84;</t>
  </si>
  <si>
    <t>£7,032.72;</t>
  </si>
  <si>
    <t>£7,133.64;G</t>
  </si>
  <si>
    <t>£6,987.36;G</t>
  </si>
  <si>
    <t>£7,127.64;</t>
  </si>
  <si>
    <t>£7,188.36;</t>
  </si>
  <si>
    <t>£7,084.56;</t>
  </si>
  <si>
    <t>£7,144.80;</t>
  </si>
  <si>
    <t>£7,172.52;</t>
  </si>
  <si>
    <t>£7,233.24;</t>
  </si>
  <si>
    <t>£6,861.60;G</t>
  </si>
  <si>
    <t>We are unable to provide a quote based on the details you have given. The main applicant must be aged between 55 and 85.</t>
  </si>
  <si>
    <t>com.hannover_re.lh.pos.manager.exception.PersonTooOldException: The person is older than the allowed maximum age (86 &gt; 85)!.</t>
  </si>
  <si>
    <t>£7,438.80;G</t>
  </si>
  <si>
    <t>£7,364.16;G</t>
  </si>
  <si>
    <t>Value Protection is only payable on the death of the second client.</t>
  </si>
  <si>
    <t>We are unable to provide a quote based on the details you have given. The dependant must be aged between 35 and 85.</t>
  </si>
  <si>
    <t>15/07/2017 09:37:48</t>
  </si>
  <si>
    <t>15/07/2017 14:34:39</t>
  </si>
  <si>
    <t>15/07/2017 14:35:07</t>
  </si>
  <si>
    <t>15/07/2017 14:35:11</t>
  </si>
  <si>
    <t>15/07/2017 14:35:41</t>
  </si>
  <si>
    <t>15/07/2017 14:35:45</t>
  </si>
  <si>
    <t>15/07/2017 14:36:14</t>
  </si>
  <si>
    <t>15/07/2017 14:36:52</t>
  </si>
  <si>
    <t>15/07/2017 14:37:35</t>
  </si>
  <si>
    <t>15/07/2017 14:37:39</t>
  </si>
  <si>
    <t>15/07/2017 14:38:14</t>
  </si>
  <si>
    <t>15/07/2017 14:38:18</t>
  </si>
  <si>
    <t>15/07/2017 14:38:54</t>
  </si>
  <si>
    <t>15/07/2017 14:38:58</t>
  </si>
  <si>
    <t>15/07/2017 14:39:31</t>
  </si>
  <si>
    <t>15/07/2017 14:39:35</t>
  </si>
  <si>
    <t>15/07/2017 14:39:45</t>
  </si>
  <si>
    <t>15/07/2017 14:39:49</t>
  </si>
  <si>
    <t>15/07/2017 14:40:23</t>
  </si>
  <si>
    <t>15/07/2017 14:40:27</t>
  </si>
  <si>
    <t>15/07/2017 14:41:01</t>
  </si>
  <si>
    <t>15/07/2017 14:41:05</t>
  </si>
  <si>
    <t>15/07/2017 14:41:40</t>
  </si>
  <si>
    <t>15/07/2017 14:41:45</t>
  </si>
  <si>
    <t>15/07/2017 14:42:22</t>
  </si>
  <si>
    <t>15/07/2017 14:42:26</t>
  </si>
  <si>
    <t>15/07/2017 14:42:59</t>
  </si>
  <si>
    <t>15/07/2017 14:43:03</t>
  </si>
  <si>
    <t>15/07/2017 14:43:40</t>
  </si>
  <si>
    <t>15/07/2017 14:43:44</t>
  </si>
  <si>
    <t>15/07/2017 14:44:19</t>
  </si>
  <si>
    <t>15/07/2017 14:44:23</t>
  </si>
  <si>
    <t>15/07/2017 14:45:01</t>
  </si>
  <si>
    <t>15/07/2017 14:45:05</t>
  </si>
  <si>
    <t>15/07/2017 14:45:41</t>
  </si>
  <si>
    <t>15/07/2017 14:45:45</t>
  </si>
  <si>
    <t>15/07/2017 14:46:19</t>
  </si>
  <si>
    <t>15/07/2017 14:46:23</t>
  </si>
  <si>
    <t>15/07/2017 14:46:58</t>
  </si>
  <si>
    <t>15/07/2017 14:47:41</t>
  </si>
  <si>
    <t>15/07/2017 14:48:16</t>
  </si>
  <si>
    <t>15/07/2017 14:48:20</t>
  </si>
  <si>
    <t>15/07/2017 14:48:55</t>
  </si>
  <si>
    <t>15/07/2017 14:48:59</t>
  </si>
  <si>
    <t>15/07/2017 14:49:32</t>
  </si>
  <si>
    <t>15/07/2017 14:49:37</t>
  </si>
  <si>
    <t>15/07/2017 14:50:11</t>
  </si>
  <si>
    <t>15/07/2017 14:50:15</t>
  </si>
  <si>
    <t>15/07/2017 14:50:52</t>
  </si>
  <si>
    <t>15/07/2017 14:50:56</t>
  </si>
  <si>
    <t>15/07/2017 14:51:31</t>
  </si>
  <si>
    <t>15/07/2017 14:51:57</t>
  </si>
  <si>
    <t>15/07/2017 14:52:32</t>
  </si>
  <si>
    <t>15/07/2017 14:52:38</t>
  </si>
  <si>
    <t>15/07/2017 14:52:57</t>
  </si>
  <si>
    <t>15/07/2017 14:53:01</t>
  </si>
  <si>
    <t>15/07/2017 14:53:41</t>
  </si>
  <si>
    <t>£6,368.76;G</t>
  </si>
  <si>
    <t>We are only able to offer fixed escalation in whole number percentages between 1% and 10%.</t>
  </si>
  <si>
    <t>15/07/2017 14:53:45</t>
  </si>
  <si>
    <t>15/07/2017 14:54:20</t>
  </si>
  <si>
    <t>15/07/2017 14:54:24</t>
  </si>
  <si>
    <t>15/07/2017 14:55:03</t>
  </si>
  <si>
    <t>15/07/2017 14:55:07</t>
  </si>
  <si>
    <t>15/07/2017 14:55:45</t>
  </si>
  <si>
    <t>15/07/2017 14:55:50</t>
  </si>
  <si>
    <t>15/07/2017 14:56:26</t>
  </si>
  <si>
    <t>15/07/2017 14:56:30</t>
  </si>
  <si>
    <t>15/07/2017 14:57:04</t>
  </si>
  <si>
    <t>15/07/2017 14:57:08</t>
  </si>
  <si>
    <t>15/07/2017 14:57:42</t>
  </si>
  <si>
    <t>15/07/2017 14:57:46</t>
  </si>
  <si>
    <t>15/07/2017 14:58:20</t>
  </si>
  <si>
    <t>15/07/2017 14:58:24</t>
  </si>
  <si>
    <t>15/07/2017 14:58:52</t>
  </si>
  <si>
    <t>15/07/2017 14:58:56</t>
  </si>
  <si>
    <t>15/07/2017 14:59:25</t>
  </si>
  <si>
    <t>15/07/2017 14:59:29</t>
  </si>
  <si>
    <t>15/07/2017 15:00:00</t>
  </si>
  <si>
    <t>15/07/2017 15:00:04</t>
  </si>
  <si>
    <t>15/07/2017 15:00:37</t>
  </si>
  <si>
    <t>15/07/2017 15:00:41</t>
  </si>
  <si>
    <t>15/07/2017 15:01:10</t>
  </si>
  <si>
    <t>15/07/2017 15:01:14</t>
  </si>
  <si>
    <t>15/07/2017 15:01:50</t>
  </si>
  <si>
    <t>15/07/2017 15:01:54</t>
  </si>
  <si>
    <t>15/07/2017 15:02:29</t>
  </si>
  <si>
    <t>15/07/2017 15:02:33</t>
  </si>
  <si>
    <t>15/07/2017 15:03:02</t>
  </si>
  <si>
    <t>15/07/2017 15:03:07</t>
  </si>
  <si>
    <t>15/07/2017 15:03:42</t>
  </si>
  <si>
    <t>15/07/2017 15:03:46</t>
  </si>
  <si>
    <t>15/07/2017 15:04:23</t>
  </si>
  <si>
    <t>15/07/2017 15:04:27</t>
  </si>
  <si>
    <t>15/07/2017 15:04:55</t>
  </si>
  <si>
    <t>15/07/2017 15:04:59</t>
  </si>
  <si>
    <t>15/07/2017 15:05:28</t>
  </si>
  <si>
    <t>15/07/2017 15:05:33</t>
  </si>
  <si>
    <t>15/07/2017 15:06:11</t>
  </si>
  <si>
    <t>15/07/2017 15:06:15</t>
  </si>
  <si>
    <t>15/07/2017 15:06:50</t>
  </si>
  <si>
    <t>15/07/2017 15:06:55</t>
  </si>
  <si>
    <t>15/07/2017 15:07:35</t>
  </si>
  <si>
    <t>15/07/2017 15:07:39</t>
  </si>
  <si>
    <t>15/07/2017 15:08:14</t>
  </si>
  <si>
    <t>15/07/2017 15:09:24</t>
  </si>
  <si>
    <t>15/07/2017 15:10:09</t>
  </si>
  <si>
    <t>15/07/2017 15:10:13</t>
  </si>
  <si>
    <t>15/07/2017 15:10:54</t>
  </si>
  <si>
    <t>15/07/2017 15:10:57</t>
  </si>
  <si>
    <t>15/07/2017 15:11:36</t>
  </si>
  <si>
    <t>15/07/2017 15:11:40</t>
  </si>
  <si>
    <t>15/07/2017 15:12:17</t>
  </si>
  <si>
    <t>15/07/2017 15:12:22</t>
  </si>
  <si>
    <t>15/07/2017 15:13:08</t>
  </si>
  <si>
    <t>15/07/2017 15:13:12</t>
  </si>
  <si>
    <t>15/07/2017 15:13:48</t>
  </si>
  <si>
    <t>15/07/2017 15:13:52</t>
  </si>
  <si>
    <t>15/07/2017 15:14:32</t>
  </si>
  <si>
    <t>15/07/2017 15:14:36</t>
  </si>
  <si>
    <t>15/07/2017 15:15:17</t>
  </si>
  <si>
    <t>15/07/2017 15:15:21</t>
  </si>
  <si>
    <t>15/07/2017 15:15:59</t>
  </si>
  <si>
    <t>15/07/2017 15:16:03</t>
  </si>
  <si>
    <t>15/07/2017 15:16:42</t>
  </si>
  <si>
    <t>15/07/2017 15:16:46</t>
  </si>
  <si>
    <t>15/07/2017 15:17:26</t>
  </si>
  <si>
    <t>15/07/2017 15:17:31</t>
  </si>
  <si>
    <t>15/07/2017 15:18:12</t>
  </si>
  <si>
    <t>15/07/2017 15:18:16</t>
  </si>
  <si>
    <t>15/07/2017 15:18:56</t>
  </si>
  <si>
    <t>15/07/2017 15:19:00</t>
  </si>
  <si>
    <t>15/07/2017 15:19:39</t>
  </si>
  <si>
    <t>15/07/2017 15:19:43</t>
  </si>
  <si>
    <t>15/07/2017 15:20:21</t>
  </si>
  <si>
    <t>15/07/2017 15:20:26</t>
  </si>
  <si>
    <t>15/07/2017 15:21:04</t>
  </si>
  <si>
    <t>15/07/2017 15:21:08</t>
  </si>
  <si>
    <t>15/07/2017 15:21:46</t>
  </si>
  <si>
    <t>15/07/2017 15:21:50</t>
  </si>
  <si>
    <t>15/07/2017 15:22:31</t>
  </si>
  <si>
    <t>15/07/2017 15:22:35</t>
  </si>
  <si>
    <t>15/07/2017 15:23:18</t>
  </si>
  <si>
    <t>15/07/2017 15:25:08</t>
  </si>
  <si>
    <t>15/07/2017 15:25:49</t>
  </si>
  <si>
    <t>£7,568.04;G</t>
  </si>
  <si>
    <t>£7,498.20;G</t>
  </si>
  <si>
    <t>£6,731.76;G</t>
  </si>
  <si>
    <t>£6,625.20;G</t>
  </si>
  <si>
    <t>15/07/2017 20:21:13</t>
  </si>
  <si>
    <t>15/07/2017 20:21:58</t>
  </si>
  <si>
    <t>15/07/2017 20:22:02</t>
  </si>
  <si>
    <t>15/07/2017 20:22:36</t>
  </si>
  <si>
    <t>£6,395.64;G</t>
  </si>
  <si>
    <t>We are unable to offer the 'With Overlap' benefit for the Retirement Account product, please contact us directly on 0800 032 7689 for further assistance.</t>
  </si>
  <si>
    <t>15/07/2017 22:07:43</t>
  </si>
  <si>
    <t>15/07/2017 22:08:19</t>
  </si>
  <si>
    <t>15/07/2017 22:11:19</t>
  </si>
  <si>
    <t>15/07/2017 22:12:05</t>
  </si>
  <si>
    <t>£7,585.98;G</t>
  </si>
  <si>
    <t>£7,092.72;G</t>
  </si>
  <si>
    <t>18/07/2017 21:11:42</t>
  </si>
  <si>
    <t>18/07/2017 21:12:33</t>
  </si>
  <si>
    <t>18/07/2017 21:12:38</t>
  </si>
  <si>
    <t>18/07/2017 21:13:06</t>
  </si>
  <si>
    <t>18/07/2017 21:13:10</t>
  </si>
  <si>
    <t>18/07/2017 21:13:48</t>
  </si>
  <si>
    <t>18/07/2017 21:13:52</t>
  </si>
  <si>
    <t>18/07/2017 21:14:31</t>
  </si>
  <si>
    <t>18/07/2017 21:14:35</t>
  </si>
  <si>
    <t>18/07/2017 21:15:08</t>
  </si>
  <si>
    <t>18/07/2017 21:23:59</t>
  </si>
  <si>
    <t>18/07/2017 21:24:08</t>
  </si>
  <si>
    <t>18/07/2017 21:24:12</t>
  </si>
  <si>
    <t>18/07/2017 21:24:48</t>
  </si>
  <si>
    <t>18/07/2017 21:25:34</t>
  </si>
  <si>
    <t>18/07/2017 21:26:08</t>
  </si>
  <si>
    <t>18/07/2017 21:27:31</t>
  </si>
  <si>
    <t>18/07/2017 21:28:06</t>
  </si>
  <si>
    <t>18/07/2017 21:28:10</t>
  </si>
  <si>
    <t>18/07/2017 21:28:45</t>
  </si>
  <si>
    <t>18/07/2017 21:29:29</t>
  </si>
  <si>
    <t>18/07/2017 21:29:59</t>
  </si>
  <si>
    <t>18/07/2017 21:32:52</t>
  </si>
  <si>
    <t>18/07/2017 21:33:30</t>
  </si>
  <si>
    <t>Provider failed to respond</t>
  </si>
  <si>
    <r>
      <t xml:space="preserve">As </t>
    </r>
    <r>
      <rPr>
        <sz val="10"/>
        <color rgb="FFFF0F87"/>
        <rFont val="Lucida Console"/>
        <family val="3"/>
      </rPr>
      <t>Soon As Possible</t>
    </r>
  </si>
  <si>
    <t>As Soon As Possible</t>
  </si>
  <si>
    <t>23/07/2017 20:05:40</t>
  </si>
  <si>
    <t>23/07/2017 20:06:11</t>
  </si>
  <si>
    <t>23/07/2017 20:18:05</t>
  </si>
  <si>
    <t>23/07/2017 20:18:34</t>
  </si>
  <si>
    <t>23/07/2017 20:24:32</t>
  </si>
  <si>
    <t>23/07/2017 20:26:21</t>
  </si>
  <si>
    <t>24/07/2017 20:06:48</t>
  </si>
  <si>
    <t>24/07/2017 20:06:18</t>
  </si>
  <si>
    <t>24/07/2017 20:09:54</t>
  </si>
  <si>
    <t>24/07/2017 20:10:45</t>
  </si>
  <si>
    <t>28/07/2017 09:44:35</t>
  </si>
  <si>
    <t>28/07/2017 09:45:11</t>
  </si>
  <si>
    <t>28/07/2017 09:47:30</t>
  </si>
  <si>
    <t>28/07/2017 09:48:17</t>
  </si>
  <si>
    <t>28/07/2017 11:07:27</t>
  </si>
  <si>
    <t>28/07/2017 11:08:02</t>
  </si>
  <si>
    <t>28/07/2017 11:36:31</t>
  </si>
  <si>
    <t>28/07/2017 11:37:10</t>
  </si>
  <si>
    <t>28/07/2017 12:00:50</t>
  </si>
  <si>
    <t>28/07/2017 12:01:31</t>
  </si>
  <si>
    <t>£7,102.92;G</t>
  </si>
  <si>
    <t>£6,957.72;G</t>
  </si>
  <si>
    <t>28/07/2017 15:42:27</t>
  </si>
  <si>
    <t>28/07/2017 15:43:06</t>
  </si>
  <si>
    <t>£6,778.20;G</t>
  </si>
  <si>
    <t>£6,638.04;G</t>
  </si>
  <si>
    <t>28/07/2017 16:33:22</t>
  </si>
  <si>
    <t>28/07/2017 16:34:00</t>
  </si>
  <si>
    <t>TRA_MaleLifeExpectancy</t>
  </si>
  <si>
    <t>TRA_MaximumMaleLifeExpectancy</t>
  </si>
  <si>
    <t>TRA_FemaleLifeExpectancy</t>
  </si>
  <si>
    <t>TRA_MaximumFemaleLifeExpectancy</t>
  </si>
  <si>
    <t>TRA_CurveCodeMale</t>
  </si>
  <si>
    <t>TRA_CurveCodeFemale</t>
  </si>
  <si>
    <t>TRA_Spouse_MaleLifeExpectancy</t>
  </si>
  <si>
    <t>TRA_Spouse_MaximumMaleLifeExpectancy</t>
  </si>
  <si>
    <t>TRA_Spouse_FemaleLifeExpectancy</t>
  </si>
  <si>
    <t>TRA_Spouse_MaximumFemaleLifeExpectancy</t>
  </si>
  <si>
    <t>TRA_Spouse_CurveCodeMale</t>
  </si>
  <si>
    <t>TRA_Spouse_CurveCodeFemale</t>
  </si>
  <si>
    <t>23/08/2017 21:29:05</t>
  </si>
  <si>
    <t>IR-PQ-TC001-001-SL Only - Pension fund 100K</t>
  </si>
  <si>
    <t>IR-PQ-TC083</t>
  </si>
  <si>
    <t>Sample Test</t>
  </si>
  <si>
    <t>PR-WEB-TC001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</si>
</sst>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402000"/>
      <name val="Lucida Console"/>
      <family val="3"/>
    </font>
    <font>
      <sz val="10"/>
      <color rgb="FFFF0F87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1" fillId="2" borderId="3" xfId="0" applyFont="1" applyFill="1" applyBorder="1"/>
    <xf numFmtId="0" fontId="0" fillId="3" borderId="2" xfId="0" quotePrefix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4" borderId="0" xfId="0" applyFill="1"/>
    <xf numFmtId="0" fontId="0" fillId="4" borderId="1" xfId="0" applyFill="1" applyBorder="1"/>
    <xf numFmtId="14" fontId="1" fillId="2" borderId="5" xfId="0" applyNumberFormat="1" applyFont="1" applyFill="1" applyBorder="1"/>
    <xf numFmtId="14" fontId="0" fillId="4" borderId="1" xfId="0" applyNumberFormat="1" applyFill="1" applyBorder="1" applyAlignment="1">
      <alignment horizontal="center"/>
    </xf>
    <xf numFmtId="0" fontId="3" fillId="4" borderId="1" xfId="0" applyFont="1" applyFill="1" applyBorder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/>
    <xf numFmtId="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quotePrefix="1" applyFill="1" applyBorder="1"/>
    <xf numFmtId="0" fontId="0" fillId="4" borderId="1" xfId="0" quotePrefix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4" fillId="4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14" fontId="2" fillId="4" borderId="1" xfId="0" applyNumberFormat="1" applyFont="1" applyFill="1" applyBorder="1"/>
    <xf numFmtId="0" fontId="2" fillId="4" borderId="1" xfId="0" applyNumberFormat="1" applyFont="1" applyFill="1" applyBorder="1"/>
    <xf numFmtId="164" fontId="6" fillId="4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14" fontId="1" fillId="4" borderId="1" xfId="0" applyNumberFormat="1" applyFont="1" applyFill="1" applyBorder="1" applyAlignment="1">
      <alignment horizontal="center"/>
    </xf>
    <xf numFmtId="0" fontId="6" fillId="4" borderId="1" xfId="0" applyFont="1" applyFill="1" applyBorder="1"/>
    <xf numFmtId="9" fontId="6" fillId="4" borderId="1" xfId="0" applyNumberFormat="1" applyFont="1" applyFill="1" applyBorder="1" applyAlignment="1">
      <alignment horizontal="left"/>
    </xf>
    <xf numFmtId="0" fontId="7" fillId="4" borderId="1" xfId="0" applyFont="1" applyFill="1" applyBorder="1"/>
    <xf numFmtId="0" fontId="5" fillId="4" borderId="1" xfId="0" applyNumberFormat="1" applyFont="1" applyFill="1" applyBorder="1"/>
    <xf numFmtId="0" fontId="3" fillId="4" borderId="1" xfId="0" applyNumberFormat="1" applyFont="1" applyFill="1" applyBorder="1"/>
    <xf numFmtId="0" fontId="8" fillId="0" borderId="0" xfId="0" applyFont="1"/>
    <xf numFmtId="0" fontId="0" fillId="4" borderId="6" xfId="0" applyFill="1" applyBorder="1"/>
  </cellXfs>
  <cellStyles count="1"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2"/>
  <sheetViews>
    <sheetView tabSelected="1" zoomScale="115" zoomScaleNormal="115" workbookViewId="0">
      <pane xSplit="5" ySplit="1" topLeftCell="EG2" activePane="bottomRight" state="frozen"/>
      <selection pane="topRight" activeCell="F1" sqref="F1"/>
      <selection pane="bottomLeft" activeCell="A3" sqref="A3"/>
      <selection pane="bottomRight" activeCell="C7" sqref="C7"/>
    </sheetView>
  </sheetViews>
  <sheetFormatPr defaultRowHeight="14.4" x14ac:dyDescent="0.3"/>
  <cols>
    <col min="1" max="1" width="14.6640625" bestFit="1" customWidth="1"/>
    <col min="2" max="2" width="12" bestFit="1" customWidth="1"/>
    <col min="3" max="3" width="12.33203125" bestFit="1" customWidth="1"/>
    <col min="4" max="4" width="66.5546875" bestFit="1" customWidth="1"/>
    <col min="5" max="5" width="12.5546875" bestFit="1" customWidth="1"/>
    <col min="6" max="6" width="17.88671875" bestFit="1" customWidth="1"/>
    <col min="7" max="7" width="17.44140625" style="1" bestFit="1" customWidth="1"/>
    <col min="8" max="8" width="11.6640625" bestFit="1" customWidth="1"/>
    <col min="9" max="9" width="19.33203125" style="2" bestFit="1" customWidth="1"/>
    <col min="10" max="10" width="22.33203125" bestFit="1" customWidth="1"/>
    <col min="11" max="11" width="18.6640625" bestFit="1" customWidth="1"/>
    <col min="12" max="12" width="17.109375" bestFit="1" customWidth="1"/>
    <col min="13" max="13" width="15.44140625" bestFit="1" customWidth="1"/>
    <col min="14" max="14" width="22.33203125" bestFit="1" customWidth="1"/>
    <col min="15" max="15" width="29.6640625" bestFit="1" customWidth="1"/>
    <col min="16" max="16" width="25.5546875" bestFit="1" customWidth="1"/>
    <col min="17" max="17" width="23.44140625" bestFit="1" customWidth="1"/>
    <col min="18" max="18" width="26.5546875" bestFit="1" customWidth="1"/>
    <col min="19" max="19" width="24.5546875" bestFit="1" customWidth="1"/>
    <col min="20" max="20" width="17.6640625" bestFit="1" customWidth="1"/>
    <col min="21" max="21" width="13.88671875" bestFit="1" customWidth="1"/>
    <col min="22" max="22" width="22.6640625" bestFit="1" customWidth="1"/>
    <col min="23" max="23" width="29" bestFit="1" customWidth="1"/>
    <col min="24" max="24" width="26.6640625" bestFit="1" customWidth="1"/>
    <col min="25" max="25" width="28.109375" bestFit="1" customWidth="1"/>
    <col min="26" max="26" width="25.88671875" bestFit="1" customWidth="1"/>
    <col min="27" max="27" width="21.88671875" bestFit="1" customWidth="1"/>
    <col min="28" max="28" width="22.33203125" bestFit="1" customWidth="1"/>
    <col min="29" max="29" width="16.44140625" bestFit="1" customWidth="1"/>
    <col min="30" max="30" width="9.5546875" bestFit="1" customWidth="1"/>
    <col min="31" max="31" width="14.6640625" bestFit="1" customWidth="1"/>
    <col min="32" max="32" width="14.33203125" style="1" bestFit="1" customWidth="1"/>
    <col min="33" max="33" width="8.6640625" bestFit="1" customWidth="1"/>
    <col min="34" max="34" width="16.33203125" style="2" bestFit="1" customWidth="1"/>
    <col min="35" max="35" width="15.109375" bestFit="1" customWidth="1"/>
    <col min="36" max="36" width="15.6640625" bestFit="1" customWidth="1"/>
    <col min="37" max="37" width="13.6640625" bestFit="1" customWidth="1"/>
    <col min="38" max="38" width="12.33203125" bestFit="1" customWidth="1"/>
    <col min="39" max="39" width="18.6640625" bestFit="1" customWidth="1"/>
    <col min="40" max="40" width="19.109375" bestFit="1" customWidth="1"/>
    <col min="41" max="41" width="13.109375" bestFit="1" customWidth="1"/>
    <col min="42" max="42" width="16.88671875" bestFit="1" customWidth="1"/>
    <col min="43" max="43" width="18.109375" bestFit="1" customWidth="1"/>
    <col min="44" max="44" width="23.88671875" bestFit="1" customWidth="1"/>
    <col min="45" max="46" width="26.109375" bestFit="1" customWidth="1"/>
    <col min="47" max="47" width="13.6640625" bestFit="1" customWidth="1"/>
    <col min="48" max="48" width="10.5546875" bestFit="1" customWidth="1"/>
    <col min="49" max="49" width="7.5546875" bestFit="1" customWidth="1"/>
    <col min="50" max="50" width="10.88671875" bestFit="1" customWidth="1"/>
    <col min="51" max="51" width="15.5546875" bestFit="1" customWidth="1"/>
    <col min="52" max="52" width="17.33203125" bestFit="1" customWidth="1"/>
    <col min="53" max="53" width="26.33203125" bestFit="1" customWidth="1"/>
    <col min="54" max="54" width="28.44140625" bestFit="1" customWidth="1"/>
    <col min="55" max="55" width="16.44140625" bestFit="1" customWidth="1"/>
    <col min="56" max="56" width="17.88671875" bestFit="1" customWidth="1"/>
    <col min="57" max="57" width="16.33203125" style="3" bestFit="1" customWidth="1"/>
    <col min="58" max="58" width="15.6640625" bestFit="1" customWidth="1"/>
    <col min="59" max="59" width="20.6640625" bestFit="1" customWidth="1"/>
    <col min="60" max="60" width="17.33203125" bestFit="1" customWidth="1"/>
    <col min="61" max="61" width="17.44140625" bestFit="1" customWidth="1"/>
    <col min="62" max="62" width="18.33203125" bestFit="1" customWidth="1"/>
    <col min="63" max="63" width="15.88671875" bestFit="1" customWidth="1"/>
    <col min="64" max="64" width="17.88671875" bestFit="1" customWidth="1"/>
    <col min="65" max="65" width="20.6640625" bestFit="1" customWidth="1"/>
    <col min="66" max="66" width="30.5546875" style="4" bestFit="1" customWidth="1"/>
    <col min="67" max="67" width="20" bestFit="1" customWidth="1"/>
    <col min="68" max="68" width="17.5546875" bestFit="1" customWidth="1"/>
    <col min="69" max="69" width="18.5546875" style="4" bestFit="1" customWidth="1"/>
    <col min="70" max="70" width="19.88671875" style="4" bestFit="1" customWidth="1"/>
    <col min="71" max="71" width="17.5546875" style="4" bestFit="1" customWidth="1"/>
    <col min="72" max="72" width="21.88671875" style="4" bestFit="1" customWidth="1"/>
    <col min="73" max="73" width="22.109375" style="4" bestFit="1" customWidth="1"/>
    <col min="74" max="74" width="19.33203125" bestFit="1" customWidth="1"/>
    <col min="75" max="75" width="21.6640625" bestFit="1" customWidth="1"/>
    <col min="76" max="76" width="19.109375" bestFit="1" customWidth="1"/>
    <col min="77" max="77" width="18.5546875" bestFit="1" customWidth="1"/>
    <col min="78" max="78" width="22.6640625" bestFit="1" customWidth="1"/>
    <col min="79" max="79" width="19.5546875" style="4" bestFit="1" customWidth="1"/>
    <col min="80" max="80" width="18.5546875" bestFit="1" customWidth="1"/>
    <col min="81" max="81" width="20.5546875" bestFit="1" customWidth="1"/>
    <col min="82" max="82" width="22.5546875" bestFit="1" customWidth="1"/>
    <col min="83" max="83" width="16.5546875" bestFit="1" customWidth="1"/>
    <col min="84" max="84" width="43.109375" bestFit="1" customWidth="1"/>
    <col min="85" max="85" width="19.88671875" bestFit="1" customWidth="1"/>
    <col min="86" max="86" width="14.5546875" bestFit="1" customWidth="1"/>
    <col min="87" max="87" width="22.6640625" bestFit="1" customWidth="1"/>
    <col min="88" max="88" width="14.88671875" bestFit="1" customWidth="1"/>
    <col min="89" max="89" width="30.33203125" bestFit="1" customWidth="1"/>
    <col min="90" max="90" width="17.6640625" bestFit="1" customWidth="1"/>
    <col min="91" max="91" width="18.109375" bestFit="1" customWidth="1"/>
    <col min="92" max="92" width="46.33203125" bestFit="1" customWidth="1"/>
    <col min="93" max="93" width="16.44140625" bestFit="1" customWidth="1"/>
    <col min="94" max="94" width="23.44140625" bestFit="1" customWidth="1"/>
    <col min="95" max="95" width="22.109375" bestFit="1" customWidth="1"/>
    <col min="96" max="96" width="17.5546875" bestFit="1" customWidth="1"/>
    <col min="97" max="97" width="18.5546875" bestFit="1" customWidth="1"/>
    <col min="98" max="98" width="17.33203125" bestFit="1" customWidth="1"/>
    <col min="99" max="99" width="21.88671875" bestFit="1" customWidth="1"/>
    <col min="100" max="100" width="20.88671875" bestFit="1" customWidth="1"/>
    <col min="101" max="101" width="17.5546875" bestFit="1" customWidth="1"/>
    <col min="102" max="102" width="16.6640625" bestFit="1" customWidth="1"/>
    <col min="103" max="103" width="22.109375" style="1" bestFit="1" customWidth="1"/>
    <col min="104" max="104" width="21.44140625" style="1" bestFit="1" customWidth="1"/>
    <col min="105" max="105" width="15.109375" style="1" bestFit="1" customWidth="1"/>
    <col min="106" max="106" width="14.33203125" style="1" bestFit="1" customWidth="1"/>
    <col min="107" max="107" width="77.5546875" style="1" bestFit="1" customWidth="1"/>
    <col min="108" max="108" width="9.109375" style="1"/>
    <col min="109" max="109" width="19" style="1" bestFit="1" customWidth="1"/>
    <col min="110" max="110" width="28.33203125" style="1" bestFit="1" customWidth="1"/>
    <col min="111" max="111" width="21" style="1" bestFit="1" customWidth="1"/>
    <col min="112" max="112" width="30.44140625" style="1" bestFit="1" customWidth="1"/>
    <col min="113" max="113" width="15.44140625" style="1" bestFit="1" customWidth="1"/>
    <col min="114" max="114" width="17.5546875" style="1" bestFit="1" customWidth="1"/>
    <col min="115" max="115" width="26.6640625" style="1" bestFit="1" customWidth="1"/>
    <col min="116" max="116" width="36" style="1" bestFit="1" customWidth="1"/>
    <col min="117" max="117" width="28.6640625" style="1" bestFit="1" customWidth="1"/>
    <col min="118" max="118" width="38.109375" style="1" bestFit="1" customWidth="1"/>
    <col min="119" max="119" width="27.6640625" style="1" bestFit="1" customWidth="1"/>
    <col min="120" max="120" width="29.88671875" style="1" bestFit="1" customWidth="1"/>
    <col min="121" max="225" width="9.109375" style="1"/>
  </cols>
  <sheetData>
    <row r="1" spans="1:223" s="8" customFormat="1" ht="61.95" customHeight="1" thickBot="1" x14ac:dyDescent="0.35">
      <c r="A1" s="12" t="s">
        <v>194</v>
      </c>
      <c r="B1" s="12" t="s">
        <v>278</v>
      </c>
      <c r="C1" s="12" t="s">
        <v>195</v>
      </c>
      <c r="D1" s="12" t="s">
        <v>196</v>
      </c>
      <c r="E1" s="12" t="s">
        <v>280</v>
      </c>
      <c r="F1" s="12" t="s">
        <v>281</v>
      </c>
      <c r="G1" s="12" t="s">
        <v>282</v>
      </c>
      <c r="H1" s="12" t="s">
        <v>283</v>
      </c>
      <c r="I1" s="12" t="s">
        <v>284</v>
      </c>
      <c r="J1" s="12" t="s">
        <v>285</v>
      </c>
      <c r="K1" s="12" t="s">
        <v>286</v>
      </c>
      <c r="L1" s="12" t="s">
        <v>287</v>
      </c>
      <c r="M1" s="12" t="s">
        <v>288</v>
      </c>
      <c r="N1" s="12" t="s">
        <v>289</v>
      </c>
      <c r="O1" s="12" t="s">
        <v>290</v>
      </c>
      <c r="P1" s="12" t="s">
        <v>291</v>
      </c>
      <c r="Q1" s="12" t="s">
        <v>292</v>
      </c>
      <c r="R1" s="12" t="s">
        <v>293</v>
      </c>
      <c r="S1" s="12" t="s">
        <v>294</v>
      </c>
      <c r="T1" s="12" t="s">
        <v>295</v>
      </c>
      <c r="U1" s="12" t="s">
        <v>296</v>
      </c>
      <c r="V1" s="12" t="s">
        <v>297</v>
      </c>
      <c r="W1" s="12" t="s">
        <v>298</v>
      </c>
      <c r="X1" s="12" t="s">
        <v>299</v>
      </c>
      <c r="Y1" s="12" t="s">
        <v>300</v>
      </c>
      <c r="Z1" s="12" t="s">
        <v>301</v>
      </c>
      <c r="AA1" s="12" t="s">
        <v>302</v>
      </c>
      <c r="AB1" s="12" t="s">
        <v>303</v>
      </c>
      <c r="AC1" s="12" t="s">
        <v>204</v>
      </c>
      <c r="AD1" s="12" t="s">
        <v>208</v>
      </c>
      <c r="AE1" s="12" t="s">
        <v>209</v>
      </c>
      <c r="AF1" s="12" t="s">
        <v>210</v>
      </c>
      <c r="AG1" s="12" t="s">
        <v>211</v>
      </c>
      <c r="AH1" s="12" t="s">
        <v>212</v>
      </c>
      <c r="AI1" s="12" t="s">
        <v>213</v>
      </c>
      <c r="AJ1" s="12" t="s">
        <v>216</v>
      </c>
      <c r="AK1" s="12" t="s">
        <v>217</v>
      </c>
      <c r="AL1" s="12" t="s">
        <v>215</v>
      </c>
      <c r="AM1" s="12" t="s">
        <v>218</v>
      </c>
      <c r="AN1" s="12" t="s">
        <v>219</v>
      </c>
      <c r="AO1" s="12" t="s">
        <v>220</v>
      </c>
      <c r="AP1" s="12" t="s">
        <v>221</v>
      </c>
      <c r="AQ1" s="12" t="s">
        <v>304</v>
      </c>
      <c r="AR1" s="12" t="s">
        <v>305</v>
      </c>
      <c r="AS1" s="12" t="s">
        <v>306</v>
      </c>
      <c r="AT1" s="12" t="s">
        <v>323</v>
      </c>
      <c r="AU1" s="12" t="s">
        <v>222</v>
      </c>
      <c r="AV1" s="12" t="s">
        <v>193</v>
      </c>
      <c r="AW1" s="12" t="s">
        <v>223</v>
      </c>
      <c r="AX1" s="12" t="s">
        <v>224</v>
      </c>
      <c r="AY1" s="12" t="s">
        <v>226</v>
      </c>
      <c r="AZ1" s="12" t="s">
        <v>227</v>
      </c>
      <c r="BA1" s="12" t="s">
        <v>307</v>
      </c>
      <c r="BB1" s="12" t="s">
        <v>308</v>
      </c>
      <c r="BC1" s="12" t="s">
        <v>233</v>
      </c>
      <c r="BD1" s="12" t="s">
        <v>228</v>
      </c>
      <c r="BE1" s="12" t="s">
        <v>229</v>
      </c>
      <c r="BF1" s="12" t="s">
        <v>234</v>
      </c>
      <c r="BG1" s="12" t="s">
        <v>230</v>
      </c>
      <c r="BH1" s="12" t="s">
        <v>231</v>
      </c>
      <c r="BI1" s="12" t="s">
        <v>232</v>
      </c>
      <c r="BJ1" s="12" t="s">
        <v>240</v>
      </c>
      <c r="BK1" s="12" t="s">
        <v>241</v>
      </c>
      <c r="BL1" s="12" t="s">
        <v>243</v>
      </c>
      <c r="BM1" s="12" t="s">
        <v>245</v>
      </c>
      <c r="BN1" s="12" t="s">
        <v>361</v>
      </c>
      <c r="BO1" s="12" t="s">
        <v>246</v>
      </c>
      <c r="BP1" s="12" t="s">
        <v>247</v>
      </c>
      <c r="BQ1" s="12" t="s">
        <v>248</v>
      </c>
      <c r="BR1" s="12" t="s">
        <v>309</v>
      </c>
      <c r="BS1" s="12" t="s">
        <v>310</v>
      </c>
      <c r="BT1" s="12" t="s">
        <v>311</v>
      </c>
      <c r="BU1" s="12" t="s">
        <v>312</v>
      </c>
      <c r="BV1" s="12" t="s">
        <v>249</v>
      </c>
      <c r="BW1" s="12" t="s">
        <v>250</v>
      </c>
      <c r="BX1" s="12" t="s">
        <v>251</v>
      </c>
      <c r="BY1" s="11" t="s">
        <v>252</v>
      </c>
      <c r="BZ1" s="12" t="s">
        <v>255</v>
      </c>
      <c r="CA1" s="12" t="s">
        <v>258</v>
      </c>
      <c r="CB1" s="12" t="s">
        <v>259</v>
      </c>
      <c r="CC1" s="12" t="s">
        <v>260</v>
      </c>
      <c r="CD1" s="12" t="s">
        <v>261</v>
      </c>
      <c r="CE1" s="12" t="s">
        <v>263</v>
      </c>
      <c r="CF1" s="12" t="s">
        <v>271</v>
      </c>
      <c r="CG1" s="12" t="s">
        <v>269</v>
      </c>
      <c r="CH1" s="12" t="s">
        <v>272</v>
      </c>
      <c r="CI1" s="12" t="s">
        <v>273</v>
      </c>
      <c r="CJ1" s="12" t="s">
        <v>274</v>
      </c>
      <c r="CK1" s="12" t="s">
        <v>315</v>
      </c>
      <c r="CL1" s="12" t="s">
        <v>3</v>
      </c>
      <c r="CM1" s="12" t="s">
        <v>4</v>
      </c>
      <c r="CN1" s="12" t="s">
        <v>5</v>
      </c>
      <c r="CO1" s="12" t="s">
        <v>316</v>
      </c>
      <c r="CP1" s="12" t="s">
        <v>317</v>
      </c>
      <c r="CQ1" s="12" t="s">
        <v>328</v>
      </c>
      <c r="CR1" s="12" t="s">
        <v>325</v>
      </c>
      <c r="CS1" s="12" t="s">
        <v>326</v>
      </c>
      <c r="CT1" s="12" t="s">
        <v>327</v>
      </c>
      <c r="CU1" s="12" t="s">
        <v>342</v>
      </c>
      <c r="CV1" s="12" t="s">
        <v>343</v>
      </c>
      <c r="CW1" s="12" t="s">
        <v>344</v>
      </c>
      <c r="CX1" s="12" t="s">
        <v>345</v>
      </c>
      <c r="CY1" s="12" t="s">
        <v>346</v>
      </c>
      <c r="CZ1" s="12" t="s">
        <v>347</v>
      </c>
      <c r="DA1" s="12" t="s">
        <v>348</v>
      </c>
      <c r="DB1" s="12" t="s">
        <v>349</v>
      </c>
      <c r="DC1" s="12" t="s">
        <v>350</v>
      </c>
      <c r="DD1" s="10" t="s">
        <v>391</v>
      </c>
      <c r="DE1" s="12" t="s">
        <v>662</v>
      </c>
      <c r="DF1" s="12" t="s">
        <v>663</v>
      </c>
      <c r="DG1" s="12" t="s">
        <v>664</v>
      </c>
      <c r="DH1" s="12" t="s">
        <v>665</v>
      </c>
      <c r="DI1" s="12" t="s">
        <v>666</v>
      </c>
      <c r="DJ1" s="12" t="s">
        <v>667</v>
      </c>
      <c r="DK1" s="12" t="s">
        <v>668</v>
      </c>
      <c r="DL1" s="12" t="s">
        <v>669</v>
      </c>
      <c r="DM1" s="12" t="s">
        <v>670</v>
      </c>
      <c r="DN1" s="12" t="s">
        <v>671</v>
      </c>
      <c r="DO1" s="12" t="s">
        <v>672</v>
      </c>
      <c r="DP1" s="12" t="s">
        <v>673</v>
      </c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</row>
    <row r="2" spans="1:223" s="13" customFormat="1" x14ac:dyDescent="0.3">
      <c r="A2" s="14">
        <v>1</v>
      </c>
      <c r="B2" s="14" t="s">
        <v>322</v>
      </c>
      <c r="C2" s="14" t="s">
        <v>678</v>
      </c>
      <c r="D2" s="14" t="s">
        <v>677</v>
      </c>
      <c r="E2" s="14"/>
      <c r="F2" s="14"/>
      <c r="G2" s="14"/>
      <c r="H2" s="14"/>
      <c r="I2" s="16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7"/>
      <c r="AD2" s="14"/>
      <c r="AE2" s="14"/>
      <c r="AF2" s="14"/>
      <c r="AG2" s="14"/>
      <c r="AH2" s="16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8"/>
      <c r="BF2" s="14"/>
      <c r="BG2" s="14"/>
      <c r="BH2" s="14"/>
      <c r="BI2" s="14"/>
      <c r="BJ2" s="14"/>
      <c r="BK2" s="19"/>
      <c r="BL2" s="14"/>
      <c r="BM2" s="14"/>
      <c r="BN2" s="20"/>
      <c r="BO2" s="14"/>
      <c r="BP2" s="14"/>
      <c r="BQ2" s="20"/>
      <c r="BR2" s="20"/>
      <c r="BS2" s="20"/>
      <c r="BT2" s="20"/>
      <c r="BU2" s="20"/>
      <c r="BV2" s="14"/>
      <c r="BW2" s="21"/>
      <c r="BX2" s="14"/>
      <c r="BY2" s="14"/>
      <c r="BZ2" s="14"/>
      <c r="CA2" s="20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22"/>
      <c r="CT2" s="14"/>
      <c r="CU2" s="22"/>
      <c r="CV2" s="22"/>
      <c r="CW2" s="14"/>
      <c r="CX2" s="14"/>
      <c r="CY2" s="22"/>
      <c r="CZ2" s="22"/>
      <c r="DA2" s="24"/>
      <c r="DB2" s="24"/>
      <c r="DC2" s="24"/>
      <c r="DD2" s="14"/>
    </row>
  </sheetData>
  <conditionalFormatting sqref="DD2">
    <cfRule type="containsText" dxfId="21" priority="5" operator="containsText" text="FAIL">
      <formula>NOT(ISERROR(SEARCH("FAIL",DD2)))</formula>
    </cfRule>
    <cfRule type="containsText" dxfId="20" priority="6" operator="containsText" text="PASS">
      <formula>NOT(ISERROR(SEARCH("PASS",DD2)))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83"/>
  <sheetViews>
    <sheetView topLeftCell="A62" workbookViewId="0">
      <pane xSplit="1" topLeftCell="Y1" activePane="topRight" state="frozen"/>
      <selection pane="topRight" activeCell="AG72" sqref="AG72"/>
    </sheetView>
  </sheetViews>
  <sheetFormatPr defaultColWidth="21.33203125" defaultRowHeight="14.4" x14ac:dyDescent="0.3"/>
  <cols>
    <col min="1" max="1" width="12.44140625" bestFit="1" customWidth="1"/>
    <col min="2" max="2" width="9.6640625" bestFit="1" customWidth="1"/>
    <col min="3" max="3" width="11.88671875" bestFit="1" customWidth="1"/>
    <col min="4" max="4" width="76.44140625" bestFit="1" customWidth="1"/>
    <col min="5" max="5" width="10.33203125" bestFit="1" customWidth="1"/>
    <col min="6" max="6" width="15.5546875" bestFit="1" customWidth="1"/>
    <col min="7" max="7" width="15.109375" bestFit="1" customWidth="1"/>
    <col min="8" max="8" width="9.44140625" bestFit="1" customWidth="1"/>
    <col min="9" max="9" width="17" bestFit="1" customWidth="1"/>
    <col min="10" max="10" width="20" bestFit="1" customWidth="1"/>
    <col min="11" max="11" width="16.44140625" bestFit="1" customWidth="1"/>
    <col min="12" max="12" width="14.88671875" bestFit="1" customWidth="1"/>
    <col min="13" max="13" width="13.109375" bestFit="1" customWidth="1"/>
    <col min="14" max="14" width="20" bestFit="1" customWidth="1"/>
    <col min="15" max="15" width="27.44140625" bestFit="1" customWidth="1"/>
    <col min="16" max="16" width="23.33203125" bestFit="1" customWidth="1"/>
    <col min="17" max="17" width="21.109375" bestFit="1" customWidth="1"/>
    <col min="18" max="18" width="24.33203125" bestFit="1" customWidth="1"/>
    <col min="19" max="19" width="22.33203125" bestFit="1" customWidth="1"/>
    <col min="20" max="20" width="15.44140625" bestFit="1" customWidth="1"/>
    <col min="21" max="21" width="11.5546875" bestFit="1" customWidth="1"/>
    <col min="22" max="22" width="20.44140625" bestFit="1" customWidth="1"/>
    <col min="23" max="23" width="26.6640625" bestFit="1" customWidth="1"/>
    <col min="24" max="24" width="24.44140625" bestFit="1" customWidth="1"/>
    <col min="25" max="25" width="25.88671875" bestFit="1" customWidth="1"/>
    <col min="26" max="26" width="23.5546875" bestFit="1" customWidth="1"/>
    <col min="27" max="27" width="19.5546875" bestFit="1" customWidth="1"/>
    <col min="28" max="28" width="20" bestFit="1" customWidth="1"/>
    <col min="29" max="29" width="14.109375" bestFit="1" customWidth="1"/>
    <col min="30" max="30" width="7.33203125" bestFit="1" customWidth="1"/>
    <col min="31" max="31" width="12.44140625" bestFit="1" customWidth="1"/>
    <col min="32" max="32" width="12" bestFit="1" customWidth="1"/>
    <col min="33" max="33" width="7.5546875" bestFit="1" customWidth="1"/>
    <col min="34" max="34" width="14" style="6" bestFit="1" customWidth="1"/>
    <col min="35" max="35" width="12.109375" bestFit="1" customWidth="1"/>
    <col min="36" max="36" width="13.44140625" bestFit="1" customWidth="1"/>
    <col min="37" max="37" width="11.44140625" bestFit="1" customWidth="1"/>
    <col min="38" max="38" width="10.33203125" bestFit="1" customWidth="1"/>
    <col min="39" max="39" width="16.44140625" bestFit="1" customWidth="1"/>
    <col min="40" max="40" width="16.88671875" bestFit="1" customWidth="1"/>
    <col min="41" max="41" width="10.88671875" bestFit="1" customWidth="1"/>
    <col min="42" max="42" width="16.6640625" bestFit="1" customWidth="1"/>
    <col min="43" max="43" width="15.88671875" bestFit="1" customWidth="1"/>
    <col min="44" max="46" width="23.88671875" bestFit="1" customWidth="1"/>
    <col min="47" max="47" width="69.109375" bestFit="1" customWidth="1"/>
    <col min="48" max="48" width="8.33203125" bestFit="1" customWidth="1"/>
    <col min="49" max="49" width="26.109375" bestFit="1" customWidth="1"/>
    <col min="50" max="50" width="8.5546875" bestFit="1" customWidth="1"/>
    <col min="51" max="51" width="13.33203125" bestFit="1" customWidth="1"/>
    <col min="52" max="52" width="15" bestFit="1" customWidth="1"/>
    <col min="53" max="53" width="24" bestFit="1" customWidth="1"/>
    <col min="54" max="54" width="26.109375" bestFit="1" customWidth="1"/>
    <col min="55" max="55" width="14.109375" bestFit="1" customWidth="1"/>
    <col min="56" max="56" width="15.5546875" bestFit="1" customWidth="1"/>
    <col min="57" max="57" width="14" bestFit="1" customWidth="1"/>
    <col min="58" max="58" width="13.44140625" bestFit="1" customWidth="1"/>
    <col min="59" max="59" width="18.44140625" bestFit="1" customWidth="1"/>
    <col min="60" max="60" width="15" bestFit="1" customWidth="1"/>
    <col min="61" max="61" width="15.109375" bestFit="1" customWidth="1"/>
    <col min="62" max="62" width="18.33203125" bestFit="1" customWidth="1"/>
    <col min="63" max="63" width="13.5546875" style="6" bestFit="1" customWidth="1"/>
    <col min="64" max="64" width="15.5546875" bestFit="1" customWidth="1"/>
    <col min="65" max="65" width="20.6640625" bestFit="1" customWidth="1"/>
    <col min="66" max="66" width="28.33203125" bestFit="1" customWidth="1"/>
    <col min="67" max="67" width="17.6640625" bestFit="1" customWidth="1"/>
    <col min="68" max="68" width="15.33203125" bestFit="1" customWidth="1"/>
    <col min="69" max="69" width="16.33203125" bestFit="1" customWidth="1"/>
    <col min="70" max="70" width="17.5546875" bestFit="1" customWidth="1"/>
    <col min="71" max="71" width="15.33203125" bestFit="1" customWidth="1"/>
    <col min="72" max="72" width="19.5546875" bestFit="1" customWidth="1"/>
    <col min="73" max="73" width="19.88671875" bestFit="1" customWidth="1"/>
    <col min="74" max="74" width="17" bestFit="1" customWidth="1"/>
    <col min="75" max="75" width="19.44140625" bestFit="1" customWidth="1"/>
    <col min="76" max="76" width="16.88671875" bestFit="1" customWidth="1"/>
    <col min="78" max="78" width="20.44140625" bestFit="1" customWidth="1"/>
    <col min="79" max="79" width="17.33203125" bestFit="1" customWidth="1"/>
    <col min="80" max="80" width="16.33203125" bestFit="1" customWidth="1"/>
    <col min="81" max="81" width="18.33203125" bestFit="1" customWidth="1"/>
    <col min="82" max="82" width="20.33203125" bestFit="1" customWidth="1"/>
    <col min="83" max="83" width="19" bestFit="1" customWidth="1"/>
    <col min="84" max="84" width="43.109375" bestFit="1" customWidth="1"/>
    <col min="85" max="85" width="17.5546875" bestFit="1" customWidth="1"/>
    <col min="86" max="86" width="12.33203125" bestFit="1" customWidth="1"/>
    <col min="87" max="87" width="20.44140625" bestFit="1" customWidth="1"/>
    <col min="88" max="88" width="12.5546875" bestFit="1" customWidth="1"/>
    <col min="89" max="89" width="28" bestFit="1" customWidth="1"/>
    <col min="90" max="90" width="15.5546875" bestFit="1" customWidth="1"/>
    <col min="91" max="91" width="18.44140625" bestFit="1" customWidth="1"/>
    <col min="92" max="92" width="44" bestFit="1" customWidth="1"/>
    <col min="93" max="93" width="42.33203125" bestFit="1" customWidth="1"/>
    <col min="94" max="94" width="21.109375" bestFit="1" customWidth="1"/>
    <col min="95" max="95" width="19.88671875" bestFit="1" customWidth="1"/>
    <col min="96" max="96" width="15.33203125" bestFit="1" customWidth="1"/>
    <col min="97" max="97" width="18.5546875" bestFit="1" customWidth="1"/>
    <col min="98" max="98" width="17.33203125" bestFit="1" customWidth="1"/>
    <col min="99" max="99" width="21.88671875" style="5" bestFit="1" customWidth="1"/>
    <col min="100" max="100" width="20.88671875" style="5" bestFit="1" customWidth="1"/>
    <col min="101" max="101" width="17.5546875" style="5" bestFit="1" customWidth="1"/>
    <col min="102" max="102" width="16.6640625" style="5" bestFit="1" customWidth="1"/>
    <col min="103" max="103" width="22.109375" bestFit="1" customWidth="1"/>
    <col min="104" max="104" width="21.44140625" bestFit="1" customWidth="1"/>
    <col min="105" max="105" width="47.109375" customWidth="1"/>
    <col min="106" max="106" width="42.33203125" customWidth="1"/>
    <col min="107" max="107" width="37.5546875" customWidth="1"/>
    <col min="108" max="108" width="10.109375" style="7" bestFit="1" customWidth="1"/>
  </cols>
  <sheetData>
    <row r="1" spans="1:223" s="8" customFormat="1" ht="61.95" customHeight="1" thickBot="1" x14ac:dyDescent="0.35">
      <c r="A1" s="12" t="s">
        <v>194</v>
      </c>
      <c r="B1" s="12" t="s">
        <v>278</v>
      </c>
      <c r="C1" s="12" t="s">
        <v>195</v>
      </c>
      <c r="D1" s="12" t="s">
        <v>196</v>
      </c>
      <c r="E1" s="12" t="s">
        <v>280</v>
      </c>
      <c r="F1" s="12" t="s">
        <v>281</v>
      </c>
      <c r="G1" s="12" t="s">
        <v>282</v>
      </c>
      <c r="H1" s="12" t="s">
        <v>283</v>
      </c>
      <c r="I1" s="12" t="s">
        <v>284</v>
      </c>
      <c r="J1" s="12" t="s">
        <v>285</v>
      </c>
      <c r="K1" s="12" t="s">
        <v>286</v>
      </c>
      <c r="L1" s="12" t="s">
        <v>287</v>
      </c>
      <c r="M1" s="12" t="s">
        <v>288</v>
      </c>
      <c r="N1" s="12" t="s">
        <v>289</v>
      </c>
      <c r="O1" s="12" t="s">
        <v>290</v>
      </c>
      <c r="P1" s="12" t="s">
        <v>291</v>
      </c>
      <c r="Q1" s="12" t="s">
        <v>292</v>
      </c>
      <c r="R1" s="12" t="s">
        <v>293</v>
      </c>
      <c r="S1" s="12" t="s">
        <v>294</v>
      </c>
      <c r="T1" s="12" t="s">
        <v>295</v>
      </c>
      <c r="U1" s="12" t="s">
        <v>296</v>
      </c>
      <c r="V1" s="12" t="s">
        <v>297</v>
      </c>
      <c r="W1" s="12" t="s">
        <v>298</v>
      </c>
      <c r="X1" s="12" t="s">
        <v>299</v>
      </c>
      <c r="Y1" s="12" t="s">
        <v>300</v>
      </c>
      <c r="Z1" s="12" t="s">
        <v>301</v>
      </c>
      <c r="AA1" s="12" t="s">
        <v>302</v>
      </c>
      <c r="AB1" s="12" t="s">
        <v>303</v>
      </c>
      <c r="AC1" s="12" t="s">
        <v>204</v>
      </c>
      <c r="AD1" s="12" t="s">
        <v>208</v>
      </c>
      <c r="AE1" s="12" t="s">
        <v>209</v>
      </c>
      <c r="AF1" s="12" t="s">
        <v>210</v>
      </c>
      <c r="AG1" s="12" t="s">
        <v>211</v>
      </c>
      <c r="AH1" s="12" t="s">
        <v>212</v>
      </c>
      <c r="AI1" s="12" t="s">
        <v>213</v>
      </c>
      <c r="AJ1" s="12" t="s">
        <v>216</v>
      </c>
      <c r="AK1" s="12" t="s">
        <v>217</v>
      </c>
      <c r="AL1" s="12" t="s">
        <v>215</v>
      </c>
      <c r="AM1" s="12" t="s">
        <v>218</v>
      </c>
      <c r="AN1" s="12" t="s">
        <v>219</v>
      </c>
      <c r="AO1" s="12" t="s">
        <v>220</v>
      </c>
      <c r="AP1" s="12" t="s">
        <v>221</v>
      </c>
      <c r="AQ1" s="12" t="s">
        <v>304</v>
      </c>
      <c r="AR1" s="12" t="s">
        <v>305</v>
      </c>
      <c r="AS1" s="12" t="s">
        <v>306</v>
      </c>
      <c r="AT1" s="12" t="s">
        <v>323</v>
      </c>
      <c r="AU1" s="12" t="s">
        <v>222</v>
      </c>
      <c r="AV1" s="12" t="s">
        <v>193</v>
      </c>
      <c r="AW1" s="12" t="s">
        <v>223</v>
      </c>
      <c r="AX1" s="12" t="s">
        <v>224</v>
      </c>
      <c r="AY1" s="12" t="s">
        <v>226</v>
      </c>
      <c r="AZ1" s="12" t="s">
        <v>227</v>
      </c>
      <c r="BA1" s="12" t="s">
        <v>307</v>
      </c>
      <c r="BB1" s="12" t="s">
        <v>308</v>
      </c>
      <c r="BC1" s="12" t="s">
        <v>233</v>
      </c>
      <c r="BD1" s="12" t="s">
        <v>228</v>
      </c>
      <c r="BE1" s="12" t="s">
        <v>229</v>
      </c>
      <c r="BF1" s="12" t="s">
        <v>234</v>
      </c>
      <c r="BG1" s="12" t="s">
        <v>230</v>
      </c>
      <c r="BH1" s="12" t="s">
        <v>231</v>
      </c>
      <c r="BI1" s="12" t="s">
        <v>232</v>
      </c>
      <c r="BJ1" s="12" t="s">
        <v>240</v>
      </c>
      <c r="BK1" s="12" t="s">
        <v>241</v>
      </c>
      <c r="BL1" s="12" t="s">
        <v>243</v>
      </c>
      <c r="BM1" s="12" t="s">
        <v>245</v>
      </c>
      <c r="BN1" s="12" t="s">
        <v>361</v>
      </c>
      <c r="BO1" s="12" t="s">
        <v>246</v>
      </c>
      <c r="BP1" s="12" t="s">
        <v>247</v>
      </c>
      <c r="BQ1" s="12" t="s">
        <v>248</v>
      </c>
      <c r="BR1" s="12" t="s">
        <v>309</v>
      </c>
      <c r="BS1" s="12" t="s">
        <v>310</v>
      </c>
      <c r="BT1" s="12" t="s">
        <v>311</v>
      </c>
      <c r="BU1" s="12" t="s">
        <v>312</v>
      </c>
      <c r="BV1" s="12" t="s">
        <v>249</v>
      </c>
      <c r="BW1" s="12" t="s">
        <v>250</v>
      </c>
      <c r="BX1" s="12" t="s">
        <v>251</v>
      </c>
      <c r="BY1" s="11" t="s">
        <v>252</v>
      </c>
      <c r="BZ1" s="12" t="s">
        <v>255</v>
      </c>
      <c r="CA1" s="12" t="s">
        <v>258</v>
      </c>
      <c r="CB1" s="12" t="s">
        <v>259</v>
      </c>
      <c r="CC1" s="12" t="s">
        <v>260</v>
      </c>
      <c r="CD1" s="12" t="s">
        <v>261</v>
      </c>
      <c r="CE1" s="12" t="s">
        <v>263</v>
      </c>
      <c r="CF1" s="12" t="s">
        <v>271</v>
      </c>
      <c r="CG1" s="12" t="s">
        <v>269</v>
      </c>
      <c r="CH1" s="12" t="s">
        <v>272</v>
      </c>
      <c r="CI1" s="12" t="s">
        <v>273</v>
      </c>
      <c r="CJ1" s="12" t="s">
        <v>274</v>
      </c>
      <c r="CK1" s="12" t="s">
        <v>315</v>
      </c>
      <c r="CL1" s="12" t="s">
        <v>3</v>
      </c>
      <c r="CM1" s="12" t="s">
        <v>4</v>
      </c>
      <c r="CN1" s="12" t="s">
        <v>5</v>
      </c>
      <c r="CO1" s="12" t="s">
        <v>316</v>
      </c>
      <c r="CP1" s="12" t="s">
        <v>317</v>
      </c>
      <c r="CQ1" s="12" t="s">
        <v>328</v>
      </c>
      <c r="CR1" s="12" t="s">
        <v>325</v>
      </c>
      <c r="CS1" s="12" t="s">
        <v>326</v>
      </c>
      <c r="CT1" s="12" t="s">
        <v>327</v>
      </c>
      <c r="CU1" s="12" t="s">
        <v>342</v>
      </c>
      <c r="CV1" s="12" t="s">
        <v>343</v>
      </c>
      <c r="CW1" s="12" t="s">
        <v>344</v>
      </c>
      <c r="CX1" s="12" t="s">
        <v>345</v>
      </c>
      <c r="CY1" s="12" t="s">
        <v>346</v>
      </c>
      <c r="CZ1" s="12" t="s">
        <v>347</v>
      </c>
      <c r="DA1" s="12" t="s">
        <v>348</v>
      </c>
      <c r="DB1" s="12" t="s">
        <v>349</v>
      </c>
      <c r="DC1" s="12" t="s">
        <v>350</v>
      </c>
      <c r="DD1" s="10" t="s">
        <v>391</v>
      </c>
      <c r="DE1" s="12" t="s">
        <v>662</v>
      </c>
      <c r="DF1" s="12" t="s">
        <v>663</v>
      </c>
      <c r="DG1" s="12" t="s">
        <v>664</v>
      </c>
      <c r="DH1" s="12" t="s">
        <v>665</v>
      </c>
      <c r="DI1" s="12" t="s">
        <v>666</v>
      </c>
      <c r="DJ1" s="12" t="s">
        <v>667</v>
      </c>
      <c r="DK1" s="12" t="s">
        <v>668</v>
      </c>
      <c r="DL1" s="12" t="s">
        <v>669</v>
      </c>
      <c r="DM1" s="12" t="s">
        <v>670</v>
      </c>
      <c r="DN1" s="12" t="s">
        <v>671</v>
      </c>
      <c r="DO1" s="12" t="s">
        <v>672</v>
      </c>
      <c r="DP1" s="12" t="s">
        <v>673</v>
      </c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</row>
    <row r="2" spans="1:223" s="13" customFormat="1" x14ac:dyDescent="0.3">
      <c r="A2" s="14">
        <v>1</v>
      </c>
      <c r="B2" s="14" t="s">
        <v>322</v>
      </c>
      <c r="C2" s="14" t="s">
        <v>6</v>
      </c>
      <c r="D2" s="14" t="s">
        <v>7</v>
      </c>
      <c r="E2" s="14" t="s">
        <v>200</v>
      </c>
      <c r="F2" s="14" t="s">
        <v>0</v>
      </c>
      <c r="G2" s="14" t="s">
        <v>202</v>
      </c>
      <c r="H2" s="14" t="s">
        <v>201</v>
      </c>
      <c r="I2" s="16">
        <v>18264</v>
      </c>
      <c r="J2" s="14" t="s">
        <v>198</v>
      </c>
      <c r="K2" s="14"/>
      <c r="L2" s="14" t="s">
        <v>197</v>
      </c>
      <c r="M2" s="14" t="s">
        <v>10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 t="s">
        <v>10</v>
      </c>
      <c r="AB2" s="14" t="s">
        <v>10</v>
      </c>
      <c r="AC2" s="17" t="s">
        <v>8</v>
      </c>
      <c r="AD2" s="14"/>
      <c r="AE2" s="14"/>
      <c r="AF2" s="14"/>
      <c r="AG2" s="14"/>
      <c r="AH2" s="16"/>
      <c r="AI2" s="14"/>
      <c r="AJ2" s="14"/>
      <c r="AK2" s="14"/>
      <c r="AL2" s="14"/>
      <c r="AM2" s="14"/>
      <c r="AN2" s="14"/>
      <c r="AO2" s="14" t="s">
        <v>320</v>
      </c>
      <c r="AP2" s="14" t="s">
        <v>2</v>
      </c>
      <c r="AQ2" s="14"/>
      <c r="AR2" s="14" t="s">
        <v>9</v>
      </c>
      <c r="AS2" s="14"/>
      <c r="AT2" s="14"/>
      <c r="AU2" s="14" t="s">
        <v>10</v>
      </c>
      <c r="AV2" s="14"/>
      <c r="AW2" s="14"/>
      <c r="AX2" s="14"/>
      <c r="AY2" s="14"/>
      <c r="AZ2" s="14" t="s">
        <v>11</v>
      </c>
      <c r="BA2" s="14"/>
      <c r="BB2" s="14"/>
      <c r="BC2" s="14"/>
      <c r="BD2" s="14" t="s">
        <v>12</v>
      </c>
      <c r="BE2" s="18" t="s">
        <v>13</v>
      </c>
      <c r="BF2" s="14"/>
      <c r="BG2" s="14" t="s">
        <v>236</v>
      </c>
      <c r="BH2" s="14" t="s">
        <v>14</v>
      </c>
      <c r="BI2" s="14" t="s">
        <v>10</v>
      </c>
      <c r="BJ2" s="14" t="s">
        <v>633</v>
      </c>
      <c r="BK2" s="19"/>
      <c r="BL2" s="14" t="s">
        <v>15</v>
      </c>
      <c r="BM2" s="14"/>
      <c r="BN2" s="20"/>
      <c r="BO2" s="14" t="s">
        <v>10</v>
      </c>
      <c r="BP2" s="14"/>
      <c r="BQ2" s="20">
        <v>200000</v>
      </c>
      <c r="BR2" s="20"/>
      <c r="BS2" s="20"/>
      <c r="BT2" s="20"/>
      <c r="BU2" s="20"/>
      <c r="BV2" s="21" t="s">
        <v>16</v>
      </c>
      <c r="BW2" s="21"/>
      <c r="BX2" s="21"/>
      <c r="BY2" s="14"/>
      <c r="BZ2" s="21"/>
      <c r="CA2" s="20">
        <f>BQ2</f>
        <v>200000</v>
      </c>
      <c r="CB2" s="14" t="s">
        <v>313</v>
      </c>
      <c r="CC2" s="14" t="s">
        <v>262</v>
      </c>
      <c r="CD2" s="14" t="s">
        <v>17</v>
      </c>
      <c r="CE2" s="14" t="s">
        <v>264</v>
      </c>
      <c r="CF2" s="14" t="s">
        <v>267</v>
      </c>
      <c r="CG2" s="14"/>
      <c r="CH2" s="14" t="s">
        <v>314</v>
      </c>
      <c r="CI2" s="14">
        <v>1</v>
      </c>
      <c r="CJ2" s="14" t="s">
        <v>275</v>
      </c>
      <c r="CK2" s="14" t="s">
        <v>17</v>
      </c>
      <c r="CL2" s="14" t="s">
        <v>18</v>
      </c>
      <c r="CM2" s="14" t="s">
        <v>19</v>
      </c>
      <c r="CN2" s="14"/>
      <c r="CO2" s="14"/>
      <c r="CP2" s="14" t="s">
        <v>318</v>
      </c>
      <c r="CQ2" s="14" t="s">
        <v>319</v>
      </c>
      <c r="CR2" s="14"/>
      <c r="CS2" s="22" t="s">
        <v>318</v>
      </c>
      <c r="CT2" s="22" t="s">
        <v>319</v>
      </c>
      <c r="CU2" s="22" t="s">
        <v>601</v>
      </c>
      <c r="CV2" s="22" t="s">
        <v>602</v>
      </c>
      <c r="CW2" s="14"/>
      <c r="CX2" s="14"/>
      <c r="CY2" s="22" t="s">
        <v>358</v>
      </c>
      <c r="CZ2" s="22" t="s">
        <v>371</v>
      </c>
      <c r="DA2" s="23"/>
      <c r="DB2" s="24"/>
      <c r="DC2" s="24"/>
      <c r="DD2" s="14" t="str">
        <f>IF(AND(CP2=CS2,CQ2=CT2),"PASS","FAIL")</f>
        <v>PASS</v>
      </c>
    </row>
    <row r="3" spans="1:223" s="13" customFormat="1" x14ac:dyDescent="0.3">
      <c r="A3" s="14">
        <v>2</v>
      </c>
      <c r="B3" s="14" t="s">
        <v>322</v>
      </c>
      <c r="C3" s="14" t="s">
        <v>20</v>
      </c>
      <c r="D3" s="14" t="s">
        <v>21</v>
      </c>
      <c r="E3" s="14" t="s">
        <v>200</v>
      </c>
      <c r="F3" s="14" t="s">
        <v>0</v>
      </c>
      <c r="G3" s="14" t="s">
        <v>202</v>
      </c>
      <c r="H3" s="14" t="s">
        <v>201</v>
      </c>
      <c r="I3" s="16">
        <v>18264</v>
      </c>
      <c r="J3" s="14" t="s">
        <v>198</v>
      </c>
      <c r="K3" s="14"/>
      <c r="L3" s="14" t="s">
        <v>197</v>
      </c>
      <c r="M3" s="14" t="s">
        <v>10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 t="s">
        <v>10</v>
      </c>
      <c r="AB3" s="14" t="s">
        <v>10</v>
      </c>
      <c r="AC3" s="17" t="s">
        <v>8</v>
      </c>
      <c r="AD3" s="14"/>
      <c r="AE3" s="14"/>
      <c r="AF3" s="14"/>
      <c r="AG3" s="14"/>
      <c r="AH3" s="16"/>
      <c r="AI3" s="14"/>
      <c r="AJ3" s="14"/>
      <c r="AK3" s="14"/>
      <c r="AL3" s="14"/>
      <c r="AM3" s="14"/>
      <c r="AN3" s="14"/>
      <c r="AO3" s="14" t="s">
        <v>320</v>
      </c>
      <c r="AP3" s="14" t="s">
        <v>2</v>
      </c>
      <c r="AQ3" s="14"/>
      <c r="AR3" s="14" t="s">
        <v>9</v>
      </c>
      <c r="AS3" s="14"/>
      <c r="AT3" s="14"/>
      <c r="AU3" s="24" t="s">
        <v>17</v>
      </c>
      <c r="AV3" s="14" t="s">
        <v>17</v>
      </c>
      <c r="AW3" s="14" t="s">
        <v>392</v>
      </c>
      <c r="AX3" s="14" t="s">
        <v>225</v>
      </c>
      <c r="AY3" s="14">
        <v>100000</v>
      </c>
      <c r="AZ3" s="14" t="s">
        <v>11</v>
      </c>
      <c r="BA3" s="14"/>
      <c r="BB3" s="14"/>
      <c r="BC3" s="14"/>
      <c r="BD3" s="14" t="s">
        <v>12</v>
      </c>
      <c r="BE3" s="18" t="s">
        <v>13</v>
      </c>
      <c r="BF3" s="14"/>
      <c r="BG3" s="14" t="s">
        <v>236</v>
      </c>
      <c r="BH3" s="14" t="s">
        <v>14</v>
      </c>
      <c r="BI3" s="14" t="s">
        <v>10</v>
      </c>
      <c r="BJ3" s="14" t="s">
        <v>633</v>
      </c>
      <c r="BK3" s="19"/>
      <c r="BL3" s="14" t="s">
        <v>15</v>
      </c>
      <c r="BM3" s="14"/>
      <c r="BN3" s="20"/>
      <c r="BO3" s="14" t="s">
        <v>10</v>
      </c>
      <c r="BP3" s="14"/>
      <c r="BQ3" s="20"/>
      <c r="BR3" s="20"/>
      <c r="BS3" s="20"/>
      <c r="BT3" s="20"/>
      <c r="BU3" s="20"/>
      <c r="BV3" s="21" t="s">
        <v>16</v>
      </c>
      <c r="BW3" s="21"/>
      <c r="BX3" s="21"/>
      <c r="BY3" s="14"/>
      <c r="BZ3" s="21"/>
      <c r="CA3" s="20">
        <v>200000</v>
      </c>
      <c r="CB3" s="14" t="s">
        <v>313</v>
      </c>
      <c r="CC3" s="14" t="s">
        <v>262</v>
      </c>
      <c r="CD3" s="14" t="s">
        <v>17</v>
      </c>
      <c r="CE3" s="14" t="s">
        <v>264</v>
      </c>
      <c r="CF3" s="14" t="s">
        <v>267</v>
      </c>
      <c r="CG3" s="14"/>
      <c r="CH3" s="14" t="s">
        <v>314</v>
      </c>
      <c r="CI3" s="14">
        <v>1</v>
      </c>
      <c r="CJ3" s="14" t="s">
        <v>275</v>
      </c>
      <c r="CK3" s="14" t="s">
        <v>17</v>
      </c>
      <c r="CL3" s="14" t="s">
        <v>18</v>
      </c>
      <c r="CM3" s="14" t="s">
        <v>19</v>
      </c>
      <c r="CN3" s="14"/>
      <c r="CO3" s="14"/>
      <c r="CP3" s="14" t="s">
        <v>318</v>
      </c>
      <c r="CQ3" s="14" t="s">
        <v>319</v>
      </c>
      <c r="CR3" s="14"/>
      <c r="CS3" s="22" t="s">
        <v>318</v>
      </c>
      <c r="CT3" s="22" t="s">
        <v>319</v>
      </c>
      <c r="CU3" s="22" t="s">
        <v>607</v>
      </c>
      <c r="CV3" s="22" t="s">
        <v>608</v>
      </c>
      <c r="CW3" s="14"/>
      <c r="CX3" s="14"/>
      <c r="CY3" s="14" t="s">
        <v>358</v>
      </c>
      <c r="CZ3" s="14" t="s">
        <v>371</v>
      </c>
      <c r="DA3" s="23"/>
      <c r="DB3" s="23"/>
      <c r="DC3" s="24"/>
      <c r="DD3" s="14" t="str">
        <f t="shared" ref="DD3" si="0">IF(AND(CP3=CS3,CQ3=CT3),"PASS","FAIL")</f>
        <v>PASS</v>
      </c>
    </row>
    <row r="4" spans="1:223" s="13" customFormat="1" ht="28.8" x14ac:dyDescent="0.3">
      <c r="A4" s="14">
        <v>3</v>
      </c>
      <c r="B4" s="14" t="s">
        <v>322</v>
      </c>
      <c r="C4" s="14" t="s">
        <v>22</v>
      </c>
      <c r="D4" s="14" t="s">
        <v>23</v>
      </c>
      <c r="E4" s="14" t="s">
        <v>200</v>
      </c>
      <c r="F4" s="14" t="s">
        <v>0</v>
      </c>
      <c r="G4" s="14" t="s">
        <v>202</v>
      </c>
      <c r="H4" s="14" t="s">
        <v>201</v>
      </c>
      <c r="I4" s="16">
        <v>18264</v>
      </c>
      <c r="J4" s="14" t="s">
        <v>198</v>
      </c>
      <c r="K4" s="14"/>
      <c r="L4" s="14" t="s">
        <v>197</v>
      </c>
      <c r="M4" s="14" t="s">
        <v>10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 t="s">
        <v>10</v>
      </c>
      <c r="AB4" s="14" t="s">
        <v>10</v>
      </c>
      <c r="AC4" s="17" t="s">
        <v>8</v>
      </c>
      <c r="AD4" s="14"/>
      <c r="AE4" s="14"/>
      <c r="AF4" s="14"/>
      <c r="AG4" s="14"/>
      <c r="AH4" s="16"/>
      <c r="AI4" s="14"/>
      <c r="AJ4" s="14"/>
      <c r="AK4" s="14"/>
      <c r="AL4" s="14"/>
      <c r="AM4" s="14"/>
      <c r="AN4" s="14"/>
      <c r="AO4" s="14" t="s">
        <v>320</v>
      </c>
      <c r="AP4" s="14" t="s">
        <v>2</v>
      </c>
      <c r="AQ4" s="14"/>
      <c r="AR4" s="14" t="s">
        <v>9</v>
      </c>
      <c r="AS4" s="14"/>
      <c r="AT4" s="14"/>
      <c r="AU4" s="14" t="s">
        <v>10</v>
      </c>
      <c r="AV4" s="14"/>
      <c r="AW4" s="14"/>
      <c r="AX4" s="14"/>
      <c r="AY4" s="14"/>
      <c r="AZ4" s="14" t="s">
        <v>11</v>
      </c>
      <c r="BA4" s="14"/>
      <c r="BB4" s="14"/>
      <c r="BC4" s="14"/>
      <c r="BD4" s="14" t="s">
        <v>321</v>
      </c>
      <c r="BE4" s="18" t="s">
        <v>13</v>
      </c>
      <c r="BF4" s="14"/>
      <c r="BG4" s="14" t="s">
        <v>236</v>
      </c>
      <c r="BH4" s="14" t="s">
        <v>14</v>
      </c>
      <c r="BI4" s="14" t="s">
        <v>10</v>
      </c>
      <c r="BJ4" s="14" t="s">
        <v>633</v>
      </c>
      <c r="BK4" s="19"/>
      <c r="BL4" s="14" t="s">
        <v>15</v>
      </c>
      <c r="BM4" s="14"/>
      <c r="BN4" s="20"/>
      <c r="BO4" s="14" t="s">
        <v>10</v>
      </c>
      <c r="BP4" s="14"/>
      <c r="BQ4" s="20">
        <v>200000</v>
      </c>
      <c r="BR4" s="20"/>
      <c r="BS4" s="20"/>
      <c r="BT4" s="20"/>
      <c r="BU4" s="20"/>
      <c r="BV4" s="21" t="s">
        <v>16</v>
      </c>
      <c r="BW4" s="21"/>
      <c r="BX4" s="21"/>
      <c r="BY4" s="14"/>
      <c r="BZ4" s="21"/>
      <c r="CA4" s="20">
        <f>BQ4</f>
        <v>200000</v>
      </c>
      <c r="CB4" s="14" t="s">
        <v>313</v>
      </c>
      <c r="CC4" s="14" t="s">
        <v>262</v>
      </c>
      <c r="CD4" s="14" t="s">
        <v>17</v>
      </c>
      <c r="CE4" s="14" t="s">
        <v>264</v>
      </c>
      <c r="CF4" s="14" t="s">
        <v>267</v>
      </c>
      <c r="CG4" s="14"/>
      <c r="CH4" s="14" t="s">
        <v>314</v>
      </c>
      <c r="CI4" s="14">
        <v>1</v>
      </c>
      <c r="CJ4" s="14" t="s">
        <v>275</v>
      </c>
      <c r="CK4" s="14" t="s">
        <v>10</v>
      </c>
      <c r="CL4" s="14" t="s">
        <v>24</v>
      </c>
      <c r="CM4" s="14" t="s">
        <v>25</v>
      </c>
      <c r="CN4" s="14"/>
      <c r="CO4" s="14"/>
      <c r="CP4" s="14" t="s">
        <v>319</v>
      </c>
      <c r="CQ4" s="14" t="s">
        <v>319</v>
      </c>
      <c r="CR4" s="14" t="s">
        <v>17</v>
      </c>
      <c r="CS4" s="14" t="s">
        <v>319</v>
      </c>
      <c r="CT4" s="14" t="s">
        <v>319</v>
      </c>
      <c r="CU4" s="22" t="s">
        <v>447</v>
      </c>
      <c r="CV4" s="22" t="s">
        <v>448</v>
      </c>
      <c r="CW4" s="14"/>
      <c r="CX4" s="14"/>
      <c r="CY4" s="14"/>
      <c r="CZ4" s="14"/>
      <c r="DA4" s="24"/>
      <c r="DB4" s="24"/>
      <c r="DC4" s="23" t="s">
        <v>340</v>
      </c>
      <c r="DD4" s="14" t="str">
        <f t="shared" ref="DD4:DD66" si="1">IF(AND(CP4=CS4,CQ4=CT4),"PASS","FAIL")</f>
        <v>PASS</v>
      </c>
    </row>
    <row r="5" spans="1:223" s="13" customFormat="1" ht="28.8" x14ac:dyDescent="0.3">
      <c r="A5" s="14">
        <v>4</v>
      </c>
      <c r="B5" s="14" t="s">
        <v>322</v>
      </c>
      <c r="C5" s="14" t="s">
        <v>26</v>
      </c>
      <c r="D5" s="14" t="s">
        <v>27</v>
      </c>
      <c r="E5" s="14" t="s">
        <v>200</v>
      </c>
      <c r="F5" s="14" t="s">
        <v>0</v>
      </c>
      <c r="G5" s="14" t="s">
        <v>202</v>
      </c>
      <c r="H5" s="14" t="s">
        <v>201</v>
      </c>
      <c r="I5" s="16">
        <v>18264</v>
      </c>
      <c r="J5" s="14" t="s">
        <v>198</v>
      </c>
      <c r="K5" s="14"/>
      <c r="L5" s="14" t="s">
        <v>197</v>
      </c>
      <c r="M5" s="14" t="s">
        <v>10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 t="s">
        <v>10</v>
      </c>
      <c r="AB5" s="14" t="s">
        <v>10</v>
      </c>
      <c r="AC5" s="17" t="s">
        <v>8</v>
      </c>
      <c r="AD5" s="14"/>
      <c r="AE5" s="14"/>
      <c r="AF5" s="14"/>
      <c r="AG5" s="14"/>
      <c r="AH5" s="16"/>
      <c r="AI5" s="14"/>
      <c r="AJ5" s="14"/>
      <c r="AK5" s="14"/>
      <c r="AL5" s="14"/>
      <c r="AM5" s="14"/>
      <c r="AN5" s="14"/>
      <c r="AO5" s="14" t="s">
        <v>320</v>
      </c>
      <c r="AP5" s="14" t="s">
        <v>2</v>
      </c>
      <c r="AQ5" s="14"/>
      <c r="AR5" s="14" t="s">
        <v>9</v>
      </c>
      <c r="AS5" s="14"/>
      <c r="AT5" s="14"/>
      <c r="AU5" s="14" t="s">
        <v>10</v>
      </c>
      <c r="AV5" s="14"/>
      <c r="AW5" s="14"/>
      <c r="AX5" s="14"/>
      <c r="AY5" s="14"/>
      <c r="AZ5" s="14" t="s">
        <v>28</v>
      </c>
      <c r="BA5" s="14">
        <v>5</v>
      </c>
      <c r="BB5" s="14">
        <v>0</v>
      </c>
      <c r="BC5" s="14"/>
      <c r="BD5" s="14" t="s">
        <v>12</v>
      </c>
      <c r="BE5" s="18" t="s">
        <v>13</v>
      </c>
      <c r="BF5" s="14"/>
      <c r="BG5" s="14" t="s">
        <v>236</v>
      </c>
      <c r="BH5" s="14" t="s">
        <v>14</v>
      </c>
      <c r="BI5" s="14" t="s">
        <v>10</v>
      </c>
      <c r="BJ5" s="14" t="s">
        <v>633</v>
      </c>
      <c r="BK5" s="19"/>
      <c r="BL5" s="14" t="s">
        <v>15</v>
      </c>
      <c r="BM5" s="14"/>
      <c r="BN5" s="20"/>
      <c r="BO5" s="14" t="s">
        <v>10</v>
      </c>
      <c r="BP5" s="14"/>
      <c r="BQ5" s="20">
        <v>200000</v>
      </c>
      <c r="BR5" s="20"/>
      <c r="BS5" s="20"/>
      <c r="BT5" s="20"/>
      <c r="BU5" s="20"/>
      <c r="BV5" s="21" t="s">
        <v>16</v>
      </c>
      <c r="BW5" s="21"/>
      <c r="BX5" s="21"/>
      <c r="BY5" s="14"/>
      <c r="BZ5" s="21"/>
      <c r="CA5" s="20">
        <f>BQ5</f>
        <v>200000</v>
      </c>
      <c r="CB5" s="14" t="s">
        <v>313</v>
      </c>
      <c r="CC5" s="14" t="s">
        <v>262</v>
      </c>
      <c r="CD5" s="14" t="s">
        <v>17</v>
      </c>
      <c r="CE5" s="14" t="s">
        <v>264</v>
      </c>
      <c r="CF5" s="14" t="s">
        <v>267</v>
      </c>
      <c r="CG5" s="14"/>
      <c r="CH5" s="14" t="s">
        <v>314</v>
      </c>
      <c r="CI5" s="14">
        <v>1</v>
      </c>
      <c r="CJ5" s="14" t="s">
        <v>275</v>
      </c>
      <c r="CK5" s="14" t="s">
        <v>10</v>
      </c>
      <c r="CL5" s="14" t="s">
        <v>24</v>
      </c>
      <c r="CM5" s="14" t="s">
        <v>25</v>
      </c>
      <c r="CN5" s="14"/>
      <c r="CO5" s="14"/>
      <c r="CP5" s="14" t="s">
        <v>319</v>
      </c>
      <c r="CQ5" s="14" t="s">
        <v>319</v>
      </c>
      <c r="CR5" s="14" t="s">
        <v>17</v>
      </c>
      <c r="CS5" s="14" t="s">
        <v>319</v>
      </c>
      <c r="CT5" s="14" t="s">
        <v>319</v>
      </c>
      <c r="CU5" s="22" t="s">
        <v>449</v>
      </c>
      <c r="CV5" s="22" t="s">
        <v>450</v>
      </c>
      <c r="CW5" s="14"/>
      <c r="CX5" s="14"/>
      <c r="CY5" s="14"/>
      <c r="CZ5" s="14"/>
      <c r="DA5" s="24"/>
      <c r="DB5" s="24"/>
      <c r="DC5" s="23" t="s">
        <v>340</v>
      </c>
      <c r="DD5" s="14" t="str">
        <f t="shared" si="1"/>
        <v>PASS</v>
      </c>
    </row>
    <row r="6" spans="1:223" s="13" customFormat="1" ht="28.8" x14ac:dyDescent="0.3">
      <c r="A6" s="14">
        <v>5</v>
      </c>
      <c r="B6" s="14" t="s">
        <v>322</v>
      </c>
      <c r="C6" s="14" t="s">
        <v>29</v>
      </c>
      <c r="D6" s="14" t="s">
        <v>30</v>
      </c>
      <c r="E6" s="14" t="s">
        <v>200</v>
      </c>
      <c r="F6" s="14" t="s">
        <v>0</v>
      </c>
      <c r="G6" s="14" t="s">
        <v>202</v>
      </c>
      <c r="H6" s="14" t="s">
        <v>201</v>
      </c>
      <c r="I6" s="16">
        <v>18264</v>
      </c>
      <c r="J6" s="14" t="s">
        <v>198</v>
      </c>
      <c r="K6" s="14"/>
      <c r="L6" s="14" t="s">
        <v>197</v>
      </c>
      <c r="M6" s="14" t="s">
        <v>10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 t="s">
        <v>10</v>
      </c>
      <c r="AB6" s="14" t="s">
        <v>10</v>
      </c>
      <c r="AC6" s="17" t="s">
        <v>8</v>
      </c>
      <c r="AD6" s="14"/>
      <c r="AE6" s="14"/>
      <c r="AF6" s="14"/>
      <c r="AG6" s="14"/>
      <c r="AH6" s="16"/>
      <c r="AI6" s="14"/>
      <c r="AJ6" s="14"/>
      <c r="AK6" s="14"/>
      <c r="AL6" s="14"/>
      <c r="AM6" s="14"/>
      <c r="AN6" s="14"/>
      <c r="AO6" s="14" t="s">
        <v>320</v>
      </c>
      <c r="AP6" s="14" t="s">
        <v>2</v>
      </c>
      <c r="AQ6" s="14"/>
      <c r="AR6" s="14" t="s">
        <v>9</v>
      </c>
      <c r="AS6" s="14"/>
      <c r="AT6" s="14"/>
      <c r="AU6" s="14" t="s">
        <v>10</v>
      </c>
      <c r="AV6" s="14"/>
      <c r="AW6" s="14"/>
      <c r="AX6" s="14"/>
      <c r="AY6" s="14"/>
      <c r="AZ6" s="14" t="s">
        <v>31</v>
      </c>
      <c r="BA6" s="14"/>
      <c r="BB6" s="14"/>
      <c r="BC6" s="14">
        <v>75</v>
      </c>
      <c r="BD6" s="14" t="s">
        <v>12</v>
      </c>
      <c r="BE6" s="18" t="s">
        <v>13</v>
      </c>
      <c r="BF6" s="14"/>
      <c r="BG6" s="14" t="s">
        <v>236</v>
      </c>
      <c r="BH6" s="14" t="s">
        <v>14</v>
      </c>
      <c r="BI6" s="14" t="s">
        <v>10</v>
      </c>
      <c r="BJ6" s="14" t="s">
        <v>633</v>
      </c>
      <c r="BK6" s="19"/>
      <c r="BL6" s="14" t="s">
        <v>15</v>
      </c>
      <c r="BM6" s="14"/>
      <c r="BN6" s="20"/>
      <c r="BO6" s="14" t="s">
        <v>10</v>
      </c>
      <c r="BP6" s="14"/>
      <c r="BQ6" s="20">
        <v>200000</v>
      </c>
      <c r="BR6" s="20"/>
      <c r="BS6" s="20"/>
      <c r="BT6" s="20"/>
      <c r="BU6" s="20"/>
      <c r="BV6" s="21" t="s">
        <v>16</v>
      </c>
      <c r="BW6" s="21"/>
      <c r="BX6" s="21"/>
      <c r="BY6" s="14"/>
      <c r="BZ6" s="21"/>
      <c r="CA6" s="20">
        <f>BQ6</f>
        <v>200000</v>
      </c>
      <c r="CB6" s="14" t="s">
        <v>313</v>
      </c>
      <c r="CC6" s="14" t="s">
        <v>262</v>
      </c>
      <c r="CD6" s="14" t="s">
        <v>17</v>
      </c>
      <c r="CE6" s="14" t="s">
        <v>264</v>
      </c>
      <c r="CF6" s="14" t="s">
        <v>267</v>
      </c>
      <c r="CG6" s="14"/>
      <c r="CH6" s="14" t="s">
        <v>314</v>
      </c>
      <c r="CI6" s="14">
        <v>1</v>
      </c>
      <c r="CJ6" s="14" t="s">
        <v>275</v>
      </c>
      <c r="CK6" s="14" t="s">
        <v>10</v>
      </c>
      <c r="CL6" s="14" t="s">
        <v>24</v>
      </c>
      <c r="CM6" s="14" t="s">
        <v>25</v>
      </c>
      <c r="CN6" s="14"/>
      <c r="CO6" s="14" t="s">
        <v>32</v>
      </c>
      <c r="CP6" s="14" t="s">
        <v>319</v>
      </c>
      <c r="CQ6" s="14" t="s">
        <v>319</v>
      </c>
      <c r="CR6" s="14" t="s">
        <v>17</v>
      </c>
      <c r="CS6" s="14" t="s">
        <v>319</v>
      </c>
      <c r="CT6" s="14" t="s">
        <v>319</v>
      </c>
      <c r="CU6" s="22" t="s">
        <v>451</v>
      </c>
      <c r="CV6" s="22" t="s">
        <v>452</v>
      </c>
      <c r="CW6" s="14"/>
      <c r="CX6" s="14"/>
      <c r="CY6" s="14"/>
      <c r="CZ6" s="14"/>
      <c r="DA6" s="24"/>
      <c r="DB6" s="24"/>
      <c r="DC6" s="23" t="s">
        <v>340</v>
      </c>
      <c r="DD6" s="14" t="str">
        <f t="shared" si="1"/>
        <v>PASS</v>
      </c>
    </row>
    <row r="7" spans="1:223" s="13" customFormat="1" x14ac:dyDescent="0.3">
      <c r="A7" s="14">
        <v>6</v>
      </c>
      <c r="B7" s="14" t="s">
        <v>279</v>
      </c>
      <c r="C7" s="14" t="s">
        <v>33</v>
      </c>
      <c r="D7" s="14" t="s">
        <v>34</v>
      </c>
      <c r="E7" s="14" t="s">
        <v>200</v>
      </c>
      <c r="F7" s="14" t="s">
        <v>0</v>
      </c>
      <c r="G7" s="14" t="s">
        <v>202</v>
      </c>
      <c r="H7" s="14" t="s">
        <v>201</v>
      </c>
      <c r="I7" s="16">
        <v>18264</v>
      </c>
      <c r="J7" s="14" t="s">
        <v>198</v>
      </c>
      <c r="K7" s="14"/>
      <c r="L7" s="14" t="s">
        <v>197</v>
      </c>
      <c r="M7" s="14" t="s">
        <v>10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 t="s">
        <v>10</v>
      </c>
      <c r="AB7" s="14" t="s">
        <v>10</v>
      </c>
      <c r="AC7" s="17" t="s">
        <v>8</v>
      </c>
      <c r="AD7" s="14"/>
      <c r="AE7" s="14"/>
      <c r="AF7" s="14"/>
      <c r="AG7" s="14"/>
      <c r="AH7" s="16"/>
      <c r="AI7" s="14"/>
      <c r="AJ7" s="14"/>
      <c r="AK7" s="14"/>
      <c r="AL7" s="14"/>
      <c r="AM7" s="14"/>
      <c r="AN7" s="14"/>
      <c r="AO7" s="14" t="s">
        <v>320</v>
      </c>
      <c r="AP7" s="14" t="s">
        <v>2</v>
      </c>
      <c r="AQ7" s="14"/>
      <c r="AR7" s="14" t="s">
        <v>9</v>
      </c>
      <c r="AS7" s="14"/>
      <c r="AT7" s="14"/>
      <c r="AU7" s="25" t="s">
        <v>17</v>
      </c>
      <c r="AV7" s="26"/>
      <c r="AW7" s="26"/>
      <c r="AX7" s="26"/>
      <c r="AY7" s="26"/>
      <c r="AZ7" s="26"/>
      <c r="BA7" s="26"/>
      <c r="BB7" s="26"/>
      <c r="BC7" s="26"/>
      <c r="BD7" s="26"/>
      <c r="BE7" s="27"/>
      <c r="BF7" s="26"/>
      <c r="BG7" s="26"/>
      <c r="BH7" s="26"/>
      <c r="BI7" s="14"/>
      <c r="BJ7" s="26"/>
      <c r="BK7" s="28"/>
      <c r="BL7" s="26"/>
      <c r="BM7" s="26"/>
      <c r="BN7" s="26"/>
      <c r="BO7" s="26"/>
      <c r="BP7" s="26"/>
      <c r="BQ7" s="29"/>
      <c r="BR7" s="29"/>
      <c r="BS7" s="29"/>
      <c r="BT7" s="29"/>
      <c r="BU7" s="29"/>
      <c r="BV7" s="26"/>
      <c r="BW7" s="26"/>
      <c r="BX7" s="26"/>
      <c r="BY7" s="14"/>
      <c r="BZ7" s="26"/>
      <c r="CA7" s="29"/>
      <c r="CB7" s="14" t="s">
        <v>313</v>
      </c>
      <c r="CC7" s="14"/>
      <c r="CD7" s="14"/>
      <c r="CE7" s="14"/>
      <c r="CF7" s="14"/>
      <c r="CG7" s="14"/>
      <c r="CH7" s="14" t="s">
        <v>314</v>
      </c>
      <c r="CI7" s="14"/>
      <c r="CJ7" s="14"/>
      <c r="CK7" s="14"/>
      <c r="CL7" s="14"/>
      <c r="CM7" s="14"/>
      <c r="CN7" s="14"/>
      <c r="CO7" s="14"/>
      <c r="CP7" s="14" t="s">
        <v>319</v>
      </c>
      <c r="CQ7" s="14" t="s">
        <v>319</v>
      </c>
      <c r="CR7" s="14"/>
      <c r="CS7" s="14" t="s">
        <v>319</v>
      </c>
      <c r="CT7" s="14" t="s">
        <v>319</v>
      </c>
      <c r="CU7" s="22" t="s">
        <v>446</v>
      </c>
      <c r="CV7" s="22"/>
      <c r="CW7" s="14"/>
      <c r="CX7" s="14"/>
      <c r="CY7" s="14"/>
      <c r="CZ7" s="14"/>
      <c r="DA7" s="24"/>
      <c r="DB7" s="24"/>
      <c r="DC7" s="24"/>
      <c r="DD7" s="14" t="str">
        <f t="shared" si="1"/>
        <v>PASS</v>
      </c>
    </row>
    <row r="8" spans="1:223" s="13" customFormat="1" ht="28.8" x14ac:dyDescent="0.3">
      <c r="A8" s="14">
        <v>7</v>
      </c>
      <c r="B8" s="14" t="s">
        <v>322</v>
      </c>
      <c r="C8" s="14" t="s">
        <v>35</v>
      </c>
      <c r="D8" s="14" t="s">
        <v>36</v>
      </c>
      <c r="E8" s="14" t="s">
        <v>200</v>
      </c>
      <c r="F8" s="14" t="s">
        <v>0</v>
      </c>
      <c r="G8" s="14" t="s">
        <v>202</v>
      </c>
      <c r="H8" s="14" t="s">
        <v>201</v>
      </c>
      <c r="I8" s="16">
        <v>18264</v>
      </c>
      <c r="J8" s="14" t="s">
        <v>198</v>
      </c>
      <c r="K8" s="14"/>
      <c r="L8" s="14" t="s">
        <v>197</v>
      </c>
      <c r="M8" s="14" t="s">
        <v>10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 t="s">
        <v>10</v>
      </c>
      <c r="AB8" s="14" t="s">
        <v>10</v>
      </c>
      <c r="AC8" s="17" t="s">
        <v>8</v>
      </c>
      <c r="AD8" s="14"/>
      <c r="AE8" s="14"/>
      <c r="AF8" s="14"/>
      <c r="AG8" s="14"/>
      <c r="AH8" s="16"/>
      <c r="AI8" s="14"/>
      <c r="AJ8" s="14"/>
      <c r="AK8" s="14"/>
      <c r="AL8" s="14"/>
      <c r="AM8" s="14"/>
      <c r="AN8" s="14"/>
      <c r="AO8" s="14" t="s">
        <v>320</v>
      </c>
      <c r="AP8" s="14" t="s">
        <v>37</v>
      </c>
      <c r="AQ8" s="14">
        <v>5000</v>
      </c>
      <c r="AR8" s="14" t="s">
        <v>9</v>
      </c>
      <c r="AS8" s="14"/>
      <c r="AT8" s="14"/>
      <c r="AU8" s="25" t="s">
        <v>10</v>
      </c>
      <c r="AV8" s="26"/>
      <c r="AW8" s="26"/>
      <c r="AX8" s="26"/>
      <c r="AY8" s="26"/>
      <c r="AZ8" s="26" t="s">
        <v>11</v>
      </c>
      <c r="BA8" s="26"/>
      <c r="BB8" s="26"/>
      <c r="BC8" s="26"/>
      <c r="BD8" s="26" t="s">
        <v>12</v>
      </c>
      <c r="BE8" s="27" t="s">
        <v>13</v>
      </c>
      <c r="BF8" s="26"/>
      <c r="BG8" s="26" t="s">
        <v>236</v>
      </c>
      <c r="BH8" s="26" t="s">
        <v>14</v>
      </c>
      <c r="BI8" s="14" t="s">
        <v>10</v>
      </c>
      <c r="BJ8" s="26" t="s">
        <v>633</v>
      </c>
      <c r="BK8" s="28"/>
      <c r="BL8" s="26" t="s">
        <v>15</v>
      </c>
      <c r="BM8" s="26"/>
      <c r="BN8" s="26"/>
      <c r="BO8" s="26" t="s">
        <v>10</v>
      </c>
      <c r="BP8" s="26"/>
      <c r="BQ8" s="29"/>
      <c r="BR8" s="29"/>
      <c r="BS8" s="29"/>
      <c r="BT8" s="29"/>
      <c r="BU8" s="29"/>
      <c r="BV8" s="26" t="s">
        <v>16</v>
      </c>
      <c r="BW8" s="26"/>
      <c r="BX8" s="26"/>
      <c r="BY8" s="14"/>
      <c r="BZ8" s="26"/>
      <c r="CA8" s="29">
        <v>200000</v>
      </c>
      <c r="CB8" s="14" t="s">
        <v>313</v>
      </c>
      <c r="CC8" s="14" t="s">
        <v>262</v>
      </c>
      <c r="CD8" s="14" t="s">
        <v>17</v>
      </c>
      <c r="CE8" s="14" t="s">
        <v>264</v>
      </c>
      <c r="CF8" s="14" t="s">
        <v>267</v>
      </c>
      <c r="CG8" s="14"/>
      <c r="CH8" s="14" t="s">
        <v>314</v>
      </c>
      <c r="CI8" s="14">
        <v>1</v>
      </c>
      <c r="CJ8" s="14" t="s">
        <v>275</v>
      </c>
      <c r="CK8" s="14" t="s">
        <v>17</v>
      </c>
      <c r="CL8" s="14" t="s">
        <v>38</v>
      </c>
      <c r="CM8" s="14" t="s">
        <v>39</v>
      </c>
      <c r="CN8" s="14" t="s">
        <v>277</v>
      </c>
      <c r="CO8" s="14"/>
      <c r="CP8" s="14" t="s">
        <v>319</v>
      </c>
      <c r="CQ8" s="14" t="s">
        <v>319</v>
      </c>
      <c r="CR8" s="14" t="s">
        <v>17</v>
      </c>
      <c r="CS8" s="14" t="s">
        <v>319</v>
      </c>
      <c r="CT8" s="14" t="s">
        <v>319</v>
      </c>
      <c r="CU8" s="22" t="s">
        <v>609</v>
      </c>
      <c r="CV8" s="22" t="s">
        <v>610</v>
      </c>
      <c r="CW8" s="14"/>
      <c r="CX8" s="14"/>
      <c r="CY8" s="14"/>
      <c r="CZ8" s="14"/>
      <c r="DA8" s="24"/>
      <c r="DB8" s="24"/>
      <c r="DC8" s="23" t="s">
        <v>340</v>
      </c>
      <c r="DD8" s="14" t="str">
        <f t="shared" si="1"/>
        <v>PASS</v>
      </c>
    </row>
    <row r="9" spans="1:223" s="13" customFormat="1" x14ac:dyDescent="0.3">
      <c r="A9" s="14">
        <v>8</v>
      </c>
      <c r="B9" s="14" t="s">
        <v>322</v>
      </c>
      <c r="C9" s="14" t="s">
        <v>40</v>
      </c>
      <c r="D9" s="14" t="s">
        <v>41</v>
      </c>
      <c r="E9" s="14" t="s">
        <v>200</v>
      </c>
      <c r="F9" s="14" t="s">
        <v>0</v>
      </c>
      <c r="G9" s="14" t="s">
        <v>202</v>
      </c>
      <c r="H9" s="14" t="s">
        <v>201</v>
      </c>
      <c r="I9" s="16">
        <v>18264</v>
      </c>
      <c r="J9" s="14" t="s">
        <v>198</v>
      </c>
      <c r="K9" s="14"/>
      <c r="L9" s="14" t="s">
        <v>197</v>
      </c>
      <c r="M9" s="14" t="s">
        <v>10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 t="s">
        <v>10</v>
      </c>
      <c r="AB9" s="14" t="s">
        <v>10</v>
      </c>
      <c r="AC9" s="17" t="s">
        <v>8</v>
      </c>
      <c r="AD9" s="14"/>
      <c r="AE9" s="14"/>
      <c r="AF9" s="14"/>
      <c r="AG9" s="14"/>
      <c r="AH9" s="16"/>
      <c r="AI9" s="14"/>
      <c r="AJ9" s="14"/>
      <c r="AK9" s="14"/>
      <c r="AL9" s="14"/>
      <c r="AM9" s="14"/>
      <c r="AN9" s="14"/>
      <c r="AO9" s="14" t="s">
        <v>320</v>
      </c>
      <c r="AP9" s="14" t="s">
        <v>2</v>
      </c>
      <c r="AQ9" s="14"/>
      <c r="AR9" s="14" t="s">
        <v>42</v>
      </c>
      <c r="AS9" s="14">
        <v>45000</v>
      </c>
      <c r="AT9" s="14"/>
      <c r="AU9" s="14" t="s">
        <v>10</v>
      </c>
      <c r="AV9" s="14"/>
      <c r="AW9" s="14"/>
      <c r="AX9" s="14"/>
      <c r="AY9" s="14"/>
      <c r="AZ9" s="14" t="s">
        <v>11</v>
      </c>
      <c r="BA9" s="14"/>
      <c r="BB9" s="14"/>
      <c r="BC9" s="14"/>
      <c r="BD9" s="14" t="s">
        <v>12</v>
      </c>
      <c r="BE9" s="18" t="s">
        <v>13</v>
      </c>
      <c r="BF9" s="14"/>
      <c r="BG9" s="14" t="s">
        <v>236</v>
      </c>
      <c r="BH9" s="14" t="s">
        <v>14</v>
      </c>
      <c r="BI9" s="14" t="s">
        <v>10</v>
      </c>
      <c r="BJ9" s="14" t="s">
        <v>633</v>
      </c>
      <c r="BK9" s="19"/>
      <c r="BL9" s="14" t="s">
        <v>15</v>
      </c>
      <c r="BM9" s="14"/>
      <c r="BN9" s="20"/>
      <c r="BO9" s="14" t="s">
        <v>10</v>
      </c>
      <c r="BP9" s="14"/>
      <c r="BQ9" s="20">
        <v>200000</v>
      </c>
      <c r="BR9" s="20"/>
      <c r="BS9" s="20"/>
      <c r="BT9" s="20"/>
      <c r="BU9" s="20"/>
      <c r="BV9" s="21" t="s">
        <v>16</v>
      </c>
      <c r="BW9" s="21"/>
      <c r="BX9" s="21"/>
      <c r="BY9" s="14"/>
      <c r="BZ9" s="21"/>
      <c r="CA9" s="20">
        <v>200000</v>
      </c>
      <c r="CB9" s="14" t="s">
        <v>313</v>
      </c>
      <c r="CC9" s="14" t="s">
        <v>262</v>
      </c>
      <c r="CD9" s="14" t="s">
        <v>17</v>
      </c>
      <c r="CE9" s="14" t="s">
        <v>264</v>
      </c>
      <c r="CF9" s="14" t="s">
        <v>267</v>
      </c>
      <c r="CG9" s="14"/>
      <c r="CH9" s="14" t="s">
        <v>314</v>
      </c>
      <c r="CI9" s="14">
        <v>1</v>
      </c>
      <c r="CJ9" s="14" t="s">
        <v>275</v>
      </c>
      <c r="CK9" s="14" t="s">
        <v>17</v>
      </c>
      <c r="CL9" s="14" t="s">
        <v>18</v>
      </c>
      <c r="CM9" s="14" t="s">
        <v>19</v>
      </c>
      <c r="CN9" s="14"/>
      <c r="CO9" s="14"/>
      <c r="CP9" s="14" t="s">
        <v>318</v>
      </c>
      <c r="CQ9" s="14" t="s">
        <v>319</v>
      </c>
      <c r="CR9" s="14"/>
      <c r="CS9" s="14" t="s">
        <v>318</v>
      </c>
      <c r="CT9" s="14" t="s">
        <v>319</v>
      </c>
      <c r="CU9" s="22" t="s">
        <v>453</v>
      </c>
      <c r="CV9" s="22" t="s">
        <v>454</v>
      </c>
      <c r="CW9" s="14"/>
      <c r="CX9" s="14"/>
      <c r="CY9" s="22" t="s">
        <v>393</v>
      </c>
      <c r="CZ9" s="22" t="s">
        <v>394</v>
      </c>
      <c r="DA9" s="24"/>
      <c r="DB9" s="24"/>
      <c r="DC9" s="24"/>
      <c r="DD9" s="14" t="str">
        <f t="shared" si="1"/>
        <v>PASS</v>
      </c>
    </row>
    <row r="10" spans="1:223" s="13" customFormat="1" x14ac:dyDescent="0.3">
      <c r="A10" s="14">
        <v>9</v>
      </c>
      <c r="B10" s="14" t="s">
        <v>322</v>
      </c>
      <c r="C10" s="14" t="s">
        <v>43</v>
      </c>
      <c r="D10" s="14" t="s">
        <v>44</v>
      </c>
      <c r="E10" s="14" t="s">
        <v>200</v>
      </c>
      <c r="F10" s="14" t="s">
        <v>0</v>
      </c>
      <c r="G10" s="14" t="s">
        <v>202</v>
      </c>
      <c r="H10" s="14" t="s">
        <v>201</v>
      </c>
      <c r="I10" s="16">
        <v>18264</v>
      </c>
      <c r="J10" s="14" t="s">
        <v>198</v>
      </c>
      <c r="K10" s="14"/>
      <c r="L10" s="14" t="s">
        <v>197</v>
      </c>
      <c r="M10" s="14" t="s">
        <v>10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 t="s">
        <v>10</v>
      </c>
      <c r="AB10" s="14" t="s">
        <v>10</v>
      </c>
      <c r="AC10" s="17" t="s">
        <v>8</v>
      </c>
      <c r="AD10" s="14"/>
      <c r="AE10" s="14"/>
      <c r="AF10" s="14"/>
      <c r="AG10" s="14"/>
      <c r="AH10" s="16"/>
      <c r="AI10" s="14"/>
      <c r="AJ10" s="14"/>
      <c r="AK10" s="14"/>
      <c r="AL10" s="14"/>
      <c r="AM10" s="14"/>
      <c r="AN10" s="14"/>
      <c r="AO10" s="14" t="s">
        <v>320</v>
      </c>
      <c r="AP10" s="14" t="s">
        <v>2</v>
      </c>
      <c r="AQ10" s="14"/>
      <c r="AR10" s="14" t="s">
        <v>323</v>
      </c>
      <c r="AS10" s="14"/>
      <c r="AT10" s="14">
        <v>20</v>
      </c>
      <c r="AU10" s="14" t="s">
        <v>10</v>
      </c>
      <c r="AV10" s="14"/>
      <c r="AW10" s="14"/>
      <c r="AX10" s="14"/>
      <c r="AY10" s="14"/>
      <c r="AZ10" s="14" t="s">
        <v>11</v>
      </c>
      <c r="BA10" s="14"/>
      <c r="BB10" s="14"/>
      <c r="BC10" s="14"/>
      <c r="BD10" s="14" t="s">
        <v>12</v>
      </c>
      <c r="BE10" s="18" t="s">
        <v>13</v>
      </c>
      <c r="BF10" s="14"/>
      <c r="BG10" s="14" t="s">
        <v>236</v>
      </c>
      <c r="BH10" s="14" t="s">
        <v>14</v>
      </c>
      <c r="BI10" s="14" t="s">
        <v>10</v>
      </c>
      <c r="BJ10" s="14" t="s">
        <v>633</v>
      </c>
      <c r="BK10" s="19"/>
      <c r="BL10" s="14" t="s">
        <v>15</v>
      </c>
      <c r="BM10" s="14"/>
      <c r="BN10" s="20"/>
      <c r="BO10" s="14" t="s">
        <v>10</v>
      </c>
      <c r="BP10" s="14"/>
      <c r="BQ10" s="20">
        <v>200000</v>
      </c>
      <c r="BR10" s="20"/>
      <c r="BS10" s="20"/>
      <c r="BT10" s="20"/>
      <c r="BU10" s="20"/>
      <c r="BV10" s="21" t="s">
        <v>16</v>
      </c>
      <c r="BW10" s="21"/>
      <c r="BX10" s="21"/>
      <c r="BY10" s="14"/>
      <c r="BZ10" s="21"/>
      <c r="CA10" s="20">
        <v>200000</v>
      </c>
      <c r="CB10" s="14" t="s">
        <v>313</v>
      </c>
      <c r="CC10" s="14" t="s">
        <v>262</v>
      </c>
      <c r="CD10" s="14" t="s">
        <v>17</v>
      </c>
      <c r="CE10" s="14" t="s">
        <v>264</v>
      </c>
      <c r="CF10" s="14" t="s">
        <v>267</v>
      </c>
      <c r="CG10" s="14"/>
      <c r="CH10" s="14" t="s">
        <v>314</v>
      </c>
      <c r="CI10" s="14">
        <v>1</v>
      </c>
      <c r="CJ10" s="14" t="s">
        <v>275</v>
      </c>
      <c r="CK10" s="14" t="s">
        <v>17</v>
      </c>
      <c r="CL10" s="14" t="s">
        <v>18</v>
      </c>
      <c r="CM10" s="14" t="s">
        <v>19</v>
      </c>
      <c r="CN10" s="14"/>
      <c r="CO10" s="14"/>
      <c r="CP10" s="14" t="s">
        <v>318</v>
      </c>
      <c r="CQ10" s="14" t="s">
        <v>319</v>
      </c>
      <c r="CR10" s="14"/>
      <c r="CS10" s="14" t="s">
        <v>318</v>
      </c>
      <c r="CT10" s="14" t="s">
        <v>319</v>
      </c>
      <c r="CU10" s="22" t="s">
        <v>455</v>
      </c>
      <c r="CV10" s="22" t="s">
        <v>456</v>
      </c>
      <c r="CW10" s="14"/>
      <c r="CX10" s="14"/>
      <c r="CY10" s="22" t="s">
        <v>373</v>
      </c>
      <c r="CZ10" s="22" t="s">
        <v>372</v>
      </c>
      <c r="DA10" s="24"/>
      <c r="DB10" s="24"/>
      <c r="DC10" s="24"/>
      <c r="DD10" s="14" t="str">
        <f t="shared" si="1"/>
        <v>PASS</v>
      </c>
    </row>
    <row r="11" spans="1:223" s="13" customFormat="1" x14ac:dyDescent="0.3">
      <c r="A11" s="14">
        <v>10</v>
      </c>
      <c r="B11" s="14" t="s">
        <v>322</v>
      </c>
      <c r="C11" s="14" t="s">
        <v>45</v>
      </c>
      <c r="D11" s="14" t="s">
        <v>46</v>
      </c>
      <c r="E11" s="14" t="s">
        <v>200</v>
      </c>
      <c r="F11" s="14" t="s">
        <v>0</v>
      </c>
      <c r="G11" s="14" t="s">
        <v>202</v>
      </c>
      <c r="H11" s="14" t="s">
        <v>201</v>
      </c>
      <c r="I11" s="16">
        <v>18264</v>
      </c>
      <c r="J11" s="14" t="s">
        <v>198</v>
      </c>
      <c r="K11" s="14"/>
      <c r="L11" s="14" t="s">
        <v>197</v>
      </c>
      <c r="M11" s="14" t="s">
        <v>10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 t="s">
        <v>10</v>
      </c>
      <c r="AB11" s="14" t="s">
        <v>10</v>
      </c>
      <c r="AC11" s="17" t="s">
        <v>8</v>
      </c>
      <c r="AD11" s="14"/>
      <c r="AE11" s="14"/>
      <c r="AF11" s="14"/>
      <c r="AG11" s="14"/>
      <c r="AH11" s="16"/>
      <c r="AI11" s="14"/>
      <c r="AJ11" s="14"/>
      <c r="AK11" s="14"/>
      <c r="AL11" s="14"/>
      <c r="AM11" s="14"/>
      <c r="AN11" s="14"/>
      <c r="AO11" s="14" t="s">
        <v>320</v>
      </c>
      <c r="AP11" s="14" t="s">
        <v>2</v>
      </c>
      <c r="AQ11" s="14"/>
      <c r="AR11" s="14" t="s">
        <v>323</v>
      </c>
      <c r="AS11" s="14"/>
      <c r="AT11" s="14">
        <v>22.5</v>
      </c>
      <c r="AU11" s="14" t="s">
        <v>10</v>
      </c>
      <c r="AV11" s="14"/>
      <c r="AW11" s="14"/>
      <c r="AX11" s="14"/>
      <c r="AY11" s="14"/>
      <c r="AZ11" s="14" t="s">
        <v>11</v>
      </c>
      <c r="BA11" s="14"/>
      <c r="BB11" s="14"/>
      <c r="BC11" s="14"/>
      <c r="BD11" s="14" t="s">
        <v>12</v>
      </c>
      <c r="BE11" s="18" t="s">
        <v>13</v>
      </c>
      <c r="BF11" s="14"/>
      <c r="BG11" s="14" t="s">
        <v>236</v>
      </c>
      <c r="BH11" s="14" t="s">
        <v>14</v>
      </c>
      <c r="BI11" s="14" t="s">
        <v>10</v>
      </c>
      <c r="BJ11" s="14" t="s">
        <v>633</v>
      </c>
      <c r="BK11" s="19"/>
      <c r="BL11" s="14" t="s">
        <v>15</v>
      </c>
      <c r="BM11" s="14"/>
      <c r="BN11" s="20"/>
      <c r="BO11" s="14" t="s">
        <v>10</v>
      </c>
      <c r="BP11" s="14"/>
      <c r="BQ11" s="20">
        <v>200000</v>
      </c>
      <c r="BR11" s="20"/>
      <c r="BS11" s="20"/>
      <c r="BT11" s="20"/>
      <c r="BU11" s="20"/>
      <c r="BV11" s="21" t="s">
        <v>16</v>
      </c>
      <c r="BW11" s="21"/>
      <c r="BX11" s="21"/>
      <c r="BY11" s="14"/>
      <c r="BZ11" s="21"/>
      <c r="CA11" s="20">
        <v>200000</v>
      </c>
      <c r="CB11" s="14" t="s">
        <v>313</v>
      </c>
      <c r="CC11" s="14" t="s">
        <v>262</v>
      </c>
      <c r="CD11" s="14" t="s">
        <v>17</v>
      </c>
      <c r="CE11" s="14" t="s">
        <v>264</v>
      </c>
      <c r="CF11" s="14" t="s">
        <v>267</v>
      </c>
      <c r="CG11" s="14"/>
      <c r="CH11" s="14" t="s">
        <v>314</v>
      </c>
      <c r="CI11" s="14">
        <v>1</v>
      </c>
      <c r="CJ11" s="14" t="s">
        <v>275</v>
      </c>
      <c r="CK11" s="14" t="s">
        <v>17</v>
      </c>
      <c r="CL11" s="14" t="s">
        <v>18</v>
      </c>
      <c r="CM11" s="14" t="s">
        <v>19</v>
      </c>
      <c r="CN11" s="14"/>
      <c r="CO11" s="14"/>
      <c r="CP11" s="14" t="s">
        <v>318</v>
      </c>
      <c r="CQ11" s="14" t="s">
        <v>319</v>
      </c>
      <c r="CR11" s="14"/>
      <c r="CS11" s="14" t="s">
        <v>318</v>
      </c>
      <c r="CT11" s="14" t="s">
        <v>319</v>
      </c>
      <c r="CU11" s="22" t="s">
        <v>457</v>
      </c>
      <c r="CV11" s="22" t="s">
        <v>458</v>
      </c>
      <c r="CW11" s="14"/>
      <c r="CX11" s="14"/>
      <c r="CY11" s="22" t="s">
        <v>393</v>
      </c>
      <c r="CZ11" s="22" t="s">
        <v>394</v>
      </c>
      <c r="DA11" s="24"/>
      <c r="DB11" s="24"/>
      <c r="DC11" s="24"/>
      <c r="DD11" s="14" t="str">
        <f t="shared" si="1"/>
        <v>PASS</v>
      </c>
    </row>
    <row r="12" spans="1:223" s="13" customFormat="1" x14ac:dyDescent="0.3">
      <c r="A12" s="14">
        <v>11</v>
      </c>
      <c r="B12" s="14" t="s">
        <v>322</v>
      </c>
      <c r="C12" s="14" t="s">
        <v>47</v>
      </c>
      <c r="D12" s="14" t="s">
        <v>48</v>
      </c>
      <c r="E12" s="14" t="s">
        <v>200</v>
      </c>
      <c r="F12" s="14" t="s">
        <v>0</v>
      </c>
      <c r="G12" s="14" t="s">
        <v>202</v>
      </c>
      <c r="H12" s="14" t="s">
        <v>201</v>
      </c>
      <c r="I12" s="16">
        <v>18264</v>
      </c>
      <c r="J12" s="14" t="s">
        <v>198</v>
      </c>
      <c r="K12" s="14"/>
      <c r="L12" s="14" t="s">
        <v>197</v>
      </c>
      <c r="M12" s="14" t="s">
        <v>10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 t="s">
        <v>10</v>
      </c>
      <c r="AB12" s="14" t="s">
        <v>10</v>
      </c>
      <c r="AC12" s="17" t="s">
        <v>8</v>
      </c>
      <c r="AD12" s="14"/>
      <c r="AE12" s="14"/>
      <c r="AF12" s="14"/>
      <c r="AG12" s="14"/>
      <c r="AH12" s="16"/>
      <c r="AI12" s="14"/>
      <c r="AJ12" s="14"/>
      <c r="AK12" s="14"/>
      <c r="AL12" s="14"/>
      <c r="AM12" s="14"/>
      <c r="AN12" s="14"/>
      <c r="AO12" s="14" t="s">
        <v>49</v>
      </c>
      <c r="AP12" s="14" t="s">
        <v>2</v>
      </c>
      <c r="AQ12" s="14"/>
      <c r="AR12" s="14" t="s">
        <v>16</v>
      </c>
      <c r="AS12" s="14"/>
      <c r="AT12" s="14"/>
      <c r="AU12" s="14" t="s">
        <v>10</v>
      </c>
      <c r="AV12" s="14"/>
      <c r="AW12" s="14"/>
      <c r="AX12" s="14"/>
      <c r="AY12" s="14"/>
      <c r="AZ12" s="14" t="s">
        <v>11</v>
      </c>
      <c r="BA12" s="14"/>
      <c r="BB12" s="14"/>
      <c r="BC12" s="14"/>
      <c r="BD12" s="14" t="s">
        <v>12</v>
      </c>
      <c r="BE12" s="18" t="s">
        <v>13</v>
      </c>
      <c r="BF12" s="14"/>
      <c r="BG12" s="14" t="s">
        <v>236</v>
      </c>
      <c r="BH12" s="14" t="s">
        <v>14</v>
      </c>
      <c r="BI12" s="14" t="s">
        <v>10</v>
      </c>
      <c r="BJ12" s="14" t="s">
        <v>633</v>
      </c>
      <c r="BK12" s="19"/>
      <c r="BL12" s="14" t="s">
        <v>15</v>
      </c>
      <c r="BM12" s="14"/>
      <c r="BN12" s="20"/>
      <c r="BO12" s="14" t="s">
        <v>10</v>
      </c>
      <c r="BP12" s="14"/>
      <c r="BQ12" s="20">
        <v>200000</v>
      </c>
      <c r="BR12" s="20"/>
      <c r="BS12" s="20"/>
      <c r="BT12" s="20"/>
      <c r="BU12" s="20"/>
      <c r="BV12" s="21" t="s">
        <v>16</v>
      </c>
      <c r="BW12" s="21"/>
      <c r="BX12" s="21"/>
      <c r="BY12" s="14"/>
      <c r="BZ12" s="21"/>
      <c r="CA12" s="20">
        <f t="shared" ref="CA12:CA18" si="2">BQ12</f>
        <v>200000</v>
      </c>
      <c r="CB12" s="14" t="s">
        <v>313</v>
      </c>
      <c r="CC12" s="14" t="s">
        <v>262</v>
      </c>
      <c r="CD12" s="14" t="s">
        <v>17</v>
      </c>
      <c r="CE12" s="14" t="s">
        <v>264</v>
      </c>
      <c r="CF12" s="14" t="s">
        <v>267</v>
      </c>
      <c r="CG12" s="14"/>
      <c r="CH12" s="14" t="s">
        <v>314</v>
      </c>
      <c r="CI12" s="14">
        <v>1</v>
      </c>
      <c r="CJ12" s="14" t="s">
        <v>275</v>
      </c>
      <c r="CK12" s="14" t="s">
        <v>17</v>
      </c>
      <c r="CL12" s="14" t="s">
        <v>38</v>
      </c>
      <c r="CM12" s="14" t="s">
        <v>50</v>
      </c>
      <c r="CN12" s="14"/>
      <c r="CO12" s="14" t="s">
        <v>32</v>
      </c>
      <c r="CP12" s="14" t="s">
        <v>324</v>
      </c>
      <c r="CQ12" s="14" t="s">
        <v>319</v>
      </c>
      <c r="CR12" s="14"/>
      <c r="CS12" s="14" t="s">
        <v>324</v>
      </c>
      <c r="CT12" s="14" t="s">
        <v>319</v>
      </c>
      <c r="CU12" s="22" t="s">
        <v>459</v>
      </c>
      <c r="CV12" s="22" t="s">
        <v>460</v>
      </c>
      <c r="CW12" s="14"/>
      <c r="CX12" s="14"/>
      <c r="CY12" s="14"/>
      <c r="CZ12" s="22" t="s">
        <v>374</v>
      </c>
      <c r="DA12" s="24"/>
      <c r="DB12" s="24"/>
      <c r="DC12" s="24"/>
      <c r="DD12" s="14" t="str">
        <f t="shared" si="1"/>
        <v>PASS</v>
      </c>
    </row>
    <row r="13" spans="1:223" s="13" customFormat="1" x14ac:dyDescent="0.3">
      <c r="A13" s="14">
        <v>12</v>
      </c>
      <c r="B13" s="14" t="s">
        <v>322</v>
      </c>
      <c r="C13" s="14" t="s">
        <v>51</v>
      </c>
      <c r="D13" s="14" t="s">
        <v>52</v>
      </c>
      <c r="E13" s="14" t="s">
        <v>200</v>
      </c>
      <c r="F13" s="14" t="s">
        <v>0</v>
      </c>
      <c r="G13" s="14" t="s">
        <v>202</v>
      </c>
      <c r="H13" s="14" t="s">
        <v>201</v>
      </c>
      <c r="I13" s="16">
        <f ca="1">TODAY()-55*365.25+1</f>
        <v>23024.25</v>
      </c>
      <c r="J13" s="14" t="s">
        <v>198</v>
      </c>
      <c r="K13" s="14"/>
      <c r="L13" s="14" t="s">
        <v>197</v>
      </c>
      <c r="M13" s="14" t="s">
        <v>10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 t="s">
        <v>10</v>
      </c>
      <c r="AB13" s="14" t="s">
        <v>10</v>
      </c>
      <c r="AC13" s="17" t="s">
        <v>8</v>
      </c>
      <c r="AD13" s="14"/>
      <c r="AE13" s="14"/>
      <c r="AF13" s="14"/>
      <c r="AG13" s="14"/>
      <c r="AH13" s="16"/>
      <c r="AI13" s="14"/>
      <c r="AJ13" s="14"/>
      <c r="AK13" s="14"/>
      <c r="AL13" s="14"/>
      <c r="AM13" s="14"/>
      <c r="AN13" s="14"/>
      <c r="AO13" s="14" t="s">
        <v>320</v>
      </c>
      <c r="AP13" s="14" t="s">
        <v>2</v>
      </c>
      <c r="AQ13" s="14"/>
      <c r="AR13" s="14" t="s">
        <v>9</v>
      </c>
      <c r="AS13" s="14"/>
      <c r="AT13" s="14"/>
      <c r="AU13" s="14" t="s">
        <v>10</v>
      </c>
      <c r="AV13" s="14"/>
      <c r="AW13" s="14"/>
      <c r="AX13" s="14"/>
      <c r="AY13" s="14"/>
      <c r="AZ13" s="14" t="s">
        <v>11</v>
      </c>
      <c r="BA13" s="14"/>
      <c r="BB13" s="14"/>
      <c r="BC13" s="14"/>
      <c r="BD13" s="14" t="s">
        <v>12</v>
      </c>
      <c r="BE13" s="18" t="s">
        <v>13</v>
      </c>
      <c r="BF13" s="14"/>
      <c r="BG13" s="14" t="s">
        <v>236</v>
      </c>
      <c r="BH13" s="14" t="s">
        <v>14</v>
      </c>
      <c r="BI13" s="14" t="s">
        <v>10</v>
      </c>
      <c r="BJ13" s="14" t="s">
        <v>633</v>
      </c>
      <c r="BK13" s="19"/>
      <c r="BL13" s="14" t="s">
        <v>15</v>
      </c>
      <c r="BM13" s="14"/>
      <c r="BN13" s="20"/>
      <c r="BO13" s="14" t="s">
        <v>10</v>
      </c>
      <c r="BP13" s="14"/>
      <c r="BQ13" s="20">
        <v>200000</v>
      </c>
      <c r="BR13" s="20"/>
      <c r="BS13" s="20"/>
      <c r="BT13" s="20"/>
      <c r="BU13" s="20"/>
      <c r="BV13" s="21" t="s">
        <v>16</v>
      </c>
      <c r="BW13" s="21"/>
      <c r="BX13" s="21"/>
      <c r="BY13" s="14"/>
      <c r="BZ13" s="21"/>
      <c r="CA13" s="20">
        <f t="shared" si="2"/>
        <v>200000</v>
      </c>
      <c r="CB13" s="14" t="s">
        <v>313</v>
      </c>
      <c r="CC13" s="14" t="s">
        <v>262</v>
      </c>
      <c r="CD13" s="14" t="s">
        <v>17</v>
      </c>
      <c r="CE13" s="14" t="s">
        <v>264</v>
      </c>
      <c r="CF13" s="14" t="s">
        <v>267</v>
      </c>
      <c r="CG13" s="14"/>
      <c r="CH13" s="14" t="s">
        <v>314</v>
      </c>
      <c r="CI13" s="14">
        <v>1</v>
      </c>
      <c r="CJ13" s="14" t="s">
        <v>275</v>
      </c>
      <c r="CK13" s="14" t="s">
        <v>17</v>
      </c>
      <c r="CL13" s="14" t="s">
        <v>16</v>
      </c>
      <c r="CM13" s="14" t="s">
        <v>16</v>
      </c>
      <c r="CN13" s="14" t="s">
        <v>53</v>
      </c>
      <c r="CO13" s="14" t="s">
        <v>32</v>
      </c>
      <c r="CP13" s="14" t="s">
        <v>319</v>
      </c>
      <c r="CQ13" s="14" t="s">
        <v>319</v>
      </c>
      <c r="CR13" s="14"/>
      <c r="CS13" s="14" t="s">
        <v>319</v>
      </c>
      <c r="CT13" s="14" t="s">
        <v>319</v>
      </c>
      <c r="CU13" s="22" t="s">
        <v>461</v>
      </c>
      <c r="CV13" s="22" t="s">
        <v>462</v>
      </c>
      <c r="CW13" s="14"/>
      <c r="CX13" s="14"/>
      <c r="CY13" s="14"/>
      <c r="CZ13" s="14"/>
      <c r="DA13" s="24"/>
      <c r="DB13" s="24"/>
      <c r="DC13" s="23" t="s">
        <v>375</v>
      </c>
      <c r="DD13" s="14" t="str">
        <f t="shared" si="1"/>
        <v>PASS</v>
      </c>
    </row>
    <row r="14" spans="1:223" s="13" customFormat="1" x14ac:dyDescent="0.3">
      <c r="A14" s="14">
        <v>13</v>
      </c>
      <c r="B14" s="14" t="s">
        <v>322</v>
      </c>
      <c r="C14" s="14" t="s">
        <v>54</v>
      </c>
      <c r="D14" s="14" t="s">
        <v>55</v>
      </c>
      <c r="E14" s="14" t="s">
        <v>200</v>
      </c>
      <c r="F14" s="14" t="s">
        <v>0</v>
      </c>
      <c r="G14" s="14" t="s">
        <v>202</v>
      </c>
      <c r="H14" s="14" t="s">
        <v>201</v>
      </c>
      <c r="I14" s="16">
        <f ca="1">TODAY()-55*365.25</f>
        <v>23023.25</v>
      </c>
      <c r="J14" s="14" t="s">
        <v>198</v>
      </c>
      <c r="K14" s="14"/>
      <c r="L14" s="14" t="s">
        <v>197</v>
      </c>
      <c r="M14" s="14" t="s">
        <v>10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 t="s">
        <v>10</v>
      </c>
      <c r="AB14" s="14" t="s">
        <v>10</v>
      </c>
      <c r="AC14" s="17" t="s">
        <v>8</v>
      </c>
      <c r="AD14" s="14"/>
      <c r="AE14" s="14"/>
      <c r="AF14" s="14"/>
      <c r="AG14" s="14"/>
      <c r="AH14" s="16"/>
      <c r="AI14" s="14"/>
      <c r="AJ14" s="14"/>
      <c r="AK14" s="14"/>
      <c r="AL14" s="14"/>
      <c r="AM14" s="14"/>
      <c r="AN14" s="14"/>
      <c r="AO14" s="14" t="s">
        <v>320</v>
      </c>
      <c r="AP14" s="14" t="s">
        <v>2</v>
      </c>
      <c r="AQ14" s="14"/>
      <c r="AR14" s="14" t="s">
        <v>9</v>
      </c>
      <c r="AS14" s="14"/>
      <c r="AT14" s="14"/>
      <c r="AU14" s="14" t="s">
        <v>10</v>
      </c>
      <c r="AV14" s="14"/>
      <c r="AW14" s="14"/>
      <c r="AX14" s="14"/>
      <c r="AY14" s="14"/>
      <c r="AZ14" s="14" t="s">
        <v>11</v>
      </c>
      <c r="BA14" s="14"/>
      <c r="BB14" s="14"/>
      <c r="BC14" s="14"/>
      <c r="BD14" s="14" t="s">
        <v>12</v>
      </c>
      <c r="BE14" s="18" t="s">
        <v>13</v>
      </c>
      <c r="BF14" s="14"/>
      <c r="BG14" s="14" t="s">
        <v>236</v>
      </c>
      <c r="BH14" s="14" t="s">
        <v>14</v>
      </c>
      <c r="BI14" s="14" t="s">
        <v>10</v>
      </c>
      <c r="BJ14" s="14" t="s">
        <v>633</v>
      </c>
      <c r="BK14" s="19"/>
      <c r="BL14" s="14" t="s">
        <v>15</v>
      </c>
      <c r="BM14" s="14"/>
      <c r="BN14" s="20"/>
      <c r="BO14" s="14" t="s">
        <v>10</v>
      </c>
      <c r="BP14" s="14"/>
      <c r="BQ14" s="20">
        <v>200000</v>
      </c>
      <c r="BR14" s="20"/>
      <c r="BS14" s="20"/>
      <c r="BT14" s="20"/>
      <c r="BU14" s="20"/>
      <c r="BV14" s="21" t="s">
        <v>16</v>
      </c>
      <c r="BW14" s="21"/>
      <c r="BX14" s="21"/>
      <c r="BY14" s="14"/>
      <c r="BZ14" s="21"/>
      <c r="CA14" s="20">
        <f t="shared" si="2"/>
        <v>200000</v>
      </c>
      <c r="CB14" s="14" t="s">
        <v>313</v>
      </c>
      <c r="CC14" s="14" t="s">
        <v>262</v>
      </c>
      <c r="CD14" s="14" t="s">
        <v>17</v>
      </c>
      <c r="CE14" s="14" t="s">
        <v>264</v>
      </c>
      <c r="CF14" s="14" t="s">
        <v>267</v>
      </c>
      <c r="CG14" s="14"/>
      <c r="CH14" s="14" t="s">
        <v>314</v>
      </c>
      <c r="CI14" s="14">
        <v>1</v>
      </c>
      <c r="CJ14" s="14" t="s">
        <v>275</v>
      </c>
      <c r="CK14" s="14" t="s">
        <v>17</v>
      </c>
      <c r="CL14" s="14" t="s">
        <v>18</v>
      </c>
      <c r="CM14" s="14" t="s">
        <v>19</v>
      </c>
      <c r="CN14" s="14"/>
      <c r="CO14" s="14"/>
      <c r="CP14" s="14" t="s">
        <v>319</v>
      </c>
      <c r="CQ14" s="14" t="s">
        <v>319</v>
      </c>
      <c r="CR14" s="14"/>
      <c r="CS14" s="14" t="s">
        <v>319</v>
      </c>
      <c r="CT14" s="14" t="s">
        <v>319</v>
      </c>
      <c r="CU14" s="22" t="s">
        <v>463</v>
      </c>
      <c r="CV14" s="22" t="s">
        <v>464</v>
      </c>
      <c r="CW14" s="14"/>
      <c r="CX14" s="14"/>
      <c r="CY14" s="14"/>
      <c r="CZ14" s="14"/>
      <c r="DA14" s="24"/>
      <c r="DB14" s="24"/>
      <c r="DC14" s="24"/>
      <c r="DD14" s="14" t="str">
        <f t="shared" si="1"/>
        <v>PASS</v>
      </c>
    </row>
    <row r="15" spans="1:223" s="13" customFormat="1" x14ac:dyDescent="0.3">
      <c r="A15" s="14">
        <v>14</v>
      </c>
      <c r="B15" s="14" t="s">
        <v>322</v>
      </c>
      <c r="C15" s="14" t="s">
        <v>56</v>
      </c>
      <c r="D15" s="14" t="s">
        <v>57</v>
      </c>
      <c r="E15" s="14" t="s">
        <v>200</v>
      </c>
      <c r="F15" s="14" t="s">
        <v>0</v>
      </c>
      <c r="G15" s="14" t="s">
        <v>202</v>
      </c>
      <c r="H15" s="14" t="s">
        <v>201</v>
      </c>
      <c r="I15" s="16">
        <f ca="1">TODAY()-86*365.25+1</f>
        <v>11701.5</v>
      </c>
      <c r="J15" s="14" t="s">
        <v>198</v>
      </c>
      <c r="K15" s="14"/>
      <c r="L15" s="14" t="s">
        <v>197</v>
      </c>
      <c r="M15" s="14" t="s">
        <v>10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 t="s">
        <v>10</v>
      </c>
      <c r="AB15" s="14" t="s">
        <v>10</v>
      </c>
      <c r="AC15" s="17" t="s">
        <v>8</v>
      </c>
      <c r="AD15" s="14"/>
      <c r="AE15" s="14"/>
      <c r="AF15" s="14"/>
      <c r="AG15" s="14"/>
      <c r="AH15" s="16"/>
      <c r="AI15" s="14"/>
      <c r="AJ15" s="14"/>
      <c r="AK15" s="14"/>
      <c r="AL15" s="14"/>
      <c r="AM15" s="14"/>
      <c r="AN15" s="14"/>
      <c r="AO15" s="14" t="s">
        <v>320</v>
      </c>
      <c r="AP15" s="14" t="s">
        <v>2</v>
      </c>
      <c r="AQ15" s="14"/>
      <c r="AR15" s="14" t="s">
        <v>9</v>
      </c>
      <c r="AS15" s="14"/>
      <c r="AT15" s="14"/>
      <c r="AU15" s="14" t="s">
        <v>10</v>
      </c>
      <c r="AV15" s="14"/>
      <c r="AW15" s="14"/>
      <c r="AX15" s="14"/>
      <c r="AY15" s="14"/>
      <c r="AZ15" s="14" t="s">
        <v>11</v>
      </c>
      <c r="BA15" s="14"/>
      <c r="BB15" s="14"/>
      <c r="BC15" s="14"/>
      <c r="BD15" s="14" t="s">
        <v>12</v>
      </c>
      <c r="BE15" s="18" t="s">
        <v>13</v>
      </c>
      <c r="BF15" s="14"/>
      <c r="BG15" s="14" t="s">
        <v>236</v>
      </c>
      <c r="BH15" s="14" t="s">
        <v>14</v>
      </c>
      <c r="BI15" s="14" t="s">
        <v>10</v>
      </c>
      <c r="BJ15" s="14" t="s">
        <v>633</v>
      </c>
      <c r="BK15" s="19"/>
      <c r="BL15" s="14" t="s">
        <v>15</v>
      </c>
      <c r="BM15" s="14"/>
      <c r="BN15" s="20"/>
      <c r="BO15" s="14" t="s">
        <v>10</v>
      </c>
      <c r="BP15" s="14"/>
      <c r="BQ15" s="20">
        <v>200000</v>
      </c>
      <c r="BR15" s="20"/>
      <c r="BS15" s="20"/>
      <c r="BT15" s="20"/>
      <c r="BU15" s="20"/>
      <c r="BV15" s="21" t="s">
        <v>16</v>
      </c>
      <c r="BW15" s="21"/>
      <c r="BX15" s="21"/>
      <c r="BY15" s="14"/>
      <c r="BZ15" s="21"/>
      <c r="CA15" s="20">
        <f t="shared" si="2"/>
        <v>200000</v>
      </c>
      <c r="CB15" s="14" t="s">
        <v>313</v>
      </c>
      <c r="CC15" s="14" t="s">
        <v>262</v>
      </c>
      <c r="CD15" s="14" t="s">
        <v>17</v>
      </c>
      <c r="CE15" s="14" t="s">
        <v>264</v>
      </c>
      <c r="CF15" s="14" t="s">
        <v>267</v>
      </c>
      <c r="CG15" s="14"/>
      <c r="CH15" s="14" t="s">
        <v>314</v>
      </c>
      <c r="CI15" s="14">
        <v>1</v>
      </c>
      <c r="CJ15" s="14" t="s">
        <v>275</v>
      </c>
      <c r="CK15" s="14" t="s">
        <v>17</v>
      </c>
      <c r="CL15" s="14" t="s">
        <v>18</v>
      </c>
      <c r="CM15" s="14" t="s">
        <v>38</v>
      </c>
      <c r="CN15" s="14" t="s">
        <v>58</v>
      </c>
      <c r="CO15" s="14"/>
      <c r="CP15" s="14" t="s">
        <v>324</v>
      </c>
      <c r="CQ15" s="14" t="s">
        <v>319</v>
      </c>
      <c r="CR15" s="14"/>
      <c r="CS15" s="14" t="s">
        <v>324</v>
      </c>
      <c r="CT15" s="14" t="s">
        <v>319</v>
      </c>
      <c r="CU15" s="22" t="s">
        <v>465</v>
      </c>
      <c r="CV15" s="22" t="s">
        <v>466</v>
      </c>
      <c r="CW15" s="14"/>
      <c r="CX15" s="14"/>
      <c r="CY15" s="22" t="s">
        <v>395</v>
      </c>
      <c r="CZ15" s="14"/>
      <c r="DA15" s="24"/>
      <c r="DB15" s="24"/>
      <c r="DC15" s="24"/>
      <c r="DD15" s="14" t="str">
        <f t="shared" si="1"/>
        <v>PASS</v>
      </c>
    </row>
    <row r="16" spans="1:223" s="13" customFormat="1" ht="43.2" x14ac:dyDescent="0.3">
      <c r="A16" s="14">
        <v>15</v>
      </c>
      <c r="B16" s="14" t="s">
        <v>322</v>
      </c>
      <c r="C16" s="14" t="s">
        <v>59</v>
      </c>
      <c r="D16" s="14" t="s">
        <v>60</v>
      </c>
      <c r="E16" s="14" t="s">
        <v>200</v>
      </c>
      <c r="F16" s="14" t="s">
        <v>0</v>
      </c>
      <c r="G16" s="14" t="s">
        <v>202</v>
      </c>
      <c r="H16" s="14" t="s">
        <v>201</v>
      </c>
      <c r="I16" s="16">
        <f ca="1">TODAY()-86*365.25</f>
        <v>11700.5</v>
      </c>
      <c r="J16" s="14" t="s">
        <v>198</v>
      </c>
      <c r="K16" s="14"/>
      <c r="L16" s="14" t="s">
        <v>197</v>
      </c>
      <c r="M16" s="14" t="s">
        <v>10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 t="s">
        <v>10</v>
      </c>
      <c r="AB16" s="14" t="s">
        <v>10</v>
      </c>
      <c r="AC16" s="17" t="s">
        <v>8</v>
      </c>
      <c r="AD16" s="14"/>
      <c r="AE16" s="14"/>
      <c r="AF16" s="14"/>
      <c r="AG16" s="14"/>
      <c r="AH16" s="16"/>
      <c r="AI16" s="14"/>
      <c r="AJ16" s="14"/>
      <c r="AK16" s="14"/>
      <c r="AL16" s="14"/>
      <c r="AM16" s="14"/>
      <c r="AN16" s="14"/>
      <c r="AO16" s="14" t="s">
        <v>320</v>
      </c>
      <c r="AP16" s="14" t="s">
        <v>2</v>
      </c>
      <c r="AQ16" s="14"/>
      <c r="AR16" s="14" t="s">
        <v>9</v>
      </c>
      <c r="AS16" s="14"/>
      <c r="AT16" s="14"/>
      <c r="AU16" s="14" t="s">
        <v>10</v>
      </c>
      <c r="AV16" s="14"/>
      <c r="AW16" s="14"/>
      <c r="AX16" s="14"/>
      <c r="AY16" s="14"/>
      <c r="AZ16" s="14" t="s">
        <v>11</v>
      </c>
      <c r="BA16" s="14"/>
      <c r="BB16" s="14"/>
      <c r="BC16" s="14"/>
      <c r="BD16" s="14" t="s">
        <v>12</v>
      </c>
      <c r="BE16" s="18" t="s">
        <v>13</v>
      </c>
      <c r="BF16" s="14"/>
      <c r="BG16" s="14" t="s">
        <v>236</v>
      </c>
      <c r="BH16" s="14" t="s">
        <v>14</v>
      </c>
      <c r="BI16" s="14" t="s">
        <v>10</v>
      </c>
      <c r="BJ16" s="14" t="s">
        <v>633</v>
      </c>
      <c r="BK16" s="19"/>
      <c r="BL16" s="14" t="s">
        <v>15</v>
      </c>
      <c r="BM16" s="14"/>
      <c r="BN16" s="20"/>
      <c r="BO16" s="14" t="s">
        <v>10</v>
      </c>
      <c r="BP16" s="14"/>
      <c r="BQ16" s="20">
        <v>200000</v>
      </c>
      <c r="BR16" s="20"/>
      <c r="BS16" s="20"/>
      <c r="BT16" s="20"/>
      <c r="BU16" s="20"/>
      <c r="BV16" s="21" t="s">
        <v>16</v>
      </c>
      <c r="BW16" s="21"/>
      <c r="BX16" s="21"/>
      <c r="BY16" s="14"/>
      <c r="BZ16" s="21"/>
      <c r="CA16" s="20">
        <f t="shared" si="2"/>
        <v>200000</v>
      </c>
      <c r="CB16" s="14" t="s">
        <v>313</v>
      </c>
      <c r="CC16" s="14" t="s">
        <v>262</v>
      </c>
      <c r="CD16" s="14" t="s">
        <v>17</v>
      </c>
      <c r="CE16" s="14" t="s">
        <v>264</v>
      </c>
      <c r="CF16" s="14" t="s">
        <v>267</v>
      </c>
      <c r="CG16" s="14"/>
      <c r="CH16" s="14" t="s">
        <v>314</v>
      </c>
      <c r="CI16" s="14">
        <v>1</v>
      </c>
      <c r="CJ16" s="14" t="s">
        <v>275</v>
      </c>
      <c r="CK16" s="14" t="s">
        <v>10</v>
      </c>
      <c r="CL16" s="14" t="s">
        <v>16</v>
      </c>
      <c r="CM16" s="14" t="s">
        <v>16</v>
      </c>
      <c r="CN16" s="14" t="s">
        <v>53</v>
      </c>
      <c r="CO16" s="14" t="s">
        <v>32</v>
      </c>
      <c r="CP16" s="14" t="s">
        <v>319</v>
      </c>
      <c r="CQ16" s="14" t="s">
        <v>318</v>
      </c>
      <c r="CR16" s="14" t="s">
        <v>10</v>
      </c>
      <c r="CS16" s="14" t="s">
        <v>319</v>
      </c>
      <c r="CT16" s="14" t="s">
        <v>318</v>
      </c>
      <c r="CU16" s="22" t="s">
        <v>467</v>
      </c>
      <c r="CV16" s="22" t="s">
        <v>468</v>
      </c>
      <c r="CW16" s="14"/>
      <c r="CX16" s="14"/>
      <c r="CY16" s="14"/>
      <c r="CZ16" s="14"/>
      <c r="DA16" s="23" t="s">
        <v>440</v>
      </c>
      <c r="DB16" s="23" t="s">
        <v>441</v>
      </c>
      <c r="DC16" s="24"/>
      <c r="DD16" s="14" t="str">
        <f t="shared" si="1"/>
        <v>PASS</v>
      </c>
    </row>
    <row r="17" spans="1:108" s="13" customFormat="1" ht="43.2" x14ac:dyDescent="0.3">
      <c r="A17" s="14">
        <v>16</v>
      </c>
      <c r="B17" s="14" t="s">
        <v>322</v>
      </c>
      <c r="C17" s="14" t="s">
        <v>61</v>
      </c>
      <c r="D17" s="14" t="s">
        <v>62</v>
      </c>
      <c r="E17" s="14" t="s">
        <v>200</v>
      </c>
      <c r="F17" s="14" t="s">
        <v>0</v>
      </c>
      <c r="G17" s="14" t="s">
        <v>202</v>
      </c>
      <c r="H17" s="14" t="s">
        <v>201</v>
      </c>
      <c r="I17" s="16">
        <v>18264</v>
      </c>
      <c r="J17" s="14" t="s">
        <v>198</v>
      </c>
      <c r="K17" s="14"/>
      <c r="L17" s="14" t="s">
        <v>197</v>
      </c>
      <c r="M17" s="14" t="s">
        <v>10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 t="s">
        <v>10</v>
      </c>
      <c r="AB17" s="14" t="s">
        <v>10</v>
      </c>
      <c r="AC17" s="17" t="s">
        <v>8</v>
      </c>
      <c r="AD17" s="14"/>
      <c r="AE17" s="14"/>
      <c r="AF17" s="14"/>
      <c r="AG17" s="14"/>
      <c r="AH17" s="16"/>
      <c r="AI17" s="14"/>
      <c r="AJ17" s="14"/>
      <c r="AK17" s="14"/>
      <c r="AL17" s="14"/>
      <c r="AM17" s="14"/>
      <c r="AN17" s="14"/>
      <c r="AO17" s="14" t="s">
        <v>320</v>
      </c>
      <c r="AP17" s="14" t="s">
        <v>2</v>
      </c>
      <c r="AQ17" s="14"/>
      <c r="AR17" s="14" t="s">
        <v>9</v>
      </c>
      <c r="AS17" s="14"/>
      <c r="AT17" s="14"/>
      <c r="AU17" s="14" t="s">
        <v>10</v>
      </c>
      <c r="AV17" s="14"/>
      <c r="AW17" s="14"/>
      <c r="AX17" s="14"/>
      <c r="AY17" s="14"/>
      <c r="AZ17" s="14" t="s">
        <v>11</v>
      </c>
      <c r="BA17" s="14"/>
      <c r="BB17" s="14"/>
      <c r="BC17" s="14"/>
      <c r="BD17" s="14" t="s">
        <v>12</v>
      </c>
      <c r="BE17" s="18" t="s">
        <v>13</v>
      </c>
      <c r="BF17" s="14"/>
      <c r="BG17" s="14" t="s">
        <v>236</v>
      </c>
      <c r="BH17" s="14" t="s">
        <v>14</v>
      </c>
      <c r="BI17" s="14" t="s">
        <v>10</v>
      </c>
      <c r="BJ17" s="14" t="s">
        <v>633</v>
      </c>
      <c r="BK17" s="19"/>
      <c r="BL17" s="14" t="s">
        <v>15</v>
      </c>
      <c r="BM17" s="14"/>
      <c r="BN17" s="20"/>
      <c r="BO17" s="14" t="s">
        <v>10</v>
      </c>
      <c r="BP17" s="14"/>
      <c r="BQ17" s="20">
        <v>19999</v>
      </c>
      <c r="BR17" s="20"/>
      <c r="BS17" s="20"/>
      <c r="BT17" s="20"/>
      <c r="BU17" s="20"/>
      <c r="BV17" s="21" t="s">
        <v>16</v>
      </c>
      <c r="BW17" s="21"/>
      <c r="BX17" s="21"/>
      <c r="BY17" s="14"/>
      <c r="BZ17" s="21"/>
      <c r="CA17" s="20">
        <f t="shared" si="2"/>
        <v>19999</v>
      </c>
      <c r="CB17" s="14" t="s">
        <v>313</v>
      </c>
      <c r="CC17" s="14" t="s">
        <v>262</v>
      </c>
      <c r="CD17" s="14" t="s">
        <v>17</v>
      </c>
      <c r="CE17" s="14" t="s">
        <v>264</v>
      </c>
      <c r="CF17" s="14" t="s">
        <v>267</v>
      </c>
      <c r="CG17" s="14"/>
      <c r="CH17" s="14" t="s">
        <v>314</v>
      </c>
      <c r="CI17" s="14">
        <v>1</v>
      </c>
      <c r="CJ17" s="14" t="s">
        <v>275</v>
      </c>
      <c r="CK17" s="14" t="s">
        <v>17</v>
      </c>
      <c r="CL17" s="14" t="s">
        <v>16</v>
      </c>
      <c r="CM17" s="14" t="s">
        <v>50</v>
      </c>
      <c r="CN17" s="14" t="s">
        <v>53</v>
      </c>
      <c r="CO17" s="14" t="s">
        <v>32</v>
      </c>
      <c r="CP17" s="14" t="s">
        <v>324</v>
      </c>
      <c r="CQ17" s="14" t="s">
        <v>324</v>
      </c>
      <c r="CR17" s="14" t="s">
        <v>10</v>
      </c>
      <c r="CS17" s="14" t="s">
        <v>324</v>
      </c>
      <c r="CT17" s="14" t="s">
        <v>324</v>
      </c>
      <c r="CU17" s="22" t="s">
        <v>469</v>
      </c>
      <c r="CV17" s="22" t="s">
        <v>470</v>
      </c>
      <c r="CW17" s="14"/>
      <c r="CX17" s="14"/>
      <c r="CY17" s="14"/>
      <c r="CZ17" s="22" t="s">
        <v>376</v>
      </c>
      <c r="DA17" s="23" t="s">
        <v>377</v>
      </c>
      <c r="DB17" s="24"/>
      <c r="DC17" s="24"/>
      <c r="DD17" s="14" t="str">
        <f t="shared" si="1"/>
        <v>PASS</v>
      </c>
    </row>
    <row r="18" spans="1:108" s="13" customFormat="1" ht="43.2" x14ac:dyDescent="0.3">
      <c r="A18" s="14">
        <v>17</v>
      </c>
      <c r="B18" s="14" t="s">
        <v>322</v>
      </c>
      <c r="C18" s="14" t="s">
        <v>330</v>
      </c>
      <c r="D18" s="14" t="s">
        <v>331</v>
      </c>
      <c r="E18" s="14" t="s">
        <v>200</v>
      </c>
      <c r="F18" s="14" t="s">
        <v>0</v>
      </c>
      <c r="G18" s="14" t="s">
        <v>202</v>
      </c>
      <c r="H18" s="14" t="s">
        <v>201</v>
      </c>
      <c r="I18" s="16">
        <v>18264</v>
      </c>
      <c r="J18" s="14" t="s">
        <v>198</v>
      </c>
      <c r="K18" s="14"/>
      <c r="L18" s="14" t="s">
        <v>197</v>
      </c>
      <c r="M18" s="14" t="s">
        <v>10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 t="s">
        <v>10</v>
      </c>
      <c r="AB18" s="14" t="s">
        <v>10</v>
      </c>
      <c r="AC18" s="17" t="s">
        <v>8</v>
      </c>
      <c r="AD18" s="14"/>
      <c r="AE18" s="14"/>
      <c r="AF18" s="14"/>
      <c r="AG18" s="14"/>
      <c r="AH18" s="16"/>
      <c r="AI18" s="14"/>
      <c r="AJ18" s="14"/>
      <c r="AK18" s="14"/>
      <c r="AL18" s="14"/>
      <c r="AM18" s="14"/>
      <c r="AN18" s="14"/>
      <c r="AO18" s="14" t="s">
        <v>320</v>
      </c>
      <c r="AP18" s="14" t="s">
        <v>2</v>
      </c>
      <c r="AQ18" s="14"/>
      <c r="AR18" s="14" t="s">
        <v>9</v>
      </c>
      <c r="AS18" s="14"/>
      <c r="AT18" s="14"/>
      <c r="AU18" s="14" t="s">
        <v>10</v>
      </c>
      <c r="AV18" s="14"/>
      <c r="AW18" s="14"/>
      <c r="AX18" s="14"/>
      <c r="AY18" s="14"/>
      <c r="AZ18" s="14" t="s">
        <v>11</v>
      </c>
      <c r="BA18" s="14"/>
      <c r="BB18" s="14"/>
      <c r="BC18" s="14"/>
      <c r="BD18" s="14" t="s">
        <v>12</v>
      </c>
      <c r="BE18" s="18" t="s">
        <v>13</v>
      </c>
      <c r="BF18" s="14"/>
      <c r="BG18" s="14" t="s">
        <v>236</v>
      </c>
      <c r="BH18" s="14" t="s">
        <v>14</v>
      </c>
      <c r="BI18" s="14" t="s">
        <v>10</v>
      </c>
      <c r="BJ18" s="14" t="s">
        <v>633</v>
      </c>
      <c r="BK18" s="19"/>
      <c r="BL18" s="14" t="s">
        <v>15</v>
      </c>
      <c r="BM18" s="14"/>
      <c r="BN18" s="20"/>
      <c r="BO18" s="14" t="s">
        <v>10</v>
      </c>
      <c r="BP18" s="14"/>
      <c r="BQ18" s="20">
        <v>20000</v>
      </c>
      <c r="BR18" s="20"/>
      <c r="BS18" s="20"/>
      <c r="BT18" s="20"/>
      <c r="BU18" s="20"/>
      <c r="BV18" s="21" t="s">
        <v>16</v>
      </c>
      <c r="BW18" s="21"/>
      <c r="BX18" s="21"/>
      <c r="BY18" s="14"/>
      <c r="BZ18" s="21"/>
      <c r="CA18" s="20">
        <f t="shared" si="2"/>
        <v>20000</v>
      </c>
      <c r="CB18" s="14" t="s">
        <v>313</v>
      </c>
      <c r="CC18" s="14" t="s">
        <v>262</v>
      </c>
      <c r="CD18" s="14" t="s">
        <v>17</v>
      </c>
      <c r="CE18" s="14" t="s">
        <v>264</v>
      </c>
      <c r="CF18" s="14" t="s">
        <v>267</v>
      </c>
      <c r="CG18" s="14"/>
      <c r="CH18" s="14" t="s">
        <v>314</v>
      </c>
      <c r="CI18" s="14">
        <v>1</v>
      </c>
      <c r="CJ18" s="14" t="s">
        <v>275</v>
      </c>
      <c r="CK18" s="14" t="s">
        <v>17</v>
      </c>
      <c r="CL18" s="14" t="s">
        <v>18</v>
      </c>
      <c r="CM18" s="14" t="s">
        <v>50</v>
      </c>
      <c r="CN18" s="14"/>
      <c r="CO18" s="14"/>
      <c r="CP18" s="14" t="s">
        <v>324</v>
      </c>
      <c r="CQ18" s="14" t="s">
        <v>324</v>
      </c>
      <c r="CR18" s="14"/>
      <c r="CS18" s="14" t="s">
        <v>324</v>
      </c>
      <c r="CT18" s="14" t="s">
        <v>324</v>
      </c>
      <c r="CU18" s="22" t="s">
        <v>471</v>
      </c>
      <c r="CV18" s="22" t="s">
        <v>472</v>
      </c>
      <c r="CW18" s="14"/>
      <c r="CX18" s="14"/>
      <c r="CY18" s="14"/>
      <c r="CZ18" s="22" t="s">
        <v>376</v>
      </c>
      <c r="DA18" s="23" t="s">
        <v>377</v>
      </c>
      <c r="DB18" s="24"/>
      <c r="DC18" s="24"/>
      <c r="DD18" s="14" t="str">
        <f t="shared" si="1"/>
        <v>PASS</v>
      </c>
    </row>
    <row r="19" spans="1:108" s="13" customFormat="1" x14ac:dyDescent="0.3">
      <c r="A19" s="14">
        <v>18</v>
      </c>
      <c r="B19" s="14" t="s">
        <v>322</v>
      </c>
      <c r="C19" s="14" t="s">
        <v>332</v>
      </c>
      <c r="D19" s="14" t="s">
        <v>351</v>
      </c>
      <c r="E19" s="14" t="s">
        <v>200</v>
      </c>
      <c r="F19" s="14" t="s">
        <v>0</v>
      </c>
      <c r="G19" s="14" t="s">
        <v>202</v>
      </c>
      <c r="H19" s="14" t="s">
        <v>201</v>
      </c>
      <c r="I19" s="16">
        <v>18264</v>
      </c>
      <c r="J19" s="14" t="s">
        <v>198</v>
      </c>
      <c r="K19" s="14"/>
      <c r="L19" s="14" t="s">
        <v>197</v>
      </c>
      <c r="M19" s="14" t="s">
        <v>17</v>
      </c>
      <c r="N19" s="14" t="s">
        <v>10</v>
      </c>
      <c r="O19" s="14"/>
      <c r="P19" s="14">
        <v>1</v>
      </c>
      <c r="Q19" s="14">
        <v>2010</v>
      </c>
      <c r="R19" s="14">
        <v>2</v>
      </c>
      <c r="S19" s="14">
        <v>2016</v>
      </c>
      <c r="T19" s="14">
        <v>5</v>
      </c>
      <c r="U19" s="14">
        <v>0</v>
      </c>
      <c r="V19" s="14" t="s">
        <v>333</v>
      </c>
      <c r="W19" s="14">
        <v>5</v>
      </c>
      <c r="X19" s="14">
        <v>0</v>
      </c>
      <c r="Y19" s="14"/>
      <c r="Z19" s="14"/>
      <c r="AA19" s="14" t="s">
        <v>329</v>
      </c>
      <c r="AB19" s="14" t="s">
        <v>329</v>
      </c>
      <c r="AC19" s="17" t="s">
        <v>8</v>
      </c>
      <c r="AD19" s="14"/>
      <c r="AE19" s="14"/>
      <c r="AF19" s="14"/>
      <c r="AG19" s="14"/>
      <c r="AH19" s="16"/>
      <c r="AI19" s="14"/>
      <c r="AJ19" s="14"/>
      <c r="AK19" s="14"/>
      <c r="AL19" s="14"/>
      <c r="AM19" s="14"/>
      <c r="AN19" s="14"/>
      <c r="AO19" s="14" t="s">
        <v>320</v>
      </c>
      <c r="AP19" s="14" t="s">
        <v>2</v>
      </c>
      <c r="AQ19" s="14"/>
      <c r="AR19" s="14" t="s">
        <v>9</v>
      </c>
      <c r="AS19" s="14"/>
      <c r="AT19" s="14"/>
      <c r="AU19" s="14" t="s">
        <v>10</v>
      </c>
      <c r="AV19" s="14"/>
      <c r="AW19" s="14"/>
      <c r="AX19" s="14"/>
      <c r="AY19" s="14"/>
      <c r="AZ19" s="14" t="s">
        <v>11</v>
      </c>
      <c r="BA19" s="14"/>
      <c r="BB19" s="14"/>
      <c r="BC19" s="14"/>
      <c r="BD19" s="14" t="s">
        <v>12</v>
      </c>
      <c r="BE19" s="18" t="s">
        <v>13</v>
      </c>
      <c r="BF19" s="14"/>
      <c r="BG19" s="14" t="s">
        <v>236</v>
      </c>
      <c r="BH19" s="14" t="s">
        <v>14</v>
      </c>
      <c r="BI19" s="14" t="s">
        <v>10</v>
      </c>
      <c r="BJ19" s="14" t="s">
        <v>633</v>
      </c>
      <c r="BK19" s="19"/>
      <c r="BL19" s="14" t="s">
        <v>15</v>
      </c>
      <c r="BM19" s="14"/>
      <c r="BN19" s="20"/>
      <c r="BO19" s="14" t="s">
        <v>10</v>
      </c>
      <c r="BP19" s="14"/>
      <c r="BQ19" s="20">
        <v>200000</v>
      </c>
      <c r="BR19" s="20"/>
      <c r="BS19" s="20"/>
      <c r="BT19" s="20"/>
      <c r="BU19" s="20"/>
      <c r="BV19" s="21" t="s">
        <v>16</v>
      </c>
      <c r="BW19" s="21"/>
      <c r="BX19" s="21"/>
      <c r="BY19" s="14"/>
      <c r="BZ19" s="21"/>
      <c r="CA19" s="20">
        <v>200000</v>
      </c>
      <c r="CB19" s="14" t="s">
        <v>313</v>
      </c>
      <c r="CC19" s="14" t="s">
        <v>262</v>
      </c>
      <c r="CD19" s="14" t="s">
        <v>17</v>
      </c>
      <c r="CE19" s="14" t="s">
        <v>264</v>
      </c>
      <c r="CF19" s="14" t="s">
        <v>267</v>
      </c>
      <c r="CG19" s="14"/>
      <c r="CH19" s="14" t="s">
        <v>314</v>
      </c>
      <c r="CI19" s="14">
        <v>1</v>
      </c>
      <c r="CJ19" s="14" t="s">
        <v>275</v>
      </c>
      <c r="CK19" s="14" t="s">
        <v>17</v>
      </c>
      <c r="CL19" s="14" t="s">
        <v>18</v>
      </c>
      <c r="CM19" s="14" t="s">
        <v>19</v>
      </c>
      <c r="CN19" s="14"/>
      <c r="CO19" s="14"/>
      <c r="CP19" s="14" t="s">
        <v>318</v>
      </c>
      <c r="CQ19" s="14" t="s">
        <v>319</v>
      </c>
      <c r="CR19" s="14"/>
      <c r="CS19" s="14" t="s">
        <v>318</v>
      </c>
      <c r="CT19" s="14" t="s">
        <v>319</v>
      </c>
      <c r="CU19" s="22" t="s">
        <v>473</v>
      </c>
      <c r="CV19" s="22" t="s">
        <v>474</v>
      </c>
      <c r="CW19" s="14"/>
      <c r="CX19" s="14"/>
      <c r="CY19" s="22" t="s">
        <v>396</v>
      </c>
      <c r="CZ19" s="22" t="s">
        <v>397</v>
      </c>
      <c r="DA19" s="24"/>
      <c r="DB19" s="24"/>
      <c r="DC19" s="24"/>
      <c r="DD19" s="14" t="str">
        <f t="shared" si="1"/>
        <v>PASS</v>
      </c>
    </row>
    <row r="20" spans="1:108" s="13" customFormat="1" x14ac:dyDescent="0.3">
      <c r="A20" s="14">
        <v>19</v>
      </c>
      <c r="B20" s="14" t="s">
        <v>322</v>
      </c>
      <c r="C20" s="14" t="s">
        <v>63</v>
      </c>
      <c r="D20" s="14" t="s">
        <v>352</v>
      </c>
      <c r="E20" s="14" t="s">
        <v>200</v>
      </c>
      <c r="F20" s="14" t="s">
        <v>0</v>
      </c>
      <c r="G20" s="14" t="s">
        <v>202</v>
      </c>
      <c r="H20" s="14" t="s">
        <v>201</v>
      </c>
      <c r="I20" s="16">
        <v>18264</v>
      </c>
      <c r="J20" s="14" t="s">
        <v>198</v>
      </c>
      <c r="K20" s="14" t="s">
        <v>203</v>
      </c>
      <c r="L20" s="14" t="s">
        <v>353</v>
      </c>
      <c r="M20" s="14" t="s">
        <v>10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 t="s">
        <v>10</v>
      </c>
      <c r="AB20" s="14" t="s">
        <v>10</v>
      </c>
      <c r="AC20" s="17" t="s">
        <v>8</v>
      </c>
      <c r="AD20" s="14"/>
      <c r="AE20" s="14"/>
      <c r="AF20" s="14"/>
      <c r="AG20" s="14"/>
      <c r="AH20" s="16"/>
      <c r="AI20" s="14"/>
      <c r="AJ20" s="14"/>
      <c r="AK20" s="14"/>
      <c r="AL20" s="14"/>
      <c r="AM20" s="14"/>
      <c r="AN20" s="14"/>
      <c r="AO20" s="14" t="s">
        <v>320</v>
      </c>
      <c r="AP20" s="14" t="s">
        <v>2</v>
      </c>
      <c r="AQ20" s="14"/>
      <c r="AR20" s="14" t="s">
        <v>9</v>
      </c>
      <c r="AS20" s="14"/>
      <c r="AT20" s="14"/>
      <c r="AU20" s="14" t="s">
        <v>10</v>
      </c>
      <c r="AV20" s="14"/>
      <c r="AW20" s="14"/>
      <c r="AX20" s="14"/>
      <c r="AY20" s="14"/>
      <c r="AZ20" s="14" t="s">
        <v>11</v>
      </c>
      <c r="BA20" s="14"/>
      <c r="BB20" s="14"/>
      <c r="BC20" s="14"/>
      <c r="BD20" s="14" t="s">
        <v>12</v>
      </c>
      <c r="BE20" s="18" t="s">
        <v>13</v>
      </c>
      <c r="BF20" s="14"/>
      <c r="BG20" s="14" t="s">
        <v>236</v>
      </c>
      <c r="BH20" s="14" t="s">
        <v>14</v>
      </c>
      <c r="BI20" s="14" t="s">
        <v>10</v>
      </c>
      <c r="BJ20" s="14" t="s">
        <v>633</v>
      </c>
      <c r="BK20" s="19"/>
      <c r="BL20" s="14" t="s">
        <v>15</v>
      </c>
      <c r="BM20" s="14"/>
      <c r="BN20" s="20"/>
      <c r="BO20" s="14" t="s">
        <v>10</v>
      </c>
      <c r="BP20" s="14"/>
      <c r="BQ20" s="20">
        <v>200000</v>
      </c>
      <c r="BR20" s="20"/>
      <c r="BS20" s="20"/>
      <c r="BT20" s="20"/>
      <c r="BU20" s="20"/>
      <c r="BV20" s="21" t="s">
        <v>16</v>
      </c>
      <c r="BW20" s="21"/>
      <c r="BX20" s="21"/>
      <c r="BY20" s="14"/>
      <c r="BZ20" s="21"/>
      <c r="CA20" s="20">
        <v>200000</v>
      </c>
      <c r="CB20" s="14" t="s">
        <v>313</v>
      </c>
      <c r="CC20" s="14" t="s">
        <v>262</v>
      </c>
      <c r="CD20" s="14" t="s">
        <v>17</v>
      </c>
      <c r="CE20" s="14" t="s">
        <v>264</v>
      </c>
      <c r="CF20" s="14" t="s">
        <v>267</v>
      </c>
      <c r="CG20" s="14"/>
      <c r="CH20" s="14" t="s">
        <v>314</v>
      </c>
      <c r="CI20" s="14">
        <v>1</v>
      </c>
      <c r="CJ20" s="14" t="s">
        <v>275</v>
      </c>
      <c r="CK20" s="14" t="s">
        <v>17</v>
      </c>
      <c r="CL20" s="14" t="s">
        <v>18</v>
      </c>
      <c r="CM20" s="14" t="s">
        <v>19</v>
      </c>
      <c r="CN20" s="14"/>
      <c r="CO20" s="14"/>
      <c r="CP20" s="14" t="s">
        <v>318</v>
      </c>
      <c r="CQ20" s="14" t="s">
        <v>319</v>
      </c>
      <c r="CR20" s="14"/>
      <c r="CS20" s="14" t="s">
        <v>318</v>
      </c>
      <c r="CT20" s="14" t="s">
        <v>319</v>
      </c>
      <c r="CU20" s="22" t="s">
        <v>475</v>
      </c>
      <c r="CV20" s="22" t="s">
        <v>476</v>
      </c>
      <c r="CW20" s="14"/>
      <c r="CX20" s="14"/>
      <c r="CY20" s="22" t="s">
        <v>358</v>
      </c>
      <c r="CZ20" s="22" t="s">
        <v>371</v>
      </c>
      <c r="DA20" s="24"/>
      <c r="DB20" s="24"/>
      <c r="DC20" s="24"/>
      <c r="DD20" s="14" t="str">
        <f t="shared" si="1"/>
        <v>PASS</v>
      </c>
    </row>
    <row r="21" spans="1:108" s="13" customFormat="1" x14ac:dyDescent="0.3">
      <c r="A21" s="14">
        <v>20</v>
      </c>
      <c r="B21" s="14" t="s">
        <v>322</v>
      </c>
      <c r="C21" s="14" t="s">
        <v>64</v>
      </c>
      <c r="D21" s="14" t="s">
        <v>354</v>
      </c>
      <c r="E21" s="14" t="s">
        <v>200</v>
      </c>
      <c r="F21" s="14" t="s">
        <v>0</v>
      </c>
      <c r="G21" s="14" t="s">
        <v>202</v>
      </c>
      <c r="H21" s="14" t="s">
        <v>201</v>
      </c>
      <c r="I21" s="16">
        <v>18264</v>
      </c>
      <c r="J21" s="14" t="s">
        <v>198</v>
      </c>
      <c r="K21" s="14" t="s">
        <v>355</v>
      </c>
      <c r="L21" s="14" t="s">
        <v>353</v>
      </c>
      <c r="M21" s="14" t="s">
        <v>17</v>
      </c>
      <c r="N21" s="14" t="s">
        <v>10</v>
      </c>
      <c r="O21" s="14"/>
      <c r="P21" s="14">
        <v>2</v>
      </c>
      <c r="Q21" s="14">
        <v>2010</v>
      </c>
      <c r="R21" s="14">
        <v>2</v>
      </c>
      <c r="S21" s="14">
        <v>2016</v>
      </c>
      <c r="T21" s="14">
        <v>0</v>
      </c>
      <c r="U21" s="14">
        <v>5</v>
      </c>
      <c r="V21" s="14" t="s">
        <v>276</v>
      </c>
      <c r="W21" s="14"/>
      <c r="X21" s="14"/>
      <c r="Y21" s="14">
        <v>0</v>
      </c>
      <c r="Z21" s="14">
        <v>5</v>
      </c>
      <c r="AA21" s="14" t="s">
        <v>329</v>
      </c>
      <c r="AB21" s="14" t="s">
        <v>329</v>
      </c>
      <c r="AC21" s="17" t="s">
        <v>8</v>
      </c>
      <c r="AD21" s="14"/>
      <c r="AE21" s="14"/>
      <c r="AF21" s="14"/>
      <c r="AG21" s="14"/>
      <c r="AH21" s="16"/>
      <c r="AI21" s="14"/>
      <c r="AJ21" s="14"/>
      <c r="AK21" s="14"/>
      <c r="AL21" s="14"/>
      <c r="AM21" s="14"/>
      <c r="AN21" s="14"/>
      <c r="AO21" s="14" t="s">
        <v>320</v>
      </c>
      <c r="AP21" s="14" t="s">
        <v>2</v>
      </c>
      <c r="AQ21" s="14"/>
      <c r="AR21" s="14" t="s">
        <v>9</v>
      </c>
      <c r="AS21" s="14"/>
      <c r="AT21" s="14"/>
      <c r="AU21" s="14" t="s">
        <v>10</v>
      </c>
      <c r="AV21" s="14"/>
      <c r="AW21" s="14"/>
      <c r="AX21" s="14"/>
      <c r="AY21" s="14"/>
      <c r="AZ21" s="14" t="s">
        <v>11</v>
      </c>
      <c r="BA21" s="14"/>
      <c r="BB21" s="14"/>
      <c r="BC21" s="14"/>
      <c r="BD21" s="14" t="s">
        <v>12</v>
      </c>
      <c r="BE21" s="18" t="s">
        <v>13</v>
      </c>
      <c r="BF21" s="14"/>
      <c r="BG21" s="14" t="s">
        <v>236</v>
      </c>
      <c r="BH21" s="14" t="s">
        <v>14</v>
      </c>
      <c r="BI21" s="14" t="s">
        <v>10</v>
      </c>
      <c r="BJ21" s="14" t="s">
        <v>633</v>
      </c>
      <c r="BK21" s="19"/>
      <c r="BL21" s="14" t="s">
        <v>15</v>
      </c>
      <c r="BM21" s="14"/>
      <c r="BN21" s="20"/>
      <c r="BO21" s="14" t="s">
        <v>10</v>
      </c>
      <c r="BP21" s="14"/>
      <c r="BQ21" s="20">
        <v>200000</v>
      </c>
      <c r="BR21" s="20"/>
      <c r="BS21" s="20"/>
      <c r="BT21" s="20"/>
      <c r="BU21" s="20"/>
      <c r="BV21" s="21" t="s">
        <v>16</v>
      </c>
      <c r="BW21" s="21"/>
      <c r="BX21" s="21"/>
      <c r="BY21" s="14"/>
      <c r="BZ21" s="21"/>
      <c r="CA21" s="20">
        <v>200000</v>
      </c>
      <c r="CB21" s="14" t="s">
        <v>313</v>
      </c>
      <c r="CC21" s="14" t="s">
        <v>262</v>
      </c>
      <c r="CD21" s="14" t="s">
        <v>17</v>
      </c>
      <c r="CE21" s="14" t="s">
        <v>264</v>
      </c>
      <c r="CF21" s="14" t="s">
        <v>267</v>
      </c>
      <c r="CG21" s="14"/>
      <c r="CH21" s="14" t="s">
        <v>314</v>
      </c>
      <c r="CI21" s="14">
        <v>1</v>
      </c>
      <c r="CJ21" s="14" t="s">
        <v>275</v>
      </c>
      <c r="CK21" s="14" t="s">
        <v>17</v>
      </c>
      <c r="CL21" s="14" t="s">
        <v>18</v>
      </c>
      <c r="CM21" s="14" t="s">
        <v>19</v>
      </c>
      <c r="CN21" s="14"/>
      <c r="CO21" s="14"/>
      <c r="CP21" s="14" t="s">
        <v>318</v>
      </c>
      <c r="CQ21" s="14" t="s">
        <v>319</v>
      </c>
      <c r="CR21" s="14"/>
      <c r="CS21" s="14" t="s">
        <v>318</v>
      </c>
      <c r="CT21" s="14" t="s">
        <v>319</v>
      </c>
      <c r="CU21" s="22" t="s">
        <v>477</v>
      </c>
      <c r="CV21" s="22" t="s">
        <v>478</v>
      </c>
      <c r="CW21" s="14"/>
      <c r="CX21" s="14"/>
      <c r="CY21" s="22" t="s">
        <v>359</v>
      </c>
      <c r="CZ21" s="22" t="s">
        <v>378</v>
      </c>
      <c r="DA21" s="24"/>
      <c r="DB21" s="24"/>
      <c r="DC21" s="24"/>
      <c r="DD21" s="14" t="str">
        <f t="shared" si="1"/>
        <v>PASS</v>
      </c>
    </row>
    <row r="22" spans="1:108" s="13" customFormat="1" x14ac:dyDescent="0.3">
      <c r="A22" s="14">
        <v>21</v>
      </c>
      <c r="B22" s="14" t="s">
        <v>322</v>
      </c>
      <c r="C22" s="14" t="s">
        <v>65</v>
      </c>
      <c r="D22" s="14" t="s">
        <v>356</v>
      </c>
      <c r="E22" s="14" t="s">
        <v>200</v>
      </c>
      <c r="F22" s="14" t="s">
        <v>0</v>
      </c>
      <c r="G22" s="14" t="s">
        <v>202</v>
      </c>
      <c r="H22" s="14" t="s">
        <v>201</v>
      </c>
      <c r="I22" s="16">
        <v>18264</v>
      </c>
      <c r="J22" s="14" t="s">
        <v>198</v>
      </c>
      <c r="K22" s="14" t="s">
        <v>199</v>
      </c>
      <c r="L22" s="14" t="s">
        <v>197</v>
      </c>
      <c r="M22" s="14" t="s">
        <v>10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 t="s">
        <v>329</v>
      </c>
      <c r="AB22" s="14" t="s">
        <v>10</v>
      </c>
      <c r="AC22" s="17" t="s">
        <v>8</v>
      </c>
      <c r="AD22" s="14"/>
      <c r="AE22" s="14"/>
      <c r="AF22" s="14"/>
      <c r="AG22" s="14"/>
      <c r="AH22" s="16"/>
      <c r="AI22" s="14"/>
      <c r="AJ22" s="14"/>
      <c r="AK22" s="14"/>
      <c r="AL22" s="14"/>
      <c r="AM22" s="14"/>
      <c r="AN22" s="14"/>
      <c r="AO22" s="14" t="s">
        <v>320</v>
      </c>
      <c r="AP22" s="14" t="s">
        <v>2</v>
      </c>
      <c r="AQ22" s="14"/>
      <c r="AR22" s="14" t="s">
        <v>9</v>
      </c>
      <c r="AS22" s="14"/>
      <c r="AT22" s="14"/>
      <c r="AU22" s="14" t="s">
        <v>10</v>
      </c>
      <c r="AV22" s="14"/>
      <c r="AW22" s="14"/>
      <c r="AX22" s="14"/>
      <c r="AY22" s="14"/>
      <c r="AZ22" s="14" t="s">
        <v>11</v>
      </c>
      <c r="BA22" s="14"/>
      <c r="BB22" s="14"/>
      <c r="BC22" s="14"/>
      <c r="BD22" s="14" t="s">
        <v>12</v>
      </c>
      <c r="BE22" s="18" t="s">
        <v>13</v>
      </c>
      <c r="BF22" s="14"/>
      <c r="BG22" s="14" t="s">
        <v>236</v>
      </c>
      <c r="BH22" s="14" t="s">
        <v>14</v>
      </c>
      <c r="BI22" s="14" t="s">
        <v>10</v>
      </c>
      <c r="BJ22" s="14" t="s">
        <v>633</v>
      </c>
      <c r="BK22" s="19"/>
      <c r="BL22" s="14" t="s">
        <v>15</v>
      </c>
      <c r="BM22" s="14"/>
      <c r="BN22" s="20"/>
      <c r="BO22" s="14" t="s">
        <v>10</v>
      </c>
      <c r="BP22" s="14"/>
      <c r="BQ22" s="20">
        <v>200000</v>
      </c>
      <c r="BR22" s="20"/>
      <c r="BS22" s="20"/>
      <c r="BT22" s="20"/>
      <c r="BU22" s="20"/>
      <c r="BV22" s="21" t="s">
        <v>16</v>
      </c>
      <c r="BW22" s="21"/>
      <c r="BX22" s="21"/>
      <c r="BY22" s="14"/>
      <c r="BZ22" s="21"/>
      <c r="CA22" s="20">
        <v>200000</v>
      </c>
      <c r="CB22" s="14" t="s">
        <v>313</v>
      </c>
      <c r="CC22" s="14" t="s">
        <v>262</v>
      </c>
      <c r="CD22" s="14" t="s">
        <v>17</v>
      </c>
      <c r="CE22" s="14" t="s">
        <v>264</v>
      </c>
      <c r="CF22" s="14" t="s">
        <v>267</v>
      </c>
      <c r="CG22" s="14"/>
      <c r="CH22" s="14" t="s">
        <v>314</v>
      </c>
      <c r="CI22" s="14">
        <v>1</v>
      </c>
      <c r="CJ22" s="14" t="s">
        <v>275</v>
      </c>
      <c r="CK22" s="14" t="s">
        <v>17</v>
      </c>
      <c r="CL22" s="14" t="s">
        <v>18</v>
      </c>
      <c r="CM22" s="14" t="s">
        <v>19</v>
      </c>
      <c r="CN22" s="14"/>
      <c r="CO22" s="14"/>
      <c r="CP22" s="14" t="s">
        <v>318</v>
      </c>
      <c r="CQ22" s="14" t="s">
        <v>319</v>
      </c>
      <c r="CR22" s="14"/>
      <c r="CS22" s="14" t="s">
        <v>318</v>
      </c>
      <c r="CT22" s="14" t="s">
        <v>319</v>
      </c>
      <c r="CU22" s="22" t="s">
        <v>479</v>
      </c>
      <c r="CV22" s="22" t="s">
        <v>480</v>
      </c>
      <c r="CW22" s="14"/>
      <c r="CX22" s="14"/>
      <c r="CY22" s="22" t="s">
        <v>360</v>
      </c>
      <c r="CZ22" s="22" t="s">
        <v>379</v>
      </c>
      <c r="DA22" s="24"/>
      <c r="DB22" s="24"/>
      <c r="DC22" s="24"/>
      <c r="DD22" s="14" t="str">
        <f t="shared" si="1"/>
        <v>PASS</v>
      </c>
    </row>
    <row r="23" spans="1:108" s="13" customFormat="1" x14ac:dyDescent="0.3">
      <c r="A23" s="14">
        <v>22</v>
      </c>
      <c r="B23" s="14" t="s">
        <v>322</v>
      </c>
      <c r="C23" s="14" t="s">
        <v>66</v>
      </c>
      <c r="D23" s="14" t="s">
        <v>357</v>
      </c>
      <c r="E23" s="14" t="s">
        <v>200</v>
      </c>
      <c r="F23" s="14" t="s">
        <v>0</v>
      </c>
      <c r="G23" s="14" t="s">
        <v>202</v>
      </c>
      <c r="H23" s="14" t="s">
        <v>201</v>
      </c>
      <c r="I23" s="16">
        <v>18264</v>
      </c>
      <c r="J23" s="14" t="s">
        <v>198</v>
      </c>
      <c r="K23" s="14"/>
      <c r="L23" s="14" t="s">
        <v>353</v>
      </c>
      <c r="M23" s="14" t="s">
        <v>10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 t="s">
        <v>10</v>
      </c>
      <c r="AB23" s="14" t="s">
        <v>329</v>
      </c>
      <c r="AC23" s="17" t="s">
        <v>8</v>
      </c>
      <c r="AD23" s="14"/>
      <c r="AE23" s="14"/>
      <c r="AF23" s="14"/>
      <c r="AG23" s="14"/>
      <c r="AH23" s="16"/>
      <c r="AI23" s="14"/>
      <c r="AJ23" s="14"/>
      <c r="AK23" s="14"/>
      <c r="AL23" s="14"/>
      <c r="AM23" s="14"/>
      <c r="AN23" s="14"/>
      <c r="AO23" s="14" t="s">
        <v>320</v>
      </c>
      <c r="AP23" s="14" t="s">
        <v>2</v>
      </c>
      <c r="AQ23" s="14"/>
      <c r="AR23" s="14" t="s">
        <v>9</v>
      </c>
      <c r="AS23" s="14"/>
      <c r="AT23" s="14"/>
      <c r="AU23" s="14" t="s">
        <v>10</v>
      </c>
      <c r="AV23" s="14"/>
      <c r="AW23" s="14"/>
      <c r="AX23" s="14"/>
      <c r="AY23" s="14"/>
      <c r="AZ23" s="14" t="s">
        <v>11</v>
      </c>
      <c r="BA23" s="14"/>
      <c r="BB23" s="14"/>
      <c r="BC23" s="14"/>
      <c r="BD23" s="14" t="s">
        <v>12</v>
      </c>
      <c r="BE23" s="18" t="s">
        <v>13</v>
      </c>
      <c r="BF23" s="14"/>
      <c r="BG23" s="14" t="s">
        <v>236</v>
      </c>
      <c r="BH23" s="14" t="s">
        <v>14</v>
      </c>
      <c r="BI23" s="14" t="s">
        <v>10</v>
      </c>
      <c r="BJ23" s="14" t="s">
        <v>633</v>
      </c>
      <c r="BK23" s="19"/>
      <c r="BL23" s="14" t="s">
        <v>15</v>
      </c>
      <c r="BM23" s="14"/>
      <c r="BN23" s="20"/>
      <c r="BO23" s="14" t="s">
        <v>10</v>
      </c>
      <c r="BP23" s="14"/>
      <c r="BQ23" s="20">
        <v>200000</v>
      </c>
      <c r="BR23" s="20"/>
      <c r="BS23" s="20"/>
      <c r="BT23" s="20"/>
      <c r="BU23" s="20"/>
      <c r="BV23" s="21" t="s">
        <v>16</v>
      </c>
      <c r="BW23" s="21"/>
      <c r="BX23" s="21"/>
      <c r="BY23" s="14"/>
      <c r="BZ23" s="21"/>
      <c r="CA23" s="20">
        <v>200000</v>
      </c>
      <c r="CB23" s="14" t="s">
        <v>313</v>
      </c>
      <c r="CC23" s="14" t="s">
        <v>262</v>
      </c>
      <c r="CD23" s="14" t="s">
        <v>17</v>
      </c>
      <c r="CE23" s="14" t="s">
        <v>264</v>
      </c>
      <c r="CF23" s="14" t="s">
        <v>267</v>
      </c>
      <c r="CG23" s="14"/>
      <c r="CH23" s="14" t="s">
        <v>314</v>
      </c>
      <c r="CI23" s="14">
        <v>1</v>
      </c>
      <c r="CJ23" s="14" t="s">
        <v>275</v>
      </c>
      <c r="CK23" s="14" t="s">
        <v>17</v>
      </c>
      <c r="CL23" s="14" t="s">
        <v>18</v>
      </c>
      <c r="CM23" s="14" t="s">
        <v>19</v>
      </c>
      <c r="CN23" s="14"/>
      <c r="CO23" s="14"/>
      <c r="CP23" s="14" t="s">
        <v>318</v>
      </c>
      <c r="CQ23" s="14" t="s">
        <v>319</v>
      </c>
      <c r="CR23" s="14"/>
      <c r="CS23" s="14" t="s">
        <v>318</v>
      </c>
      <c r="CT23" s="14" t="s">
        <v>319</v>
      </c>
      <c r="CU23" s="22" t="s">
        <v>481</v>
      </c>
      <c r="CV23" s="22" t="s">
        <v>482</v>
      </c>
      <c r="CW23" s="14"/>
      <c r="CX23" s="14"/>
      <c r="CY23" s="22" t="s">
        <v>398</v>
      </c>
      <c r="CZ23" s="22" t="s">
        <v>399</v>
      </c>
      <c r="DA23" s="24"/>
      <c r="DB23" s="24"/>
      <c r="DC23" s="24"/>
      <c r="DD23" s="14" t="str">
        <f t="shared" si="1"/>
        <v>PASS</v>
      </c>
    </row>
    <row r="24" spans="1:108" s="13" customFormat="1" x14ac:dyDescent="0.3">
      <c r="A24" s="14">
        <v>23</v>
      </c>
      <c r="B24" s="14" t="s">
        <v>322</v>
      </c>
      <c r="C24" s="14" t="s">
        <v>67</v>
      </c>
      <c r="D24" s="14" t="s">
        <v>68</v>
      </c>
      <c r="E24" s="14" t="s">
        <v>200</v>
      </c>
      <c r="F24" s="14" t="s">
        <v>0</v>
      </c>
      <c r="G24" s="14" t="s">
        <v>202</v>
      </c>
      <c r="H24" s="14" t="s">
        <v>201</v>
      </c>
      <c r="I24" s="16">
        <v>18264</v>
      </c>
      <c r="J24" s="14" t="s">
        <v>198</v>
      </c>
      <c r="K24" s="14"/>
      <c r="L24" s="14" t="s">
        <v>197</v>
      </c>
      <c r="M24" s="14" t="s">
        <v>10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 t="s">
        <v>10</v>
      </c>
      <c r="AB24" s="14" t="s">
        <v>10</v>
      </c>
      <c r="AC24" s="17" t="s">
        <v>8</v>
      </c>
      <c r="AD24" s="14"/>
      <c r="AE24" s="14"/>
      <c r="AF24" s="14"/>
      <c r="AG24" s="14"/>
      <c r="AH24" s="16"/>
      <c r="AI24" s="14"/>
      <c r="AJ24" s="14"/>
      <c r="AK24" s="14"/>
      <c r="AL24" s="14"/>
      <c r="AM24" s="14"/>
      <c r="AN24" s="14"/>
      <c r="AO24" s="14" t="s">
        <v>320</v>
      </c>
      <c r="AP24" s="14" t="s">
        <v>2</v>
      </c>
      <c r="AQ24" s="14"/>
      <c r="AR24" s="14" t="s">
        <v>9</v>
      </c>
      <c r="AS24" s="14"/>
      <c r="AT24" s="14"/>
      <c r="AU24" s="14" t="s">
        <v>10</v>
      </c>
      <c r="AV24" s="14"/>
      <c r="AW24" s="14"/>
      <c r="AX24" s="14"/>
      <c r="AY24" s="14"/>
      <c r="AZ24" s="14" t="s">
        <v>11</v>
      </c>
      <c r="BA24" s="14"/>
      <c r="BB24" s="14"/>
      <c r="BC24" s="14"/>
      <c r="BD24" s="14" t="s">
        <v>12</v>
      </c>
      <c r="BE24" s="18" t="s">
        <v>13</v>
      </c>
      <c r="BF24" s="14"/>
      <c r="BG24" s="14" t="s">
        <v>237</v>
      </c>
      <c r="BH24" s="14" t="s">
        <v>14</v>
      </c>
      <c r="BI24" s="14" t="s">
        <v>10</v>
      </c>
      <c r="BJ24" s="14" t="s">
        <v>633</v>
      </c>
      <c r="BK24" s="19"/>
      <c r="BL24" s="14" t="s">
        <v>15</v>
      </c>
      <c r="BM24" s="14"/>
      <c r="BN24" s="20"/>
      <c r="BO24" s="14" t="s">
        <v>10</v>
      </c>
      <c r="BP24" s="14"/>
      <c r="BQ24" s="20">
        <v>200000</v>
      </c>
      <c r="BR24" s="20"/>
      <c r="BS24" s="20"/>
      <c r="BT24" s="20"/>
      <c r="BU24" s="20"/>
      <c r="BV24" s="21" t="s">
        <v>16</v>
      </c>
      <c r="BW24" s="21"/>
      <c r="BX24" s="21"/>
      <c r="BY24" s="14"/>
      <c r="BZ24" s="21"/>
      <c r="CA24" s="20">
        <f t="shared" ref="CA24:CA46" si="3">BQ24</f>
        <v>200000</v>
      </c>
      <c r="CB24" s="14" t="s">
        <v>313</v>
      </c>
      <c r="CC24" s="14" t="s">
        <v>262</v>
      </c>
      <c r="CD24" s="14" t="s">
        <v>17</v>
      </c>
      <c r="CE24" s="14" t="s">
        <v>264</v>
      </c>
      <c r="CF24" s="14" t="s">
        <v>267</v>
      </c>
      <c r="CG24" s="14"/>
      <c r="CH24" s="14" t="s">
        <v>314</v>
      </c>
      <c r="CI24" s="14">
        <v>1</v>
      </c>
      <c r="CJ24" s="14" t="s">
        <v>275</v>
      </c>
      <c r="CK24" s="14" t="s">
        <v>17</v>
      </c>
      <c r="CL24" s="14" t="s">
        <v>18</v>
      </c>
      <c r="CM24" s="14" t="s">
        <v>19</v>
      </c>
      <c r="CN24" s="14"/>
      <c r="CO24" s="14"/>
      <c r="CP24" s="14" t="s">
        <v>318</v>
      </c>
      <c r="CQ24" s="14" t="s">
        <v>319</v>
      </c>
      <c r="CR24" s="14"/>
      <c r="CS24" s="14" t="s">
        <v>318</v>
      </c>
      <c r="CT24" s="14" t="s">
        <v>319</v>
      </c>
      <c r="CU24" s="22" t="s">
        <v>483</v>
      </c>
      <c r="CV24" s="22" t="s">
        <v>484</v>
      </c>
      <c r="CW24" s="14"/>
      <c r="CX24" s="14"/>
      <c r="CY24" s="22" t="s">
        <v>400</v>
      </c>
      <c r="CZ24" s="22" t="s">
        <v>401</v>
      </c>
      <c r="DA24" s="24"/>
      <c r="DB24" s="24"/>
      <c r="DC24" s="24"/>
      <c r="DD24" s="14" t="str">
        <f t="shared" si="1"/>
        <v>PASS</v>
      </c>
    </row>
    <row r="25" spans="1:108" s="13" customFormat="1" x14ac:dyDescent="0.3">
      <c r="A25" s="14">
        <v>24</v>
      </c>
      <c r="B25" s="14" t="s">
        <v>322</v>
      </c>
      <c r="C25" s="14" t="s">
        <v>69</v>
      </c>
      <c r="D25" s="14" t="s">
        <v>70</v>
      </c>
      <c r="E25" s="14" t="s">
        <v>200</v>
      </c>
      <c r="F25" s="14" t="s">
        <v>0</v>
      </c>
      <c r="G25" s="14" t="s">
        <v>202</v>
      </c>
      <c r="H25" s="14" t="s">
        <v>201</v>
      </c>
      <c r="I25" s="16">
        <v>18264</v>
      </c>
      <c r="J25" s="14" t="s">
        <v>198</v>
      </c>
      <c r="K25" s="14"/>
      <c r="L25" s="14" t="s">
        <v>197</v>
      </c>
      <c r="M25" s="14" t="s">
        <v>10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 t="s">
        <v>10</v>
      </c>
      <c r="AB25" s="14" t="s">
        <v>10</v>
      </c>
      <c r="AC25" s="17" t="s">
        <v>8</v>
      </c>
      <c r="AD25" s="14"/>
      <c r="AE25" s="14"/>
      <c r="AF25" s="14"/>
      <c r="AG25" s="14"/>
      <c r="AH25" s="16"/>
      <c r="AI25" s="14"/>
      <c r="AJ25" s="14"/>
      <c r="AK25" s="14"/>
      <c r="AL25" s="14"/>
      <c r="AM25" s="14"/>
      <c r="AN25" s="14"/>
      <c r="AO25" s="14" t="s">
        <v>320</v>
      </c>
      <c r="AP25" s="14" t="s">
        <v>2</v>
      </c>
      <c r="AQ25" s="14"/>
      <c r="AR25" s="14" t="s">
        <v>9</v>
      </c>
      <c r="AS25" s="14"/>
      <c r="AT25" s="14"/>
      <c r="AU25" s="14" t="s">
        <v>10</v>
      </c>
      <c r="AV25" s="14"/>
      <c r="AW25" s="14"/>
      <c r="AX25" s="14"/>
      <c r="AY25" s="14"/>
      <c r="AZ25" s="14" t="s">
        <v>11</v>
      </c>
      <c r="BA25" s="14"/>
      <c r="BB25" s="14"/>
      <c r="BC25" s="14"/>
      <c r="BD25" s="14" t="s">
        <v>12</v>
      </c>
      <c r="BE25" s="18" t="s">
        <v>13</v>
      </c>
      <c r="BF25" s="14"/>
      <c r="BG25" s="14" t="s">
        <v>238</v>
      </c>
      <c r="BH25" s="14" t="s">
        <v>14</v>
      </c>
      <c r="BI25" s="14" t="s">
        <v>10</v>
      </c>
      <c r="BJ25" s="14" t="s">
        <v>633</v>
      </c>
      <c r="BK25" s="19"/>
      <c r="BL25" s="14" t="s">
        <v>15</v>
      </c>
      <c r="BM25" s="14"/>
      <c r="BN25" s="20"/>
      <c r="BO25" s="14" t="s">
        <v>10</v>
      </c>
      <c r="BP25" s="14"/>
      <c r="BQ25" s="20">
        <v>200000</v>
      </c>
      <c r="BR25" s="20"/>
      <c r="BS25" s="20"/>
      <c r="BT25" s="20"/>
      <c r="BU25" s="20"/>
      <c r="BV25" s="21" t="s">
        <v>16</v>
      </c>
      <c r="BW25" s="21"/>
      <c r="BX25" s="21"/>
      <c r="BY25" s="14"/>
      <c r="BZ25" s="21"/>
      <c r="CA25" s="20">
        <f t="shared" si="3"/>
        <v>200000</v>
      </c>
      <c r="CB25" s="14" t="s">
        <v>313</v>
      </c>
      <c r="CC25" s="14" t="s">
        <v>262</v>
      </c>
      <c r="CD25" s="14" t="s">
        <v>17</v>
      </c>
      <c r="CE25" s="14" t="s">
        <v>264</v>
      </c>
      <c r="CF25" s="14" t="s">
        <v>267</v>
      </c>
      <c r="CG25" s="14"/>
      <c r="CH25" s="14" t="s">
        <v>314</v>
      </c>
      <c r="CI25" s="14">
        <v>1</v>
      </c>
      <c r="CJ25" s="14" t="s">
        <v>275</v>
      </c>
      <c r="CK25" s="14" t="s">
        <v>17</v>
      </c>
      <c r="CL25" s="14" t="s">
        <v>38</v>
      </c>
      <c r="CM25" s="14" t="s">
        <v>50</v>
      </c>
      <c r="CN25" s="14"/>
      <c r="CO25" s="14" t="s">
        <v>32</v>
      </c>
      <c r="CP25" s="14" t="s">
        <v>324</v>
      </c>
      <c r="CQ25" s="14" t="s">
        <v>319</v>
      </c>
      <c r="CR25" s="14"/>
      <c r="CS25" s="22" t="s">
        <v>324</v>
      </c>
      <c r="CT25" s="22" t="s">
        <v>319</v>
      </c>
      <c r="CU25" s="22" t="s">
        <v>615</v>
      </c>
      <c r="CV25" s="22" t="s">
        <v>616</v>
      </c>
      <c r="CW25" s="14"/>
      <c r="CX25" s="14"/>
      <c r="CY25" s="22"/>
      <c r="CZ25" s="22" t="s">
        <v>605</v>
      </c>
      <c r="DA25" s="24"/>
      <c r="DB25" s="24"/>
      <c r="DC25" s="24"/>
      <c r="DD25" s="14" t="str">
        <f t="shared" si="1"/>
        <v>PASS</v>
      </c>
    </row>
    <row r="26" spans="1:108" s="13" customFormat="1" x14ac:dyDescent="0.3">
      <c r="A26" s="14">
        <v>25</v>
      </c>
      <c r="B26" s="14" t="s">
        <v>322</v>
      </c>
      <c r="C26" s="14" t="s">
        <v>71</v>
      </c>
      <c r="D26" s="14" t="s">
        <v>72</v>
      </c>
      <c r="E26" s="14" t="s">
        <v>200</v>
      </c>
      <c r="F26" s="14" t="s">
        <v>0</v>
      </c>
      <c r="G26" s="14" t="s">
        <v>202</v>
      </c>
      <c r="H26" s="14" t="s">
        <v>201</v>
      </c>
      <c r="I26" s="16">
        <v>18264</v>
      </c>
      <c r="J26" s="14" t="s">
        <v>198</v>
      </c>
      <c r="K26" s="14"/>
      <c r="L26" s="14" t="s">
        <v>197</v>
      </c>
      <c r="M26" s="14" t="s">
        <v>10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 t="s">
        <v>10</v>
      </c>
      <c r="AB26" s="14" t="s">
        <v>10</v>
      </c>
      <c r="AC26" s="17" t="s">
        <v>8</v>
      </c>
      <c r="AD26" s="14"/>
      <c r="AE26" s="14"/>
      <c r="AF26" s="14"/>
      <c r="AG26" s="14"/>
      <c r="AH26" s="16"/>
      <c r="AI26" s="14"/>
      <c r="AJ26" s="14"/>
      <c r="AK26" s="14"/>
      <c r="AL26" s="14"/>
      <c r="AM26" s="14"/>
      <c r="AN26" s="14"/>
      <c r="AO26" s="14" t="s">
        <v>320</v>
      </c>
      <c r="AP26" s="14" t="s">
        <v>2</v>
      </c>
      <c r="AQ26" s="14"/>
      <c r="AR26" s="14" t="s">
        <v>9</v>
      </c>
      <c r="AS26" s="14"/>
      <c r="AT26" s="14"/>
      <c r="AU26" s="14" t="s">
        <v>10</v>
      </c>
      <c r="AV26" s="14"/>
      <c r="AW26" s="14"/>
      <c r="AX26" s="14"/>
      <c r="AY26" s="14"/>
      <c r="AZ26" s="14" t="s">
        <v>11</v>
      </c>
      <c r="BA26" s="14"/>
      <c r="BB26" s="14"/>
      <c r="BC26" s="14"/>
      <c r="BD26" s="14" t="s">
        <v>12</v>
      </c>
      <c r="BE26" s="18" t="s">
        <v>13</v>
      </c>
      <c r="BF26" s="14"/>
      <c r="BG26" s="14" t="s">
        <v>239</v>
      </c>
      <c r="BH26" s="14" t="s">
        <v>14</v>
      </c>
      <c r="BI26" s="14" t="s">
        <v>10</v>
      </c>
      <c r="BJ26" s="14" t="s">
        <v>633</v>
      </c>
      <c r="BK26" s="19"/>
      <c r="BL26" s="14" t="s">
        <v>15</v>
      </c>
      <c r="BM26" s="14"/>
      <c r="BN26" s="20"/>
      <c r="BO26" s="14" t="s">
        <v>10</v>
      </c>
      <c r="BP26" s="14"/>
      <c r="BQ26" s="20">
        <v>200000</v>
      </c>
      <c r="BR26" s="20"/>
      <c r="BS26" s="20"/>
      <c r="BT26" s="20"/>
      <c r="BU26" s="20"/>
      <c r="BV26" s="21" t="s">
        <v>16</v>
      </c>
      <c r="BW26" s="21"/>
      <c r="BX26" s="21"/>
      <c r="BY26" s="14"/>
      <c r="BZ26" s="21"/>
      <c r="CA26" s="20">
        <f t="shared" si="3"/>
        <v>200000</v>
      </c>
      <c r="CB26" s="14" t="s">
        <v>313</v>
      </c>
      <c r="CC26" s="14" t="s">
        <v>262</v>
      </c>
      <c r="CD26" s="14" t="s">
        <v>17</v>
      </c>
      <c r="CE26" s="14" t="s">
        <v>264</v>
      </c>
      <c r="CF26" s="14" t="s">
        <v>267</v>
      </c>
      <c r="CG26" s="14"/>
      <c r="CH26" s="14" t="s">
        <v>314</v>
      </c>
      <c r="CI26" s="14">
        <v>1</v>
      </c>
      <c r="CJ26" s="14" t="s">
        <v>275</v>
      </c>
      <c r="CK26" s="14" t="s">
        <v>17</v>
      </c>
      <c r="CL26" s="14" t="s">
        <v>18</v>
      </c>
      <c r="CM26" s="14" t="s">
        <v>19</v>
      </c>
      <c r="CN26" s="14"/>
      <c r="CO26" s="14"/>
      <c r="CP26" s="14" t="s">
        <v>318</v>
      </c>
      <c r="CQ26" s="14" t="s">
        <v>319</v>
      </c>
      <c r="CR26" s="14"/>
      <c r="CS26" s="14" t="s">
        <v>318</v>
      </c>
      <c r="CT26" s="14" t="s">
        <v>319</v>
      </c>
      <c r="CU26" s="22" t="s">
        <v>485</v>
      </c>
      <c r="CV26" s="22" t="s">
        <v>486</v>
      </c>
      <c r="CW26" s="14"/>
      <c r="CX26" s="14"/>
      <c r="CY26" s="22" t="s">
        <v>402</v>
      </c>
      <c r="CZ26" s="22" t="s">
        <v>403</v>
      </c>
      <c r="DA26" s="24"/>
      <c r="DB26" s="24"/>
      <c r="DC26" s="24"/>
      <c r="DD26" s="14" t="str">
        <f t="shared" si="1"/>
        <v>PASS</v>
      </c>
    </row>
    <row r="27" spans="1:108" s="13" customFormat="1" x14ac:dyDescent="0.3">
      <c r="A27" s="14">
        <v>26</v>
      </c>
      <c r="B27" s="14" t="s">
        <v>322</v>
      </c>
      <c r="C27" s="14" t="s">
        <v>73</v>
      </c>
      <c r="D27" s="14" t="s">
        <v>74</v>
      </c>
      <c r="E27" s="14" t="s">
        <v>200</v>
      </c>
      <c r="F27" s="14" t="s">
        <v>0</v>
      </c>
      <c r="G27" s="14" t="s">
        <v>202</v>
      </c>
      <c r="H27" s="14" t="s">
        <v>201</v>
      </c>
      <c r="I27" s="16">
        <v>18264</v>
      </c>
      <c r="J27" s="14" t="s">
        <v>198</v>
      </c>
      <c r="K27" s="14"/>
      <c r="L27" s="14" t="s">
        <v>197</v>
      </c>
      <c r="M27" s="14" t="s">
        <v>10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 t="s">
        <v>10</v>
      </c>
      <c r="AB27" s="14" t="s">
        <v>10</v>
      </c>
      <c r="AC27" s="17" t="s">
        <v>8</v>
      </c>
      <c r="AD27" s="14"/>
      <c r="AE27" s="14"/>
      <c r="AF27" s="14"/>
      <c r="AG27" s="14"/>
      <c r="AH27" s="16"/>
      <c r="AI27" s="14"/>
      <c r="AJ27" s="14"/>
      <c r="AK27" s="14"/>
      <c r="AL27" s="14"/>
      <c r="AM27" s="14"/>
      <c r="AN27" s="14"/>
      <c r="AO27" s="14" t="s">
        <v>320</v>
      </c>
      <c r="AP27" s="14" t="s">
        <v>2</v>
      </c>
      <c r="AQ27" s="14"/>
      <c r="AR27" s="14" t="s">
        <v>9</v>
      </c>
      <c r="AS27" s="14"/>
      <c r="AT27" s="14"/>
      <c r="AU27" s="14" t="s">
        <v>10</v>
      </c>
      <c r="AV27" s="14"/>
      <c r="AW27" s="14"/>
      <c r="AX27" s="14"/>
      <c r="AY27" s="14"/>
      <c r="AZ27" s="14" t="s">
        <v>11</v>
      </c>
      <c r="BA27" s="14"/>
      <c r="BB27" s="14"/>
      <c r="BC27" s="14"/>
      <c r="BD27" s="14" t="s">
        <v>12</v>
      </c>
      <c r="BE27" s="18" t="s">
        <v>13</v>
      </c>
      <c r="BF27" s="14"/>
      <c r="BG27" s="14" t="s">
        <v>236</v>
      </c>
      <c r="BH27" s="14" t="s">
        <v>75</v>
      </c>
      <c r="BI27" s="14"/>
      <c r="BJ27" s="14" t="s">
        <v>633</v>
      </c>
      <c r="BK27" s="19"/>
      <c r="BL27" s="14" t="s">
        <v>15</v>
      </c>
      <c r="BM27" s="14"/>
      <c r="BN27" s="20"/>
      <c r="BO27" s="14" t="s">
        <v>10</v>
      </c>
      <c r="BP27" s="14"/>
      <c r="BQ27" s="20">
        <v>200000</v>
      </c>
      <c r="BR27" s="20"/>
      <c r="BS27" s="20"/>
      <c r="BT27" s="20"/>
      <c r="BU27" s="20"/>
      <c r="BV27" s="21" t="s">
        <v>16</v>
      </c>
      <c r="BW27" s="21"/>
      <c r="BX27" s="21"/>
      <c r="BY27" s="14"/>
      <c r="BZ27" s="21"/>
      <c r="CA27" s="20">
        <f t="shared" si="3"/>
        <v>200000</v>
      </c>
      <c r="CB27" s="14" t="s">
        <v>313</v>
      </c>
      <c r="CC27" s="14" t="s">
        <v>262</v>
      </c>
      <c r="CD27" s="14" t="s">
        <v>17</v>
      </c>
      <c r="CE27" s="14" t="s">
        <v>264</v>
      </c>
      <c r="CF27" s="14" t="s">
        <v>267</v>
      </c>
      <c r="CG27" s="14"/>
      <c r="CH27" s="14" t="s">
        <v>314</v>
      </c>
      <c r="CI27" s="14">
        <v>1</v>
      </c>
      <c r="CJ27" s="14" t="s">
        <v>275</v>
      </c>
      <c r="CK27" s="14" t="s">
        <v>17</v>
      </c>
      <c r="CL27" s="14" t="s">
        <v>18</v>
      </c>
      <c r="CM27" s="14" t="s">
        <v>19</v>
      </c>
      <c r="CN27" s="14"/>
      <c r="CO27" s="14"/>
      <c r="CP27" s="14" t="s">
        <v>318</v>
      </c>
      <c r="CQ27" s="14" t="s">
        <v>319</v>
      </c>
      <c r="CR27" s="14"/>
      <c r="CS27" s="14" t="s">
        <v>318</v>
      </c>
      <c r="CT27" s="14" t="s">
        <v>319</v>
      </c>
      <c r="CU27" s="22" t="s">
        <v>487</v>
      </c>
      <c r="CV27" s="22" t="s">
        <v>488</v>
      </c>
      <c r="CW27" s="14"/>
      <c r="CX27" s="14"/>
      <c r="CY27" s="22" t="s">
        <v>358</v>
      </c>
      <c r="CZ27" s="22" t="s">
        <v>404</v>
      </c>
      <c r="DA27" s="24"/>
      <c r="DB27" s="24"/>
      <c r="DC27" s="24"/>
      <c r="DD27" s="14" t="str">
        <f t="shared" si="1"/>
        <v>PASS</v>
      </c>
    </row>
    <row r="28" spans="1:108" s="13" customFormat="1" x14ac:dyDescent="0.3">
      <c r="A28" s="14">
        <v>27</v>
      </c>
      <c r="B28" s="14" t="s">
        <v>322</v>
      </c>
      <c r="C28" s="14" t="s">
        <v>76</v>
      </c>
      <c r="D28" s="14" t="s">
        <v>77</v>
      </c>
      <c r="E28" s="14" t="s">
        <v>200</v>
      </c>
      <c r="F28" s="14" t="s">
        <v>0</v>
      </c>
      <c r="G28" s="14" t="s">
        <v>202</v>
      </c>
      <c r="H28" s="14" t="s">
        <v>201</v>
      </c>
      <c r="I28" s="16">
        <v>18264</v>
      </c>
      <c r="J28" s="14" t="s">
        <v>198</v>
      </c>
      <c r="K28" s="14"/>
      <c r="L28" s="14" t="s">
        <v>197</v>
      </c>
      <c r="M28" s="14" t="s">
        <v>10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 t="s">
        <v>10</v>
      </c>
      <c r="AB28" s="14" t="s">
        <v>10</v>
      </c>
      <c r="AC28" s="17" t="s">
        <v>8</v>
      </c>
      <c r="AD28" s="14"/>
      <c r="AE28" s="14"/>
      <c r="AF28" s="14"/>
      <c r="AG28" s="14"/>
      <c r="AH28" s="16"/>
      <c r="AI28" s="14"/>
      <c r="AJ28" s="14"/>
      <c r="AK28" s="14"/>
      <c r="AL28" s="14"/>
      <c r="AM28" s="14"/>
      <c r="AN28" s="14"/>
      <c r="AO28" s="14" t="s">
        <v>320</v>
      </c>
      <c r="AP28" s="14" t="s">
        <v>2</v>
      </c>
      <c r="AQ28" s="14"/>
      <c r="AR28" s="14" t="s">
        <v>9</v>
      </c>
      <c r="AS28" s="14"/>
      <c r="AT28" s="14"/>
      <c r="AU28" s="14" t="s">
        <v>10</v>
      </c>
      <c r="AV28" s="14"/>
      <c r="AW28" s="14"/>
      <c r="AX28" s="14"/>
      <c r="AY28" s="14"/>
      <c r="AZ28" s="14" t="s">
        <v>11</v>
      </c>
      <c r="BA28" s="14"/>
      <c r="BB28" s="14"/>
      <c r="BC28" s="14"/>
      <c r="BD28" s="14" t="s">
        <v>12</v>
      </c>
      <c r="BE28" s="18" t="str">
        <f>"2.5%"</f>
        <v>2.5%</v>
      </c>
      <c r="BF28" s="14"/>
      <c r="BG28" s="14" t="s">
        <v>236</v>
      </c>
      <c r="BH28" s="14" t="s">
        <v>14</v>
      </c>
      <c r="BI28" s="14" t="s">
        <v>10</v>
      </c>
      <c r="BJ28" s="14" t="s">
        <v>633</v>
      </c>
      <c r="BK28" s="19"/>
      <c r="BL28" s="14" t="s">
        <v>15</v>
      </c>
      <c r="BM28" s="14"/>
      <c r="BN28" s="20"/>
      <c r="BO28" s="14" t="s">
        <v>10</v>
      </c>
      <c r="BP28" s="14"/>
      <c r="BQ28" s="20">
        <v>200000</v>
      </c>
      <c r="BR28" s="20"/>
      <c r="BS28" s="20"/>
      <c r="BT28" s="20"/>
      <c r="BU28" s="20"/>
      <c r="BV28" s="21" t="s">
        <v>16</v>
      </c>
      <c r="BW28" s="21"/>
      <c r="BX28" s="21"/>
      <c r="BY28" s="14"/>
      <c r="BZ28" s="21"/>
      <c r="CA28" s="20">
        <f t="shared" si="3"/>
        <v>200000</v>
      </c>
      <c r="CB28" s="14" t="s">
        <v>313</v>
      </c>
      <c r="CC28" s="14" t="s">
        <v>262</v>
      </c>
      <c r="CD28" s="14" t="s">
        <v>17</v>
      </c>
      <c r="CE28" s="14" t="s">
        <v>264</v>
      </c>
      <c r="CF28" s="14" t="s">
        <v>267</v>
      </c>
      <c r="CG28" s="14"/>
      <c r="CH28" s="14" t="s">
        <v>314</v>
      </c>
      <c r="CI28" s="14">
        <v>1</v>
      </c>
      <c r="CJ28" s="14" t="s">
        <v>275</v>
      </c>
      <c r="CK28" s="14" t="s">
        <v>17</v>
      </c>
      <c r="CL28" s="14" t="s">
        <v>78</v>
      </c>
      <c r="CM28" s="14" t="s">
        <v>50</v>
      </c>
      <c r="CN28" s="14"/>
      <c r="CO28" s="14" t="s">
        <v>32</v>
      </c>
      <c r="CP28" s="14" t="s">
        <v>324</v>
      </c>
      <c r="CQ28" s="14" t="s">
        <v>319</v>
      </c>
      <c r="CR28" s="14"/>
      <c r="CS28" s="14" t="s">
        <v>324</v>
      </c>
      <c r="CT28" s="14" t="s">
        <v>319</v>
      </c>
      <c r="CU28" s="14" t="s">
        <v>489</v>
      </c>
      <c r="CV28" s="14" t="s">
        <v>490</v>
      </c>
      <c r="CW28" s="14"/>
      <c r="CX28" s="14"/>
      <c r="CY28" s="14"/>
      <c r="CZ28" s="22" t="s">
        <v>380</v>
      </c>
      <c r="DA28" s="24"/>
      <c r="DB28" s="24"/>
      <c r="DC28" s="24"/>
      <c r="DD28" s="14" t="str">
        <f t="shared" si="1"/>
        <v>PASS</v>
      </c>
    </row>
    <row r="29" spans="1:108" s="13" customFormat="1" x14ac:dyDescent="0.3">
      <c r="A29" s="14">
        <v>28</v>
      </c>
      <c r="B29" s="14" t="s">
        <v>322</v>
      </c>
      <c r="C29" s="14" t="s">
        <v>79</v>
      </c>
      <c r="D29" s="14" t="s">
        <v>80</v>
      </c>
      <c r="E29" s="14" t="s">
        <v>200</v>
      </c>
      <c r="F29" s="14" t="s">
        <v>0</v>
      </c>
      <c r="G29" s="14" t="s">
        <v>202</v>
      </c>
      <c r="H29" s="14" t="s">
        <v>201</v>
      </c>
      <c r="I29" s="16">
        <v>18264</v>
      </c>
      <c r="J29" s="14" t="s">
        <v>198</v>
      </c>
      <c r="K29" s="14"/>
      <c r="L29" s="14" t="s">
        <v>197</v>
      </c>
      <c r="M29" s="14" t="s">
        <v>10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 t="s">
        <v>10</v>
      </c>
      <c r="AB29" s="14" t="s">
        <v>10</v>
      </c>
      <c r="AC29" s="17" t="s">
        <v>8</v>
      </c>
      <c r="AD29" s="14"/>
      <c r="AE29" s="14"/>
      <c r="AF29" s="14"/>
      <c r="AG29" s="14"/>
      <c r="AH29" s="16"/>
      <c r="AI29" s="14"/>
      <c r="AJ29" s="14"/>
      <c r="AK29" s="14"/>
      <c r="AL29" s="14"/>
      <c r="AM29" s="14"/>
      <c r="AN29" s="14"/>
      <c r="AO29" s="14" t="s">
        <v>320</v>
      </c>
      <c r="AP29" s="14" t="s">
        <v>2</v>
      </c>
      <c r="AQ29" s="14"/>
      <c r="AR29" s="14" t="s">
        <v>9</v>
      </c>
      <c r="AS29" s="14"/>
      <c r="AT29" s="14"/>
      <c r="AU29" s="14" t="s">
        <v>10</v>
      </c>
      <c r="AV29" s="14"/>
      <c r="AW29" s="14"/>
      <c r="AX29" s="14"/>
      <c r="AY29" s="14"/>
      <c r="AZ29" s="14" t="s">
        <v>11</v>
      </c>
      <c r="BA29" s="14"/>
      <c r="BB29" s="14"/>
      <c r="BC29" s="14"/>
      <c r="BD29" s="14" t="s">
        <v>12</v>
      </c>
      <c r="BE29" s="18" t="str">
        <f>"3%"</f>
        <v>3%</v>
      </c>
      <c r="BF29" s="14"/>
      <c r="BG29" s="14" t="s">
        <v>236</v>
      </c>
      <c r="BH29" s="14" t="s">
        <v>14</v>
      </c>
      <c r="BI29" s="14" t="s">
        <v>10</v>
      </c>
      <c r="BJ29" s="14" t="s">
        <v>633</v>
      </c>
      <c r="BK29" s="19"/>
      <c r="BL29" s="14" t="s">
        <v>15</v>
      </c>
      <c r="BM29" s="14"/>
      <c r="BN29" s="20"/>
      <c r="BO29" s="14" t="s">
        <v>10</v>
      </c>
      <c r="BP29" s="14"/>
      <c r="BQ29" s="20">
        <v>200000</v>
      </c>
      <c r="BR29" s="20"/>
      <c r="BS29" s="20"/>
      <c r="BT29" s="20"/>
      <c r="BU29" s="20"/>
      <c r="BV29" s="21" t="s">
        <v>16</v>
      </c>
      <c r="BW29" s="21"/>
      <c r="BX29" s="21"/>
      <c r="BY29" s="14"/>
      <c r="BZ29" s="21"/>
      <c r="CA29" s="20">
        <f t="shared" si="3"/>
        <v>200000</v>
      </c>
      <c r="CB29" s="14" t="s">
        <v>313</v>
      </c>
      <c r="CC29" s="14" t="s">
        <v>262</v>
      </c>
      <c r="CD29" s="14" t="s">
        <v>17</v>
      </c>
      <c r="CE29" s="14" t="s">
        <v>264</v>
      </c>
      <c r="CF29" s="14" t="s">
        <v>267</v>
      </c>
      <c r="CG29" s="14"/>
      <c r="CH29" s="14" t="s">
        <v>314</v>
      </c>
      <c r="CI29" s="14">
        <v>1</v>
      </c>
      <c r="CJ29" s="14" t="s">
        <v>275</v>
      </c>
      <c r="CK29" s="14" t="s">
        <v>17</v>
      </c>
      <c r="CL29" s="14" t="s">
        <v>18</v>
      </c>
      <c r="CM29" s="14" t="s">
        <v>19</v>
      </c>
      <c r="CN29" s="14"/>
      <c r="CO29" s="14"/>
      <c r="CP29" s="14" t="s">
        <v>318</v>
      </c>
      <c r="CQ29" s="14" t="s">
        <v>319</v>
      </c>
      <c r="CR29" s="14"/>
      <c r="CS29" s="14" t="s">
        <v>318</v>
      </c>
      <c r="CT29" s="14" t="s">
        <v>319</v>
      </c>
      <c r="CU29" s="22" t="s">
        <v>491</v>
      </c>
      <c r="CV29" s="22" t="s">
        <v>492</v>
      </c>
      <c r="CW29" s="14"/>
      <c r="CX29" s="14"/>
      <c r="CY29" s="22" t="s">
        <v>405</v>
      </c>
      <c r="CZ29" s="22" t="s">
        <v>406</v>
      </c>
      <c r="DA29" s="24"/>
      <c r="DB29" s="24"/>
      <c r="DC29" s="24"/>
      <c r="DD29" s="14" t="str">
        <f t="shared" si="1"/>
        <v>PASS</v>
      </c>
    </row>
    <row r="30" spans="1:108" s="13" customFormat="1" x14ac:dyDescent="0.3">
      <c r="A30" s="14">
        <v>29</v>
      </c>
      <c r="B30" s="14" t="s">
        <v>322</v>
      </c>
      <c r="C30" s="14" t="s">
        <v>81</v>
      </c>
      <c r="D30" s="14" t="s">
        <v>82</v>
      </c>
      <c r="E30" s="14" t="s">
        <v>200</v>
      </c>
      <c r="F30" s="14" t="s">
        <v>0</v>
      </c>
      <c r="G30" s="14" t="s">
        <v>202</v>
      </c>
      <c r="H30" s="14" t="s">
        <v>201</v>
      </c>
      <c r="I30" s="16">
        <v>18264</v>
      </c>
      <c r="J30" s="14" t="s">
        <v>198</v>
      </c>
      <c r="K30" s="14"/>
      <c r="L30" s="14" t="s">
        <v>197</v>
      </c>
      <c r="M30" s="14" t="s">
        <v>10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 t="s">
        <v>10</v>
      </c>
      <c r="AB30" s="14" t="s">
        <v>10</v>
      </c>
      <c r="AC30" s="17" t="s">
        <v>8</v>
      </c>
      <c r="AD30" s="14"/>
      <c r="AE30" s="14"/>
      <c r="AF30" s="14"/>
      <c r="AG30" s="14"/>
      <c r="AH30" s="16"/>
      <c r="AI30" s="14"/>
      <c r="AJ30" s="14"/>
      <c r="AK30" s="14"/>
      <c r="AL30" s="14"/>
      <c r="AM30" s="14"/>
      <c r="AN30" s="14"/>
      <c r="AO30" s="14" t="s">
        <v>320</v>
      </c>
      <c r="AP30" s="14" t="s">
        <v>2</v>
      </c>
      <c r="AQ30" s="14"/>
      <c r="AR30" s="14" t="s">
        <v>9</v>
      </c>
      <c r="AS30" s="14"/>
      <c r="AT30" s="14"/>
      <c r="AU30" s="14" t="s">
        <v>10</v>
      </c>
      <c r="AV30" s="14"/>
      <c r="AW30" s="14"/>
      <c r="AX30" s="14"/>
      <c r="AY30" s="14"/>
      <c r="AZ30" s="14" t="s">
        <v>11</v>
      </c>
      <c r="BA30" s="14"/>
      <c r="BB30" s="14"/>
      <c r="BC30" s="14"/>
      <c r="BD30" s="14" t="s">
        <v>12</v>
      </c>
      <c r="BE30" s="18" t="str">
        <f>"5%"</f>
        <v>5%</v>
      </c>
      <c r="BF30" s="14"/>
      <c r="BG30" s="14" t="s">
        <v>236</v>
      </c>
      <c r="BH30" s="14" t="s">
        <v>14</v>
      </c>
      <c r="BI30" s="14" t="s">
        <v>10</v>
      </c>
      <c r="BJ30" s="14" t="s">
        <v>633</v>
      </c>
      <c r="BK30" s="19"/>
      <c r="BL30" s="14" t="s">
        <v>15</v>
      </c>
      <c r="BM30" s="14"/>
      <c r="BN30" s="20"/>
      <c r="BO30" s="14" t="s">
        <v>10</v>
      </c>
      <c r="BP30" s="14"/>
      <c r="BQ30" s="20">
        <v>200000</v>
      </c>
      <c r="BR30" s="20"/>
      <c r="BS30" s="20"/>
      <c r="BT30" s="20"/>
      <c r="BU30" s="20"/>
      <c r="BV30" s="21" t="s">
        <v>16</v>
      </c>
      <c r="BW30" s="21"/>
      <c r="BX30" s="21"/>
      <c r="BY30" s="14"/>
      <c r="BZ30" s="21"/>
      <c r="CA30" s="20">
        <f t="shared" si="3"/>
        <v>200000</v>
      </c>
      <c r="CB30" s="14" t="s">
        <v>313</v>
      </c>
      <c r="CC30" s="14" t="s">
        <v>262</v>
      </c>
      <c r="CD30" s="14" t="s">
        <v>17</v>
      </c>
      <c r="CE30" s="14" t="s">
        <v>264</v>
      </c>
      <c r="CF30" s="14" t="s">
        <v>267</v>
      </c>
      <c r="CG30" s="14"/>
      <c r="CH30" s="14" t="s">
        <v>314</v>
      </c>
      <c r="CI30" s="14">
        <v>1</v>
      </c>
      <c r="CJ30" s="14" t="s">
        <v>275</v>
      </c>
      <c r="CK30" s="14" t="s">
        <v>17</v>
      </c>
      <c r="CL30" s="14" t="s">
        <v>18</v>
      </c>
      <c r="CM30" s="14" t="s">
        <v>19</v>
      </c>
      <c r="CN30" s="14"/>
      <c r="CO30" s="14"/>
      <c r="CP30" s="14" t="s">
        <v>318</v>
      </c>
      <c r="CQ30" s="14" t="s">
        <v>319</v>
      </c>
      <c r="CR30" s="14"/>
      <c r="CS30" s="14" t="s">
        <v>318</v>
      </c>
      <c r="CT30" s="14" t="s">
        <v>319</v>
      </c>
      <c r="CU30" s="22" t="s">
        <v>493</v>
      </c>
      <c r="CV30" s="22" t="s">
        <v>494</v>
      </c>
      <c r="CW30" s="14"/>
      <c r="CX30" s="14"/>
      <c r="CY30" s="22" t="s">
        <v>407</v>
      </c>
      <c r="CZ30" s="22" t="s">
        <v>408</v>
      </c>
      <c r="DA30" s="24"/>
      <c r="DB30" s="24"/>
      <c r="DC30" s="24"/>
      <c r="DD30" s="14" t="str">
        <f t="shared" si="1"/>
        <v>PASS</v>
      </c>
    </row>
    <row r="31" spans="1:108" s="13" customFormat="1" x14ac:dyDescent="0.3">
      <c r="A31" s="14">
        <v>30</v>
      </c>
      <c r="B31" s="14" t="s">
        <v>322</v>
      </c>
      <c r="C31" s="14" t="s">
        <v>83</v>
      </c>
      <c r="D31" s="14" t="s">
        <v>84</v>
      </c>
      <c r="E31" s="14" t="s">
        <v>200</v>
      </c>
      <c r="F31" s="14" t="s">
        <v>0</v>
      </c>
      <c r="G31" s="14" t="s">
        <v>202</v>
      </c>
      <c r="H31" s="14" t="s">
        <v>201</v>
      </c>
      <c r="I31" s="16">
        <v>18264</v>
      </c>
      <c r="J31" s="14" t="s">
        <v>198</v>
      </c>
      <c r="K31" s="14"/>
      <c r="L31" s="14" t="s">
        <v>197</v>
      </c>
      <c r="M31" s="14" t="s">
        <v>10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 t="s">
        <v>10</v>
      </c>
      <c r="AB31" s="14" t="s">
        <v>10</v>
      </c>
      <c r="AC31" s="17" t="s">
        <v>8</v>
      </c>
      <c r="AD31" s="14"/>
      <c r="AE31" s="14"/>
      <c r="AF31" s="14"/>
      <c r="AG31" s="14"/>
      <c r="AH31" s="16"/>
      <c r="AI31" s="14"/>
      <c r="AJ31" s="14"/>
      <c r="AK31" s="14"/>
      <c r="AL31" s="14"/>
      <c r="AM31" s="14"/>
      <c r="AN31" s="14"/>
      <c r="AO31" s="14" t="s">
        <v>320</v>
      </c>
      <c r="AP31" s="14" t="s">
        <v>2</v>
      </c>
      <c r="AQ31" s="14"/>
      <c r="AR31" s="14" t="s">
        <v>9</v>
      </c>
      <c r="AS31" s="14"/>
      <c r="AT31" s="14"/>
      <c r="AU31" s="14" t="s">
        <v>10</v>
      </c>
      <c r="AV31" s="14"/>
      <c r="AW31" s="14"/>
      <c r="AX31" s="14"/>
      <c r="AY31" s="14"/>
      <c r="AZ31" s="14" t="s">
        <v>11</v>
      </c>
      <c r="BA31" s="14"/>
      <c r="BB31" s="14"/>
      <c r="BC31" s="14"/>
      <c r="BD31" s="14" t="s">
        <v>12</v>
      </c>
      <c r="BE31" s="18" t="s">
        <v>235</v>
      </c>
      <c r="BF31" s="14">
        <v>10</v>
      </c>
      <c r="BG31" s="14" t="s">
        <v>236</v>
      </c>
      <c r="BH31" s="14" t="s">
        <v>14</v>
      </c>
      <c r="BI31" s="14" t="s">
        <v>10</v>
      </c>
      <c r="BJ31" s="14" t="s">
        <v>633</v>
      </c>
      <c r="BK31" s="19"/>
      <c r="BL31" s="14" t="s">
        <v>15</v>
      </c>
      <c r="BM31" s="14"/>
      <c r="BN31" s="20"/>
      <c r="BO31" s="14" t="s">
        <v>10</v>
      </c>
      <c r="BP31" s="14"/>
      <c r="BQ31" s="20">
        <v>200000</v>
      </c>
      <c r="BR31" s="20"/>
      <c r="BS31" s="20"/>
      <c r="BT31" s="20"/>
      <c r="BU31" s="20"/>
      <c r="BV31" s="21" t="s">
        <v>16</v>
      </c>
      <c r="BW31" s="21"/>
      <c r="BX31" s="21"/>
      <c r="BY31" s="14"/>
      <c r="BZ31" s="21"/>
      <c r="CA31" s="20">
        <f t="shared" si="3"/>
        <v>200000</v>
      </c>
      <c r="CB31" s="14" t="s">
        <v>313</v>
      </c>
      <c r="CC31" s="14" t="s">
        <v>262</v>
      </c>
      <c r="CD31" s="14" t="s">
        <v>17</v>
      </c>
      <c r="CE31" s="14" t="s">
        <v>264</v>
      </c>
      <c r="CF31" s="14" t="s">
        <v>267</v>
      </c>
      <c r="CG31" s="14"/>
      <c r="CH31" s="14" t="s">
        <v>314</v>
      </c>
      <c r="CI31" s="14">
        <v>1</v>
      </c>
      <c r="CJ31" s="14" t="s">
        <v>275</v>
      </c>
      <c r="CK31" s="14" t="s">
        <v>17</v>
      </c>
      <c r="CL31" s="14" t="s">
        <v>18</v>
      </c>
      <c r="CM31" s="14" t="s">
        <v>19</v>
      </c>
      <c r="CN31" s="14"/>
      <c r="CO31" s="14"/>
      <c r="CP31" s="14" t="s">
        <v>318</v>
      </c>
      <c r="CQ31" s="14" t="s">
        <v>319</v>
      </c>
      <c r="CR31" s="14"/>
      <c r="CS31" s="14" t="s">
        <v>318</v>
      </c>
      <c r="CT31" s="14" t="s">
        <v>319</v>
      </c>
      <c r="CU31" s="22" t="s">
        <v>495</v>
      </c>
      <c r="CV31" s="22" t="s">
        <v>496</v>
      </c>
      <c r="CW31" s="14"/>
      <c r="CX31" s="14"/>
      <c r="CY31" s="22" t="s">
        <v>381</v>
      </c>
      <c r="CZ31" s="22" t="s">
        <v>382</v>
      </c>
      <c r="DA31" s="24"/>
      <c r="DB31" s="24"/>
      <c r="DC31" s="24"/>
      <c r="DD31" s="14" t="str">
        <f t="shared" si="1"/>
        <v>PASS</v>
      </c>
    </row>
    <row r="32" spans="1:108" s="13" customFormat="1" x14ac:dyDescent="0.3">
      <c r="A32" s="14">
        <v>31</v>
      </c>
      <c r="B32" s="14" t="s">
        <v>322</v>
      </c>
      <c r="C32" s="14" t="s">
        <v>85</v>
      </c>
      <c r="D32" s="14" t="s">
        <v>86</v>
      </c>
      <c r="E32" s="14" t="s">
        <v>200</v>
      </c>
      <c r="F32" s="14" t="s">
        <v>0</v>
      </c>
      <c r="G32" s="14" t="s">
        <v>202</v>
      </c>
      <c r="H32" s="14" t="s">
        <v>201</v>
      </c>
      <c r="I32" s="16">
        <v>18264</v>
      </c>
      <c r="J32" s="14" t="s">
        <v>198</v>
      </c>
      <c r="K32" s="14"/>
      <c r="L32" s="14" t="s">
        <v>197</v>
      </c>
      <c r="M32" s="14" t="s">
        <v>10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 t="s">
        <v>10</v>
      </c>
      <c r="AB32" s="14" t="s">
        <v>10</v>
      </c>
      <c r="AC32" s="17" t="s">
        <v>8</v>
      </c>
      <c r="AD32" s="14"/>
      <c r="AE32" s="14"/>
      <c r="AF32" s="14"/>
      <c r="AG32" s="14"/>
      <c r="AH32" s="16"/>
      <c r="AI32" s="14"/>
      <c r="AJ32" s="14"/>
      <c r="AK32" s="14"/>
      <c r="AL32" s="14"/>
      <c r="AM32" s="14"/>
      <c r="AN32" s="14"/>
      <c r="AO32" s="14" t="s">
        <v>320</v>
      </c>
      <c r="AP32" s="14" t="s">
        <v>2</v>
      </c>
      <c r="AQ32" s="14"/>
      <c r="AR32" s="14" t="s">
        <v>9</v>
      </c>
      <c r="AS32" s="14"/>
      <c r="AT32" s="14"/>
      <c r="AU32" s="14" t="s">
        <v>10</v>
      </c>
      <c r="AV32" s="14"/>
      <c r="AW32" s="14"/>
      <c r="AX32" s="14"/>
      <c r="AY32" s="14"/>
      <c r="AZ32" s="14" t="s">
        <v>11</v>
      </c>
      <c r="BA32" s="14"/>
      <c r="BB32" s="14"/>
      <c r="BC32" s="14"/>
      <c r="BD32" s="14" t="s">
        <v>12</v>
      </c>
      <c r="BE32" s="18" t="s">
        <v>235</v>
      </c>
      <c r="BF32" s="14">
        <v>1</v>
      </c>
      <c r="BG32" s="14" t="s">
        <v>236</v>
      </c>
      <c r="BH32" s="14" t="s">
        <v>14</v>
      </c>
      <c r="BI32" s="14" t="s">
        <v>10</v>
      </c>
      <c r="BJ32" s="14" t="s">
        <v>633</v>
      </c>
      <c r="BK32" s="19"/>
      <c r="BL32" s="14" t="s">
        <v>15</v>
      </c>
      <c r="BM32" s="14"/>
      <c r="BN32" s="20"/>
      <c r="BO32" s="14" t="s">
        <v>10</v>
      </c>
      <c r="BP32" s="14"/>
      <c r="BQ32" s="20">
        <v>200000</v>
      </c>
      <c r="BR32" s="20"/>
      <c r="BS32" s="20"/>
      <c r="BT32" s="20"/>
      <c r="BU32" s="20"/>
      <c r="BV32" s="21" t="s">
        <v>16</v>
      </c>
      <c r="BW32" s="21"/>
      <c r="BX32" s="21"/>
      <c r="BY32" s="14"/>
      <c r="BZ32" s="21"/>
      <c r="CA32" s="20">
        <f t="shared" si="3"/>
        <v>200000</v>
      </c>
      <c r="CB32" s="14" t="s">
        <v>313</v>
      </c>
      <c r="CC32" s="14" t="s">
        <v>262</v>
      </c>
      <c r="CD32" s="14" t="s">
        <v>17</v>
      </c>
      <c r="CE32" s="14" t="s">
        <v>264</v>
      </c>
      <c r="CF32" s="14" t="s">
        <v>267</v>
      </c>
      <c r="CG32" s="14"/>
      <c r="CH32" s="14" t="s">
        <v>314</v>
      </c>
      <c r="CI32" s="14">
        <v>1</v>
      </c>
      <c r="CJ32" s="14" t="s">
        <v>275</v>
      </c>
      <c r="CK32" s="14" t="s">
        <v>17</v>
      </c>
      <c r="CL32" s="14" t="s">
        <v>18</v>
      </c>
      <c r="CM32" s="14" t="s">
        <v>19</v>
      </c>
      <c r="CN32" s="14"/>
      <c r="CO32" s="14"/>
      <c r="CP32" s="14" t="s">
        <v>318</v>
      </c>
      <c r="CQ32" s="14" t="s">
        <v>319</v>
      </c>
      <c r="CR32" s="14"/>
      <c r="CS32" s="14" t="s">
        <v>318</v>
      </c>
      <c r="CT32" s="14" t="s">
        <v>319</v>
      </c>
      <c r="CU32" s="22" t="s">
        <v>497</v>
      </c>
      <c r="CV32" s="22" t="s">
        <v>498</v>
      </c>
      <c r="CW32" s="14"/>
      <c r="CX32" s="14"/>
      <c r="CY32" s="22" t="s">
        <v>409</v>
      </c>
      <c r="CZ32" s="22" t="s">
        <v>410</v>
      </c>
      <c r="DA32" s="24"/>
      <c r="DB32" s="24"/>
      <c r="DC32" s="24"/>
      <c r="DD32" s="14" t="str">
        <f t="shared" si="1"/>
        <v>PASS</v>
      </c>
    </row>
    <row r="33" spans="1:108" s="13" customFormat="1" ht="28.8" x14ac:dyDescent="0.3">
      <c r="A33" s="14">
        <v>32</v>
      </c>
      <c r="B33" s="14" t="s">
        <v>322</v>
      </c>
      <c r="C33" s="14" t="s">
        <v>87</v>
      </c>
      <c r="D33" s="14" t="s">
        <v>88</v>
      </c>
      <c r="E33" s="14" t="s">
        <v>200</v>
      </c>
      <c r="F33" s="14" t="s">
        <v>0</v>
      </c>
      <c r="G33" s="14" t="s">
        <v>202</v>
      </c>
      <c r="H33" s="14" t="s">
        <v>201</v>
      </c>
      <c r="I33" s="16">
        <v>18264</v>
      </c>
      <c r="J33" s="14" t="s">
        <v>198</v>
      </c>
      <c r="K33" s="14"/>
      <c r="L33" s="14" t="s">
        <v>197</v>
      </c>
      <c r="M33" s="14" t="s">
        <v>10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 t="s">
        <v>10</v>
      </c>
      <c r="AB33" s="14" t="s">
        <v>10</v>
      </c>
      <c r="AC33" s="17" t="s">
        <v>8</v>
      </c>
      <c r="AD33" s="14"/>
      <c r="AE33" s="14"/>
      <c r="AF33" s="14"/>
      <c r="AG33" s="14"/>
      <c r="AH33" s="16"/>
      <c r="AI33" s="14"/>
      <c r="AJ33" s="14"/>
      <c r="AK33" s="14"/>
      <c r="AL33" s="14"/>
      <c r="AM33" s="14"/>
      <c r="AN33" s="14"/>
      <c r="AO33" s="14" t="s">
        <v>320</v>
      </c>
      <c r="AP33" s="14" t="s">
        <v>2</v>
      </c>
      <c r="AQ33" s="14"/>
      <c r="AR33" s="14" t="s">
        <v>9</v>
      </c>
      <c r="AS33" s="14"/>
      <c r="AT33" s="14"/>
      <c r="AU33" s="14" t="s">
        <v>10</v>
      </c>
      <c r="AV33" s="14"/>
      <c r="AW33" s="14"/>
      <c r="AX33" s="14"/>
      <c r="AY33" s="14"/>
      <c r="AZ33" s="14" t="s">
        <v>11</v>
      </c>
      <c r="BA33" s="14"/>
      <c r="BB33" s="14"/>
      <c r="BC33" s="14"/>
      <c r="BD33" s="14" t="s">
        <v>12</v>
      </c>
      <c r="BE33" s="18" t="s">
        <v>235</v>
      </c>
      <c r="BF33" s="14">
        <v>11</v>
      </c>
      <c r="BG33" s="14" t="s">
        <v>236</v>
      </c>
      <c r="BH33" s="14" t="s">
        <v>14</v>
      </c>
      <c r="BI33" s="14" t="s">
        <v>10</v>
      </c>
      <c r="BJ33" s="14" t="s">
        <v>633</v>
      </c>
      <c r="BK33" s="19"/>
      <c r="BL33" s="14" t="s">
        <v>15</v>
      </c>
      <c r="BM33" s="14"/>
      <c r="BN33" s="20"/>
      <c r="BO33" s="14" t="s">
        <v>10</v>
      </c>
      <c r="BP33" s="14"/>
      <c r="BQ33" s="20">
        <v>200000</v>
      </c>
      <c r="BR33" s="20"/>
      <c r="BS33" s="20"/>
      <c r="BT33" s="20"/>
      <c r="BU33" s="20"/>
      <c r="BV33" s="21" t="s">
        <v>16</v>
      </c>
      <c r="BW33" s="21"/>
      <c r="BX33" s="21"/>
      <c r="BY33" s="14"/>
      <c r="BZ33" s="21"/>
      <c r="CA33" s="20">
        <f t="shared" si="3"/>
        <v>200000</v>
      </c>
      <c r="CB33" s="14" t="s">
        <v>313</v>
      </c>
      <c r="CC33" s="14" t="s">
        <v>262</v>
      </c>
      <c r="CD33" s="14" t="s">
        <v>17</v>
      </c>
      <c r="CE33" s="14" t="s">
        <v>264</v>
      </c>
      <c r="CF33" s="14" t="s">
        <v>267</v>
      </c>
      <c r="CG33" s="14"/>
      <c r="CH33" s="14" t="s">
        <v>314</v>
      </c>
      <c r="CI33" s="14">
        <v>1</v>
      </c>
      <c r="CJ33" s="14" t="s">
        <v>275</v>
      </c>
      <c r="CK33" s="14" t="s">
        <v>10</v>
      </c>
      <c r="CL33" s="14" t="s">
        <v>24</v>
      </c>
      <c r="CM33" s="14" t="s">
        <v>25</v>
      </c>
      <c r="CN33" s="14"/>
      <c r="CO33" s="14"/>
      <c r="CP33" s="14" t="s">
        <v>319</v>
      </c>
      <c r="CQ33" s="14" t="s">
        <v>319</v>
      </c>
      <c r="CR33" s="14" t="s">
        <v>17</v>
      </c>
      <c r="CS33" s="14" t="s">
        <v>319</v>
      </c>
      <c r="CT33" s="14" t="s">
        <v>319</v>
      </c>
      <c r="CU33" s="22" t="s">
        <v>499</v>
      </c>
      <c r="CV33" s="22" t="s">
        <v>500</v>
      </c>
      <c r="CW33" s="14"/>
      <c r="CX33" s="14"/>
      <c r="CY33" s="14"/>
      <c r="CZ33" s="14"/>
      <c r="DA33" s="24"/>
      <c r="DB33" s="24"/>
      <c r="DC33" s="23" t="s">
        <v>334</v>
      </c>
      <c r="DD33" s="14" t="str">
        <f t="shared" si="1"/>
        <v>PASS</v>
      </c>
    </row>
    <row r="34" spans="1:108" s="13" customFormat="1" ht="28.8" x14ac:dyDescent="0.3">
      <c r="A34" s="14">
        <v>33</v>
      </c>
      <c r="B34" s="14" t="s">
        <v>322</v>
      </c>
      <c r="C34" s="14" t="s">
        <v>89</v>
      </c>
      <c r="D34" s="14" t="s">
        <v>90</v>
      </c>
      <c r="E34" s="14" t="s">
        <v>200</v>
      </c>
      <c r="F34" s="14" t="s">
        <v>0</v>
      </c>
      <c r="G34" s="14" t="s">
        <v>202</v>
      </c>
      <c r="H34" s="14" t="s">
        <v>201</v>
      </c>
      <c r="I34" s="16">
        <v>18264</v>
      </c>
      <c r="J34" s="14" t="s">
        <v>198</v>
      </c>
      <c r="K34" s="14"/>
      <c r="L34" s="14" t="s">
        <v>197</v>
      </c>
      <c r="M34" s="14" t="s">
        <v>10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 t="s">
        <v>10</v>
      </c>
      <c r="AB34" s="14" t="s">
        <v>10</v>
      </c>
      <c r="AC34" s="17" t="s">
        <v>8</v>
      </c>
      <c r="AD34" s="14"/>
      <c r="AE34" s="14"/>
      <c r="AF34" s="14"/>
      <c r="AG34" s="14"/>
      <c r="AH34" s="16"/>
      <c r="AI34" s="14"/>
      <c r="AJ34" s="14"/>
      <c r="AK34" s="14"/>
      <c r="AL34" s="14"/>
      <c r="AM34" s="14"/>
      <c r="AN34" s="14"/>
      <c r="AO34" s="14" t="s">
        <v>320</v>
      </c>
      <c r="AP34" s="14" t="s">
        <v>2</v>
      </c>
      <c r="AQ34" s="14"/>
      <c r="AR34" s="14" t="s">
        <v>9</v>
      </c>
      <c r="AS34" s="14"/>
      <c r="AT34" s="14"/>
      <c r="AU34" s="14" t="s">
        <v>10</v>
      </c>
      <c r="AV34" s="14"/>
      <c r="AW34" s="14"/>
      <c r="AX34" s="14"/>
      <c r="AY34" s="14"/>
      <c r="AZ34" s="14" t="s">
        <v>11</v>
      </c>
      <c r="BA34" s="14"/>
      <c r="BB34" s="14"/>
      <c r="BC34" s="14"/>
      <c r="BD34" s="14" t="s">
        <v>12</v>
      </c>
      <c r="BE34" s="18" t="s">
        <v>235</v>
      </c>
      <c r="BF34" s="14">
        <v>1.5</v>
      </c>
      <c r="BG34" s="14" t="s">
        <v>236</v>
      </c>
      <c r="BH34" s="14" t="s">
        <v>14</v>
      </c>
      <c r="BI34" s="14" t="s">
        <v>10</v>
      </c>
      <c r="BJ34" s="14" t="s">
        <v>633</v>
      </c>
      <c r="BK34" s="19"/>
      <c r="BL34" s="14" t="s">
        <v>15</v>
      </c>
      <c r="BM34" s="14"/>
      <c r="BN34" s="20"/>
      <c r="BO34" s="14" t="s">
        <v>10</v>
      </c>
      <c r="BP34" s="14"/>
      <c r="BQ34" s="20">
        <v>200000</v>
      </c>
      <c r="BR34" s="20"/>
      <c r="BS34" s="20"/>
      <c r="BT34" s="20"/>
      <c r="BU34" s="20"/>
      <c r="BV34" s="21" t="s">
        <v>16</v>
      </c>
      <c r="BW34" s="21"/>
      <c r="BX34" s="21"/>
      <c r="BY34" s="14"/>
      <c r="BZ34" s="21"/>
      <c r="CA34" s="20">
        <f t="shared" si="3"/>
        <v>200000</v>
      </c>
      <c r="CB34" s="14" t="s">
        <v>313</v>
      </c>
      <c r="CC34" s="14" t="s">
        <v>262</v>
      </c>
      <c r="CD34" s="14" t="s">
        <v>17</v>
      </c>
      <c r="CE34" s="14" t="s">
        <v>264</v>
      </c>
      <c r="CF34" s="14" t="s">
        <v>267</v>
      </c>
      <c r="CG34" s="14"/>
      <c r="CH34" s="14" t="s">
        <v>314</v>
      </c>
      <c r="CI34" s="14">
        <v>1</v>
      </c>
      <c r="CJ34" s="14" t="s">
        <v>275</v>
      </c>
      <c r="CK34" s="14" t="s">
        <v>17</v>
      </c>
      <c r="CL34" s="14" t="s">
        <v>18</v>
      </c>
      <c r="CM34" s="14" t="s">
        <v>50</v>
      </c>
      <c r="CN34" s="14" t="s">
        <v>53</v>
      </c>
      <c r="CO34" s="14" t="s">
        <v>32</v>
      </c>
      <c r="CP34" s="14" t="s">
        <v>324</v>
      </c>
      <c r="CQ34" s="14" t="s">
        <v>324</v>
      </c>
      <c r="CR34" s="14"/>
      <c r="CS34" s="14" t="s">
        <v>324</v>
      </c>
      <c r="CT34" s="14" t="s">
        <v>324</v>
      </c>
      <c r="CU34" s="22" t="s">
        <v>501</v>
      </c>
      <c r="CV34" s="22" t="s">
        <v>502</v>
      </c>
      <c r="CW34" s="14"/>
      <c r="CX34" s="14"/>
      <c r="CY34" s="14"/>
      <c r="CZ34" s="22" t="s">
        <v>503</v>
      </c>
      <c r="DA34" s="23" t="s">
        <v>504</v>
      </c>
      <c r="DB34" s="24"/>
      <c r="DC34" s="24"/>
      <c r="DD34" s="14" t="str">
        <f t="shared" si="1"/>
        <v>PASS</v>
      </c>
    </row>
    <row r="35" spans="1:108" s="13" customFormat="1" x14ac:dyDescent="0.3">
      <c r="A35" s="14">
        <v>34</v>
      </c>
      <c r="B35" s="14" t="s">
        <v>322</v>
      </c>
      <c r="C35" s="14" t="s">
        <v>91</v>
      </c>
      <c r="D35" s="14" t="s">
        <v>92</v>
      </c>
      <c r="E35" s="14" t="s">
        <v>200</v>
      </c>
      <c r="F35" s="14" t="s">
        <v>0</v>
      </c>
      <c r="G35" s="14" t="s">
        <v>202</v>
      </c>
      <c r="H35" s="14" t="s">
        <v>201</v>
      </c>
      <c r="I35" s="16">
        <v>18264</v>
      </c>
      <c r="J35" s="14" t="s">
        <v>198</v>
      </c>
      <c r="K35" s="14"/>
      <c r="L35" s="14" t="s">
        <v>197</v>
      </c>
      <c r="M35" s="14" t="s">
        <v>10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 t="s">
        <v>10</v>
      </c>
      <c r="AB35" s="14" t="s">
        <v>10</v>
      </c>
      <c r="AC35" s="17" t="s">
        <v>8</v>
      </c>
      <c r="AD35" s="14"/>
      <c r="AE35" s="14"/>
      <c r="AF35" s="14"/>
      <c r="AG35" s="14"/>
      <c r="AH35" s="16"/>
      <c r="AI35" s="14"/>
      <c r="AJ35" s="14"/>
      <c r="AK35" s="14"/>
      <c r="AL35" s="14"/>
      <c r="AM35" s="14"/>
      <c r="AN35" s="14"/>
      <c r="AO35" s="14" t="s">
        <v>320</v>
      </c>
      <c r="AP35" s="14" t="s">
        <v>2</v>
      </c>
      <c r="AQ35" s="14"/>
      <c r="AR35" s="14" t="s">
        <v>9</v>
      </c>
      <c r="AS35" s="14"/>
      <c r="AT35" s="14"/>
      <c r="AU35" s="14" t="s">
        <v>10</v>
      </c>
      <c r="AV35" s="14"/>
      <c r="AW35" s="14"/>
      <c r="AX35" s="14"/>
      <c r="AY35" s="14"/>
      <c r="AZ35" s="14" t="s">
        <v>11</v>
      </c>
      <c r="BA35" s="14"/>
      <c r="BB35" s="14"/>
      <c r="BC35" s="14"/>
      <c r="BD35" s="14" t="s">
        <v>12</v>
      </c>
      <c r="BE35" s="18" t="s">
        <v>93</v>
      </c>
      <c r="BF35" s="14"/>
      <c r="BG35" s="14" t="s">
        <v>236</v>
      </c>
      <c r="BH35" s="14" t="s">
        <v>14</v>
      </c>
      <c r="BI35" s="14" t="s">
        <v>10</v>
      </c>
      <c r="BJ35" s="14" t="s">
        <v>633</v>
      </c>
      <c r="BK35" s="19"/>
      <c r="BL35" s="14" t="s">
        <v>15</v>
      </c>
      <c r="BM35" s="14"/>
      <c r="BN35" s="20"/>
      <c r="BO35" s="14" t="s">
        <v>10</v>
      </c>
      <c r="BP35" s="14"/>
      <c r="BQ35" s="20">
        <v>200000</v>
      </c>
      <c r="BR35" s="20"/>
      <c r="BS35" s="20"/>
      <c r="BT35" s="20"/>
      <c r="BU35" s="20"/>
      <c r="BV35" s="21" t="s">
        <v>16</v>
      </c>
      <c r="BW35" s="21"/>
      <c r="BX35" s="21"/>
      <c r="BY35" s="14"/>
      <c r="BZ35" s="21"/>
      <c r="CA35" s="20">
        <f t="shared" si="3"/>
        <v>200000</v>
      </c>
      <c r="CB35" s="14" t="s">
        <v>313</v>
      </c>
      <c r="CC35" s="14" t="s">
        <v>262</v>
      </c>
      <c r="CD35" s="14" t="s">
        <v>17</v>
      </c>
      <c r="CE35" s="14" t="s">
        <v>264</v>
      </c>
      <c r="CF35" s="14" t="s">
        <v>267</v>
      </c>
      <c r="CG35" s="14"/>
      <c r="CH35" s="14" t="s">
        <v>314</v>
      </c>
      <c r="CI35" s="14">
        <v>1</v>
      </c>
      <c r="CJ35" s="14" t="s">
        <v>275</v>
      </c>
      <c r="CK35" s="14" t="s">
        <v>17</v>
      </c>
      <c r="CL35" s="14" t="s">
        <v>18</v>
      </c>
      <c r="CM35" s="14" t="s">
        <v>19</v>
      </c>
      <c r="CN35" s="14"/>
      <c r="CO35" s="14"/>
      <c r="CP35" s="14" t="s">
        <v>318</v>
      </c>
      <c r="CQ35" s="14" t="s">
        <v>319</v>
      </c>
      <c r="CR35" s="14"/>
      <c r="CS35" s="14" t="s">
        <v>318</v>
      </c>
      <c r="CT35" s="14" t="s">
        <v>319</v>
      </c>
      <c r="CU35" s="22" t="s">
        <v>505</v>
      </c>
      <c r="CV35" s="22" t="s">
        <v>506</v>
      </c>
      <c r="CW35" s="14"/>
      <c r="CX35" s="14"/>
      <c r="CY35" s="22" t="s">
        <v>383</v>
      </c>
      <c r="CZ35" s="22" t="s">
        <v>384</v>
      </c>
      <c r="DA35" s="24"/>
      <c r="DB35" s="24"/>
      <c r="DC35" s="24"/>
      <c r="DD35" s="14" t="str">
        <f t="shared" si="1"/>
        <v>PASS</v>
      </c>
    </row>
    <row r="36" spans="1:108" s="13" customFormat="1" x14ac:dyDescent="0.3">
      <c r="A36" s="14">
        <v>35</v>
      </c>
      <c r="B36" s="14" t="s">
        <v>322</v>
      </c>
      <c r="C36" s="14" t="s">
        <v>94</v>
      </c>
      <c r="D36" s="14" t="s">
        <v>95</v>
      </c>
      <c r="E36" s="14" t="s">
        <v>200</v>
      </c>
      <c r="F36" s="14" t="s">
        <v>0</v>
      </c>
      <c r="G36" s="14" t="s">
        <v>202</v>
      </c>
      <c r="H36" s="14" t="s">
        <v>201</v>
      </c>
      <c r="I36" s="16">
        <v>18264</v>
      </c>
      <c r="J36" s="14" t="s">
        <v>198</v>
      </c>
      <c r="K36" s="14"/>
      <c r="L36" s="14" t="s">
        <v>197</v>
      </c>
      <c r="M36" s="14" t="s">
        <v>10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 t="s">
        <v>10</v>
      </c>
      <c r="AB36" s="14" t="s">
        <v>10</v>
      </c>
      <c r="AC36" s="17" t="s">
        <v>8</v>
      </c>
      <c r="AD36" s="14"/>
      <c r="AE36" s="14"/>
      <c r="AF36" s="14"/>
      <c r="AG36" s="14"/>
      <c r="AH36" s="16"/>
      <c r="AI36" s="14"/>
      <c r="AJ36" s="14"/>
      <c r="AK36" s="14"/>
      <c r="AL36" s="14"/>
      <c r="AM36" s="14"/>
      <c r="AN36" s="14"/>
      <c r="AO36" s="14" t="s">
        <v>320</v>
      </c>
      <c r="AP36" s="14" t="s">
        <v>2</v>
      </c>
      <c r="AQ36" s="14"/>
      <c r="AR36" s="14" t="s">
        <v>9</v>
      </c>
      <c r="AS36" s="14"/>
      <c r="AT36" s="14"/>
      <c r="AU36" s="14" t="s">
        <v>10</v>
      </c>
      <c r="AV36" s="14"/>
      <c r="AW36" s="14"/>
      <c r="AX36" s="14"/>
      <c r="AY36" s="14"/>
      <c r="AZ36" s="14" t="s">
        <v>11</v>
      </c>
      <c r="BA36" s="14"/>
      <c r="BB36" s="14"/>
      <c r="BC36" s="14"/>
      <c r="BD36" s="14" t="s">
        <v>12</v>
      </c>
      <c r="BE36" s="18" t="s">
        <v>96</v>
      </c>
      <c r="BF36" s="14"/>
      <c r="BG36" s="14" t="s">
        <v>236</v>
      </c>
      <c r="BH36" s="14" t="s">
        <v>14</v>
      </c>
      <c r="BI36" s="14" t="s">
        <v>10</v>
      </c>
      <c r="BJ36" s="14" t="s">
        <v>633</v>
      </c>
      <c r="BK36" s="19"/>
      <c r="BL36" s="14" t="s">
        <v>15</v>
      </c>
      <c r="BM36" s="14"/>
      <c r="BN36" s="20"/>
      <c r="BO36" s="14" t="s">
        <v>10</v>
      </c>
      <c r="BP36" s="14"/>
      <c r="BQ36" s="20">
        <v>200000</v>
      </c>
      <c r="BR36" s="20"/>
      <c r="BS36" s="20"/>
      <c r="BT36" s="20"/>
      <c r="BU36" s="20"/>
      <c r="BV36" s="21" t="s">
        <v>16</v>
      </c>
      <c r="BW36" s="21"/>
      <c r="BX36" s="21"/>
      <c r="BY36" s="14"/>
      <c r="BZ36" s="21"/>
      <c r="CA36" s="20">
        <f t="shared" si="3"/>
        <v>200000</v>
      </c>
      <c r="CB36" s="14" t="s">
        <v>313</v>
      </c>
      <c r="CC36" s="14" t="s">
        <v>262</v>
      </c>
      <c r="CD36" s="14" t="s">
        <v>17</v>
      </c>
      <c r="CE36" s="14" t="s">
        <v>264</v>
      </c>
      <c r="CF36" s="14" t="s">
        <v>267</v>
      </c>
      <c r="CG36" s="14"/>
      <c r="CH36" s="14" t="s">
        <v>314</v>
      </c>
      <c r="CI36" s="14">
        <v>1</v>
      </c>
      <c r="CJ36" s="14" t="s">
        <v>275</v>
      </c>
      <c r="CK36" s="14" t="s">
        <v>17</v>
      </c>
      <c r="CL36" s="14" t="s">
        <v>38</v>
      </c>
      <c r="CM36" s="14" t="s">
        <v>50</v>
      </c>
      <c r="CN36" s="14"/>
      <c r="CO36" s="14"/>
      <c r="CP36" s="14" t="s">
        <v>324</v>
      </c>
      <c r="CQ36" s="14" t="s">
        <v>319</v>
      </c>
      <c r="CR36" s="14"/>
      <c r="CS36" s="14" t="s">
        <v>324</v>
      </c>
      <c r="CT36" s="14" t="s">
        <v>319</v>
      </c>
      <c r="CU36" s="22" t="s">
        <v>507</v>
      </c>
      <c r="CV36" s="22" t="s">
        <v>508</v>
      </c>
      <c r="CW36" s="14"/>
      <c r="CX36" s="14"/>
      <c r="CY36" s="14"/>
      <c r="CZ36" s="22" t="s">
        <v>385</v>
      </c>
      <c r="DA36" s="24"/>
      <c r="DB36" s="24"/>
      <c r="DC36" s="24"/>
      <c r="DD36" s="14" t="str">
        <f t="shared" si="1"/>
        <v>PASS</v>
      </c>
    </row>
    <row r="37" spans="1:108" s="13" customFormat="1" ht="43.2" x14ac:dyDescent="0.3">
      <c r="A37" s="14">
        <v>36</v>
      </c>
      <c r="B37" s="14" t="s">
        <v>322</v>
      </c>
      <c r="C37" s="14" t="s">
        <v>97</v>
      </c>
      <c r="D37" s="14" t="s">
        <v>98</v>
      </c>
      <c r="E37" s="14" t="s">
        <v>200</v>
      </c>
      <c r="F37" s="14" t="s">
        <v>0</v>
      </c>
      <c r="G37" s="14" t="s">
        <v>202</v>
      </c>
      <c r="H37" s="14" t="s">
        <v>201</v>
      </c>
      <c r="I37" s="16">
        <v>18264</v>
      </c>
      <c r="J37" s="14" t="s">
        <v>198</v>
      </c>
      <c r="K37" s="14"/>
      <c r="L37" s="14" t="s">
        <v>197</v>
      </c>
      <c r="M37" s="14" t="s">
        <v>10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 t="s">
        <v>10</v>
      </c>
      <c r="AB37" s="14" t="s">
        <v>10</v>
      </c>
      <c r="AC37" s="17" t="s">
        <v>8</v>
      </c>
      <c r="AD37" s="14"/>
      <c r="AE37" s="14"/>
      <c r="AF37" s="14"/>
      <c r="AG37" s="14"/>
      <c r="AH37" s="16"/>
      <c r="AI37" s="14"/>
      <c r="AJ37" s="14"/>
      <c r="AK37" s="14"/>
      <c r="AL37" s="14"/>
      <c r="AM37" s="14"/>
      <c r="AN37" s="14"/>
      <c r="AO37" s="14" t="s">
        <v>320</v>
      </c>
      <c r="AP37" s="14" t="s">
        <v>2</v>
      </c>
      <c r="AQ37" s="14"/>
      <c r="AR37" s="14" t="s">
        <v>9</v>
      </c>
      <c r="AS37" s="14"/>
      <c r="AT37" s="14"/>
      <c r="AU37" s="14" t="s">
        <v>10</v>
      </c>
      <c r="AV37" s="14"/>
      <c r="AW37" s="14"/>
      <c r="AX37" s="14"/>
      <c r="AY37" s="14"/>
      <c r="AZ37" s="14" t="s">
        <v>11</v>
      </c>
      <c r="BA37" s="14"/>
      <c r="BB37" s="14"/>
      <c r="BC37" s="14"/>
      <c r="BD37" s="14" t="s">
        <v>12</v>
      </c>
      <c r="BE37" s="18"/>
      <c r="BF37" s="14"/>
      <c r="BG37" s="14" t="s">
        <v>239</v>
      </c>
      <c r="BH37" s="14" t="s">
        <v>14</v>
      </c>
      <c r="BI37" s="14" t="s">
        <v>17</v>
      </c>
      <c r="BJ37" s="14" t="s">
        <v>633</v>
      </c>
      <c r="BK37" s="19"/>
      <c r="BL37" s="14" t="s">
        <v>15</v>
      </c>
      <c r="BM37" s="14"/>
      <c r="BN37" s="20"/>
      <c r="BO37" s="14" t="s">
        <v>10</v>
      </c>
      <c r="BP37" s="14"/>
      <c r="BQ37" s="20">
        <v>200000</v>
      </c>
      <c r="BR37" s="20"/>
      <c r="BS37" s="20"/>
      <c r="BT37" s="20"/>
      <c r="BU37" s="20"/>
      <c r="BV37" s="21" t="s">
        <v>16</v>
      </c>
      <c r="BW37" s="21"/>
      <c r="BX37" s="21"/>
      <c r="BY37" s="14"/>
      <c r="BZ37" s="21"/>
      <c r="CA37" s="20">
        <f t="shared" si="3"/>
        <v>200000</v>
      </c>
      <c r="CB37" s="14" t="s">
        <v>313</v>
      </c>
      <c r="CC37" s="14" t="s">
        <v>262</v>
      </c>
      <c r="CD37" s="14" t="s">
        <v>17</v>
      </c>
      <c r="CE37" s="14" t="s">
        <v>264</v>
      </c>
      <c r="CF37" s="14" t="s">
        <v>267</v>
      </c>
      <c r="CG37" s="14"/>
      <c r="CH37" s="14" t="s">
        <v>314</v>
      </c>
      <c r="CI37" s="14">
        <v>1</v>
      </c>
      <c r="CJ37" s="14" t="s">
        <v>275</v>
      </c>
      <c r="CK37" s="14" t="s">
        <v>17</v>
      </c>
      <c r="CL37" s="14" t="s">
        <v>18</v>
      </c>
      <c r="CM37" s="14" t="s">
        <v>50</v>
      </c>
      <c r="CN37" s="14" t="s">
        <v>53</v>
      </c>
      <c r="CO37" s="14" t="s">
        <v>32</v>
      </c>
      <c r="CP37" s="14" t="s">
        <v>324</v>
      </c>
      <c r="CQ37" s="14" t="s">
        <v>324</v>
      </c>
      <c r="CR37" s="14"/>
      <c r="CS37" s="14" t="s">
        <v>324</v>
      </c>
      <c r="CT37" s="14" t="s">
        <v>324</v>
      </c>
      <c r="CU37" s="22" t="s">
        <v>509</v>
      </c>
      <c r="CV37" s="22" t="s">
        <v>510</v>
      </c>
      <c r="CW37" s="14"/>
      <c r="CX37" s="14"/>
      <c r="CY37" s="14"/>
      <c r="CZ37" s="22" t="s">
        <v>411</v>
      </c>
      <c r="DA37" s="23" t="s">
        <v>390</v>
      </c>
      <c r="DB37" s="24"/>
      <c r="DC37" s="24"/>
      <c r="DD37" s="14" t="str">
        <f t="shared" si="1"/>
        <v>PASS</v>
      </c>
    </row>
    <row r="38" spans="1:108" s="13" customFormat="1" x14ac:dyDescent="0.3">
      <c r="A38" s="14">
        <v>37</v>
      </c>
      <c r="B38" s="14" t="s">
        <v>322</v>
      </c>
      <c r="C38" s="14" t="s">
        <v>100</v>
      </c>
      <c r="D38" s="14" t="s">
        <v>101</v>
      </c>
      <c r="E38" s="14" t="s">
        <v>200</v>
      </c>
      <c r="F38" s="14" t="s">
        <v>0</v>
      </c>
      <c r="G38" s="14" t="s">
        <v>202</v>
      </c>
      <c r="H38" s="14" t="s">
        <v>201</v>
      </c>
      <c r="I38" s="16">
        <v>18264</v>
      </c>
      <c r="J38" s="14" t="s">
        <v>198</v>
      </c>
      <c r="K38" s="14"/>
      <c r="L38" s="14" t="s">
        <v>197</v>
      </c>
      <c r="M38" s="14" t="s">
        <v>10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 t="s">
        <v>10</v>
      </c>
      <c r="AB38" s="14" t="s">
        <v>10</v>
      </c>
      <c r="AC38" s="17" t="s">
        <v>8</v>
      </c>
      <c r="AD38" s="14"/>
      <c r="AE38" s="14"/>
      <c r="AF38" s="14"/>
      <c r="AG38" s="14"/>
      <c r="AH38" s="16"/>
      <c r="AI38" s="14"/>
      <c r="AJ38" s="14"/>
      <c r="AK38" s="14"/>
      <c r="AL38" s="14"/>
      <c r="AM38" s="14"/>
      <c r="AN38" s="14"/>
      <c r="AO38" s="14" t="s">
        <v>320</v>
      </c>
      <c r="AP38" s="14" t="s">
        <v>2</v>
      </c>
      <c r="AQ38" s="14"/>
      <c r="AR38" s="14" t="s">
        <v>9</v>
      </c>
      <c r="AS38" s="14"/>
      <c r="AT38" s="14"/>
      <c r="AU38" s="14" t="s">
        <v>10</v>
      </c>
      <c r="AV38" s="14"/>
      <c r="AW38" s="14"/>
      <c r="AX38" s="14"/>
      <c r="AY38" s="14"/>
      <c r="AZ38" s="14" t="s">
        <v>11</v>
      </c>
      <c r="BA38" s="14"/>
      <c r="BB38" s="14"/>
      <c r="BC38" s="14"/>
      <c r="BD38" s="14" t="s">
        <v>12</v>
      </c>
      <c r="BE38" s="18"/>
      <c r="BF38" s="14"/>
      <c r="BG38" s="14" t="s">
        <v>236</v>
      </c>
      <c r="BH38" s="14" t="s">
        <v>14</v>
      </c>
      <c r="BI38" s="14" t="s">
        <v>10</v>
      </c>
      <c r="BJ38" s="14" t="s">
        <v>633</v>
      </c>
      <c r="BK38" s="19"/>
      <c r="BL38" s="14" t="s">
        <v>15</v>
      </c>
      <c r="BM38" s="14"/>
      <c r="BN38" s="20"/>
      <c r="BO38" s="14" t="s">
        <v>10</v>
      </c>
      <c r="BP38" s="14"/>
      <c r="BQ38" s="20">
        <v>200000</v>
      </c>
      <c r="BR38" s="20"/>
      <c r="BS38" s="20"/>
      <c r="BT38" s="20"/>
      <c r="BU38" s="20"/>
      <c r="BV38" s="21" t="s">
        <v>16</v>
      </c>
      <c r="BW38" s="21"/>
      <c r="BX38" s="21"/>
      <c r="BY38" s="14"/>
      <c r="BZ38" s="21"/>
      <c r="CA38" s="20">
        <f t="shared" si="3"/>
        <v>200000</v>
      </c>
      <c r="CB38" s="14" t="s">
        <v>335</v>
      </c>
      <c r="CC38" s="14" t="s">
        <v>262</v>
      </c>
      <c r="CD38" s="14" t="s">
        <v>17</v>
      </c>
      <c r="CE38" s="14" t="s">
        <v>264</v>
      </c>
      <c r="CF38" s="14" t="s">
        <v>267</v>
      </c>
      <c r="CG38" s="14"/>
      <c r="CH38" s="14" t="s">
        <v>314</v>
      </c>
      <c r="CI38" s="14">
        <v>1</v>
      </c>
      <c r="CJ38" s="14" t="s">
        <v>275</v>
      </c>
      <c r="CK38" s="14" t="s">
        <v>17</v>
      </c>
      <c r="CL38" s="14" t="s">
        <v>18</v>
      </c>
      <c r="CM38" s="14" t="s">
        <v>19</v>
      </c>
      <c r="CN38" s="14"/>
      <c r="CO38" s="14" t="s">
        <v>32</v>
      </c>
      <c r="CP38" s="14" t="s">
        <v>318</v>
      </c>
      <c r="CQ38" s="14" t="s">
        <v>319</v>
      </c>
      <c r="CR38" s="14"/>
      <c r="CS38" s="14" t="s">
        <v>318</v>
      </c>
      <c r="CT38" s="14" t="s">
        <v>319</v>
      </c>
      <c r="CU38" s="22" t="s">
        <v>511</v>
      </c>
      <c r="CV38" s="22" t="s">
        <v>512</v>
      </c>
      <c r="CW38" s="14"/>
      <c r="CX38" s="14"/>
      <c r="CY38" s="22" t="s">
        <v>358</v>
      </c>
      <c r="CZ38" s="22" t="s">
        <v>371</v>
      </c>
      <c r="DA38" s="24"/>
      <c r="DB38" s="24"/>
      <c r="DC38" s="24"/>
      <c r="DD38" s="14" t="str">
        <f t="shared" si="1"/>
        <v>PASS</v>
      </c>
    </row>
    <row r="39" spans="1:108" s="13" customFormat="1" x14ac:dyDescent="0.3">
      <c r="A39" s="14">
        <v>38</v>
      </c>
      <c r="B39" s="14" t="s">
        <v>322</v>
      </c>
      <c r="C39" s="14" t="s">
        <v>102</v>
      </c>
      <c r="D39" s="14" t="s">
        <v>103</v>
      </c>
      <c r="E39" s="14" t="s">
        <v>200</v>
      </c>
      <c r="F39" s="14" t="s">
        <v>0</v>
      </c>
      <c r="G39" s="14" t="s">
        <v>202</v>
      </c>
      <c r="H39" s="14" t="s">
        <v>201</v>
      </c>
      <c r="I39" s="16">
        <v>18264</v>
      </c>
      <c r="J39" s="14" t="s">
        <v>198</v>
      </c>
      <c r="K39" s="14"/>
      <c r="L39" s="14" t="s">
        <v>197</v>
      </c>
      <c r="M39" s="14" t="s">
        <v>10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 t="s">
        <v>10</v>
      </c>
      <c r="AB39" s="14" t="s">
        <v>10</v>
      </c>
      <c r="AC39" s="17" t="s">
        <v>8</v>
      </c>
      <c r="AD39" s="14"/>
      <c r="AE39" s="14"/>
      <c r="AF39" s="14"/>
      <c r="AG39" s="14"/>
      <c r="AH39" s="16"/>
      <c r="AI39" s="14"/>
      <c r="AJ39" s="14"/>
      <c r="AK39" s="14"/>
      <c r="AL39" s="14"/>
      <c r="AM39" s="14"/>
      <c r="AN39" s="14"/>
      <c r="AO39" s="14" t="s">
        <v>320</v>
      </c>
      <c r="AP39" s="14" t="s">
        <v>2</v>
      </c>
      <c r="AQ39" s="14"/>
      <c r="AR39" s="14" t="s">
        <v>9</v>
      </c>
      <c r="AS39" s="14"/>
      <c r="AT39" s="14"/>
      <c r="AU39" s="14" t="s">
        <v>10</v>
      </c>
      <c r="AV39" s="14"/>
      <c r="AW39" s="14"/>
      <c r="AX39" s="14"/>
      <c r="AY39" s="14"/>
      <c r="AZ39" s="14" t="s">
        <v>11</v>
      </c>
      <c r="BA39" s="14"/>
      <c r="BB39" s="14"/>
      <c r="BC39" s="14"/>
      <c r="BD39" s="14" t="s">
        <v>12</v>
      </c>
      <c r="BE39" s="18"/>
      <c r="BF39" s="14"/>
      <c r="BG39" s="14" t="s">
        <v>236</v>
      </c>
      <c r="BH39" s="14" t="s">
        <v>14</v>
      </c>
      <c r="BI39" s="14" t="s">
        <v>10</v>
      </c>
      <c r="BJ39" s="14" t="s">
        <v>633</v>
      </c>
      <c r="BK39" s="19"/>
      <c r="BL39" s="14" t="s">
        <v>15</v>
      </c>
      <c r="BM39" s="14"/>
      <c r="BN39" s="20"/>
      <c r="BO39" s="14" t="s">
        <v>10</v>
      </c>
      <c r="BP39" s="14"/>
      <c r="BQ39" s="20">
        <v>200000</v>
      </c>
      <c r="BR39" s="20"/>
      <c r="BS39" s="20"/>
      <c r="BT39" s="20"/>
      <c r="BU39" s="20"/>
      <c r="BV39" s="21" t="s">
        <v>16</v>
      </c>
      <c r="BW39" s="21"/>
      <c r="BX39" s="21"/>
      <c r="BY39" s="14"/>
      <c r="BZ39" s="21"/>
      <c r="CA39" s="20">
        <f t="shared" si="3"/>
        <v>200000</v>
      </c>
      <c r="CB39" s="14" t="s">
        <v>336</v>
      </c>
      <c r="CC39" s="14" t="s">
        <v>262</v>
      </c>
      <c r="CD39" s="14" t="s">
        <v>17</v>
      </c>
      <c r="CE39" s="14" t="s">
        <v>264</v>
      </c>
      <c r="CF39" s="14" t="s">
        <v>267</v>
      </c>
      <c r="CG39" s="14"/>
      <c r="CH39" s="14" t="s">
        <v>314</v>
      </c>
      <c r="CI39" s="14">
        <v>1</v>
      </c>
      <c r="CJ39" s="14" t="s">
        <v>275</v>
      </c>
      <c r="CK39" s="14" t="s">
        <v>17</v>
      </c>
      <c r="CL39" s="14" t="s">
        <v>18</v>
      </c>
      <c r="CM39" s="14" t="s">
        <v>19</v>
      </c>
      <c r="CN39" s="14"/>
      <c r="CO39" s="14" t="s">
        <v>32</v>
      </c>
      <c r="CP39" s="14" t="s">
        <v>318</v>
      </c>
      <c r="CQ39" s="14" t="s">
        <v>319</v>
      </c>
      <c r="CR39" s="14"/>
      <c r="CS39" s="14" t="s">
        <v>318</v>
      </c>
      <c r="CT39" s="14" t="s">
        <v>319</v>
      </c>
      <c r="CU39" s="22" t="s">
        <v>513</v>
      </c>
      <c r="CV39" s="22" t="s">
        <v>514</v>
      </c>
      <c r="CW39" s="14"/>
      <c r="CX39" s="14"/>
      <c r="CY39" s="22" t="s">
        <v>358</v>
      </c>
      <c r="CZ39" s="22" t="s">
        <v>371</v>
      </c>
      <c r="DA39" s="24"/>
      <c r="DB39" s="24"/>
      <c r="DC39" s="24"/>
      <c r="DD39" s="14" t="str">
        <f t="shared" si="1"/>
        <v>PASS</v>
      </c>
    </row>
    <row r="40" spans="1:108" s="13" customFormat="1" x14ac:dyDescent="0.3">
      <c r="A40" s="14">
        <v>39</v>
      </c>
      <c r="B40" s="14" t="s">
        <v>322</v>
      </c>
      <c r="C40" s="14" t="s">
        <v>104</v>
      </c>
      <c r="D40" s="14" t="s">
        <v>105</v>
      </c>
      <c r="E40" s="14" t="s">
        <v>200</v>
      </c>
      <c r="F40" s="14" t="s">
        <v>0</v>
      </c>
      <c r="G40" s="14" t="s">
        <v>202</v>
      </c>
      <c r="H40" s="14" t="s">
        <v>201</v>
      </c>
      <c r="I40" s="16">
        <v>18264</v>
      </c>
      <c r="J40" s="14" t="s">
        <v>198</v>
      </c>
      <c r="K40" s="14"/>
      <c r="L40" s="14" t="s">
        <v>197</v>
      </c>
      <c r="M40" s="14" t="s">
        <v>10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 t="s">
        <v>10</v>
      </c>
      <c r="AB40" s="14" t="s">
        <v>10</v>
      </c>
      <c r="AC40" s="17" t="s">
        <v>8</v>
      </c>
      <c r="AD40" s="14"/>
      <c r="AE40" s="14"/>
      <c r="AF40" s="14"/>
      <c r="AG40" s="14"/>
      <c r="AH40" s="16"/>
      <c r="AI40" s="14"/>
      <c r="AJ40" s="14"/>
      <c r="AK40" s="14"/>
      <c r="AL40" s="14"/>
      <c r="AM40" s="14"/>
      <c r="AN40" s="14"/>
      <c r="AO40" s="14" t="s">
        <v>320</v>
      </c>
      <c r="AP40" s="14" t="s">
        <v>2</v>
      </c>
      <c r="AQ40" s="14"/>
      <c r="AR40" s="14" t="s">
        <v>9</v>
      </c>
      <c r="AS40" s="14"/>
      <c r="AT40" s="14"/>
      <c r="AU40" s="25" t="s">
        <v>10</v>
      </c>
      <c r="AV40" s="26"/>
      <c r="AW40" s="26"/>
      <c r="AX40" s="26"/>
      <c r="AY40" s="26"/>
      <c r="AZ40" s="26" t="s">
        <v>11</v>
      </c>
      <c r="BA40" s="26"/>
      <c r="BB40" s="26"/>
      <c r="BC40" s="26"/>
      <c r="BD40" s="26" t="s">
        <v>12</v>
      </c>
      <c r="BE40" s="30"/>
      <c r="BF40" s="26"/>
      <c r="BG40" s="26" t="s">
        <v>236</v>
      </c>
      <c r="BH40" s="26" t="s">
        <v>14</v>
      </c>
      <c r="BI40" s="14" t="s">
        <v>10</v>
      </c>
      <c r="BJ40" s="26" t="s">
        <v>633</v>
      </c>
      <c r="BK40" s="28"/>
      <c r="BL40" s="26" t="s">
        <v>15</v>
      </c>
      <c r="BM40" s="26"/>
      <c r="BN40" s="26"/>
      <c r="BO40" s="26" t="s">
        <v>10</v>
      </c>
      <c r="BP40" s="26"/>
      <c r="BQ40" s="29">
        <v>200000</v>
      </c>
      <c r="BR40" s="29"/>
      <c r="BS40" s="29"/>
      <c r="BT40" s="29"/>
      <c r="BU40" s="29"/>
      <c r="BV40" s="26" t="s">
        <v>16</v>
      </c>
      <c r="BW40" s="26"/>
      <c r="BX40" s="26"/>
      <c r="BY40" s="14"/>
      <c r="BZ40" s="26"/>
      <c r="CA40" s="29">
        <f t="shared" si="3"/>
        <v>200000</v>
      </c>
      <c r="CB40" s="14" t="s">
        <v>337</v>
      </c>
      <c r="CC40" s="14" t="s">
        <v>262</v>
      </c>
      <c r="CD40" s="14" t="s">
        <v>17</v>
      </c>
      <c r="CE40" s="14" t="s">
        <v>264</v>
      </c>
      <c r="CF40" s="14" t="s">
        <v>267</v>
      </c>
      <c r="CG40" s="14"/>
      <c r="CH40" s="14" t="s">
        <v>314</v>
      </c>
      <c r="CI40" s="14">
        <v>1</v>
      </c>
      <c r="CJ40" s="14" t="s">
        <v>275</v>
      </c>
      <c r="CK40" s="14" t="s">
        <v>17</v>
      </c>
      <c r="CL40" s="14" t="s">
        <v>38</v>
      </c>
      <c r="CM40" s="14" t="s">
        <v>50</v>
      </c>
      <c r="CN40" s="14"/>
      <c r="CO40" s="14" t="s">
        <v>32</v>
      </c>
      <c r="CP40" s="14" t="s">
        <v>324</v>
      </c>
      <c r="CQ40" s="14" t="s">
        <v>319</v>
      </c>
      <c r="CR40" s="14"/>
      <c r="CS40" s="14" t="s">
        <v>324</v>
      </c>
      <c r="CT40" s="14" t="s">
        <v>319</v>
      </c>
      <c r="CU40" s="22" t="s">
        <v>515</v>
      </c>
      <c r="CV40" s="22" t="s">
        <v>516</v>
      </c>
      <c r="CW40" s="14"/>
      <c r="CX40" s="14"/>
      <c r="CY40" s="14"/>
      <c r="CZ40" s="22" t="s">
        <v>371</v>
      </c>
      <c r="DA40" s="24"/>
      <c r="DB40" s="24"/>
      <c r="DC40" s="24"/>
      <c r="DD40" s="14" t="str">
        <f t="shared" si="1"/>
        <v>PASS</v>
      </c>
    </row>
    <row r="41" spans="1:108" s="13" customFormat="1" x14ac:dyDescent="0.3">
      <c r="A41" s="14">
        <v>40</v>
      </c>
      <c r="B41" s="14" t="s">
        <v>322</v>
      </c>
      <c r="C41" s="14" t="s">
        <v>106</v>
      </c>
      <c r="D41" s="14" t="s">
        <v>107</v>
      </c>
      <c r="E41" s="14" t="s">
        <v>200</v>
      </c>
      <c r="F41" s="14" t="s">
        <v>0</v>
      </c>
      <c r="G41" s="14" t="s">
        <v>202</v>
      </c>
      <c r="H41" s="14" t="s">
        <v>201</v>
      </c>
      <c r="I41" s="16">
        <v>18264</v>
      </c>
      <c r="J41" s="14" t="s">
        <v>198</v>
      </c>
      <c r="K41" s="14"/>
      <c r="L41" s="14" t="s">
        <v>197</v>
      </c>
      <c r="M41" s="14" t="s">
        <v>10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 t="s">
        <v>10</v>
      </c>
      <c r="AB41" s="14" t="s">
        <v>10</v>
      </c>
      <c r="AC41" s="17" t="s">
        <v>8</v>
      </c>
      <c r="AD41" s="14"/>
      <c r="AE41" s="14"/>
      <c r="AF41" s="14"/>
      <c r="AG41" s="14"/>
      <c r="AH41" s="16"/>
      <c r="AI41" s="14"/>
      <c r="AJ41" s="14"/>
      <c r="AK41" s="14"/>
      <c r="AL41" s="14"/>
      <c r="AM41" s="14"/>
      <c r="AN41" s="14"/>
      <c r="AO41" s="14" t="s">
        <v>320</v>
      </c>
      <c r="AP41" s="14" t="s">
        <v>2</v>
      </c>
      <c r="AQ41" s="14"/>
      <c r="AR41" s="14" t="s">
        <v>9</v>
      </c>
      <c r="AS41" s="14"/>
      <c r="AT41" s="14"/>
      <c r="AU41" s="25" t="s">
        <v>10</v>
      </c>
      <c r="AV41" s="26"/>
      <c r="AW41" s="26"/>
      <c r="AX41" s="26"/>
      <c r="AY41" s="26"/>
      <c r="AZ41" s="26" t="s">
        <v>11</v>
      </c>
      <c r="BA41" s="26"/>
      <c r="BB41" s="26"/>
      <c r="BC41" s="26"/>
      <c r="BD41" s="26" t="s">
        <v>12</v>
      </c>
      <c r="BE41" s="30"/>
      <c r="BF41" s="26"/>
      <c r="BG41" s="26" t="s">
        <v>236</v>
      </c>
      <c r="BH41" s="26" t="s">
        <v>14</v>
      </c>
      <c r="BI41" s="14" t="s">
        <v>10</v>
      </c>
      <c r="BJ41" s="26" t="s">
        <v>633</v>
      </c>
      <c r="BK41" s="28"/>
      <c r="BL41" s="26" t="s">
        <v>15</v>
      </c>
      <c r="BM41" s="26"/>
      <c r="BN41" s="26"/>
      <c r="BO41" s="26" t="s">
        <v>10</v>
      </c>
      <c r="BP41" s="26"/>
      <c r="BQ41" s="29">
        <v>200000</v>
      </c>
      <c r="BR41" s="29"/>
      <c r="BS41" s="29"/>
      <c r="BT41" s="29"/>
      <c r="BU41" s="29"/>
      <c r="BV41" s="26" t="s">
        <v>16</v>
      </c>
      <c r="BW41" s="26"/>
      <c r="BX41" s="26"/>
      <c r="BY41" s="14"/>
      <c r="BZ41" s="26"/>
      <c r="CA41" s="29">
        <f t="shared" si="3"/>
        <v>200000</v>
      </c>
      <c r="CB41" s="14" t="s">
        <v>313</v>
      </c>
      <c r="CC41" s="14" t="s">
        <v>262</v>
      </c>
      <c r="CD41" s="14" t="s">
        <v>10</v>
      </c>
      <c r="CE41" s="14"/>
      <c r="CF41" s="14" t="s">
        <v>267</v>
      </c>
      <c r="CG41" s="14"/>
      <c r="CH41" s="14" t="s">
        <v>314</v>
      </c>
      <c r="CI41" s="14"/>
      <c r="CJ41" s="14"/>
      <c r="CK41" s="14" t="s">
        <v>17</v>
      </c>
      <c r="CL41" s="14" t="s">
        <v>18</v>
      </c>
      <c r="CM41" s="14" t="s">
        <v>19</v>
      </c>
      <c r="CN41" s="14"/>
      <c r="CO41" s="14" t="s">
        <v>32</v>
      </c>
      <c r="CP41" s="14" t="s">
        <v>318</v>
      </c>
      <c r="CQ41" s="14" t="s">
        <v>319</v>
      </c>
      <c r="CR41" s="14"/>
      <c r="CS41" s="14" t="s">
        <v>318</v>
      </c>
      <c r="CT41" s="14" t="s">
        <v>319</v>
      </c>
      <c r="CU41" s="22" t="s">
        <v>517</v>
      </c>
      <c r="CV41" s="22" t="s">
        <v>518</v>
      </c>
      <c r="CW41" s="14"/>
      <c r="CX41" s="14"/>
      <c r="CY41" s="22" t="s">
        <v>412</v>
      </c>
      <c r="CZ41" s="22" t="s">
        <v>413</v>
      </c>
      <c r="DA41" s="24"/>
      <c r="DB41" s="24"/>
      <c r="DC41" s="24"/>
      <c r="DD41" s="14" t="str">
        <f t="shared" si="1"/>
        <v>PASS</v>
      </c>
    </row>
    <row r="42" spans="1:108" s="13" customFormat="1" ht="28.8" x14ac:dyDescent="0.3">
      <c r="A42" s="14">
        <v>41</v>
      </c>
      <c r="B42" s="14" t="s">
        <v>322</v>
      </c>
      <c r="C42" s="14" t="s">
        <v>108</v>
      </c>
      <c r="D42" s="14" t="s">
        <v>109</v>
      </c>
      <c r="E42" s="14" t="s">
        <v>200</v>
      </c>
      <c r="F42" s="14" t="s">
        <v>0</v>
      </c>
      <c r="G42" s="14" t="s">
        <v>202</v>
      </c>
      <c r="H42" s="14" t="s">
        <v>201</v>
      </c>
      <c r="I42" s="16">
        <v>18264</v>
      </c>
      <c r="J42" s="14" t="s">
        <v>198</v>
      </c>
      <c r="K42" s="14"/>
      <c r="L42" s="14" t="s">
        <v>197</v>
      </c>
      <c r="M42" s="14" t="s">
        <v>10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 t="s">
        <v>10</v>
      </c>
      <c r="AB42" s="14" t="s">
        <v>10</v>
      </c>
      <c r="AC42" s="17" t="s">
        <v>8</v>
      </c>
      <c r="AD42" s="14"/>
      <c r="AE42" s="14"/>
      <c r="AF42" s="14"/>
      <c r="AG42" s="14"/>
      <c r="AH42" s="16"/>
      <c r="AI42" s="14"/>
      <c r="AJ42" s="14"/>
      <c r="AK42" s="14"/>
      <c r="AL42" s="14"/>
      <c r="AM42" s="14"/>
      <c r="AN42" s="14"/>
      <c r="AO42" s="14" t="s">
        <v>320</v>
      </c>
      <c r="AP42" s="14" t="s">
        <v>2</v>
      </c>
      <c r="AQ42" s="14"/>
      <c r="AR42" s="14" t="s">
        <v>9</v>
      </c>
      <c r="AS42" s="14"/>
      <c r="AT42" s="14"/>
      <c r="AU42" s="25" t="s">
        <v>10</v>
      </c>
      <c r="AV42" s="26"/>
      <c r="AW42" s="26"/>
      <c r="AX42" s="26"/>
      <c r="AY42" s="26"/>
      <c r="AZ42" s="26" t="s">
        <v>11</v>
      </c>
      <c r="BA42" s="26"/>
      <c r="BB42" s="26"/>
      <c r="BC42" s="26"/>
      <c r="BD42" s="26" t="s">
        <v>12</v>
      </c>
      <c r="BE42" s="30"/>
      <c r="BF42" s="26"/>
      <c r="BG42" s="26" t="s">
        <v>236</v>
      </c>
      <c r="BH42" s="26" t="s">
        <v>14</v>
      </c>
      <c r="BI42" s="14" t="s">
        <v>10</v>
      </c>
      <c r="BJ42" s="26" t="s">
        <v>633</v>
      </c>
      <c r="BK42" s="28"/>
      <c r="BL42" s="26" t="s">
        <v>15</v>
      </c>
      <c r="BM42" s="26"/>
      <c r="BN42" s="26"/>
      <c r="BO42" s="26" t="s">
        <v>10</v>
      </c>
      <c r="BP42" s="26"/>
      <c r="BQ42" s="29">
        <v>200000</v>
      </c>
      <c r="BR42" s="29"/>
      <c r="BS42" s="29"/>
      <c r="BT42" s="29"/>
      <c r="BU42" s="29"/>
      <c r="BV42" s="26" t="s">
        <v>16</v>
      </c>
      <c r="BW42" s="26"/>
      <c r="BX42" s="26"/>
      <c r="BY42" s="14"/>
      <c r="BZ42" s="26"/>
      <c r="CA42" s="29">
        <f t="shared" si="3"/>
        <v>200000</v>
      </c>
      <c r="CB42" s="14" t="s">
        <v>313</v>
      </c>
      <c r="CC42" s="14" t="s">
        <v>262</v>
      </c>
      <c r="CD42" s="14" t="s">
        <v>17</v>
      </c>
      <c r="CE42" s="14" t="s">
        <v>338</v>
      </c>
      <c r="CF42" s="14" t="s">
        <v>267</v>
      </c>
      <c r="CG42" s="14"/>
      <c r="CH42" s="14" t="s">
        <v>314</v>
      </c>
      <c r="CI42" s="14"/>
      <c r="CJ42" s="14"/>
      <c r="CK42" s="14" t="s">
        <v>10</v>
      </c>
      <c r="CL42" s="14" t="s">
        <v>24</v>
      </c>
      <c r="CM42" s="14" t="s">
        <v>25</v>
      </c>
      <c r="CN42" s="14"/>
      <c r="CO42" s="14" t="s">
        <v>32</v>
      </c>
      <c r="CP42" s="14" t="s">
        <v>319</v>
      </c>
      <c r="CQ42" s="14" t="s">
        <v>319</v>
      </c>
      <c r="CR42" s="14" t="s">
        <v>17</v>
      </c>
      <c r="CS42" s="14" t="s">
        <v>319</v>
      </c>
      <c r="CT42" s="14" t="s">
        <v>319</v>
      </c>
      <c r="CU42" s="22" t="s">
        <v>519</v>
      </c>
      <c r="CV42" s="22" t="s">
        <v>520</v>
      </c>
      <c r="CW42" s="14"/>
      <c r="CX42" s="14"/>
      <c r="CY42" s="14"/>
      <c r="CZ42" s="14"/>
      <c r="DA42" s="24"/>
      <c r="DB42" s="24"/>
      <c r="DC42" s="23" t="s">
        <v>339</v>
      </c>
      <c r="DD42" s="14" t="str">
        <f t="shared" si="1"/>
        <v>PASS</v>
      </c>
    </row>
    <row r="43" spans="1:108" s="13" customFormat="1" ht="28.8" x14ac:dyDescent="0.3">
      <c r="A43" s="14">
        <v>42</v>
      </c>
      <c r="B43" s="14" t="s">
        <v>322</v>
      </c>
      <c r="C43" s="14" t="s">
        <v>110</v>
      </c>
      <c r="D43" s="14" t="s">
        <v>111</v>
      </c>
      <c r="E43" s="14" t="s">
        <v>200</v>
      </c>
      <c r="F43" s="14" t="s">
        <v>0</v>
      </c>
      <c r="G43" s="14" t="s">
        <v>202</v>
      </c>
      <c r="H43" s="14" t="s">
        <v>201</v>
      </c>
      <c r="I43" s="16">
        <v>18264</v>
      </c>
      <c r="J43" s="14" t="s">
        <v>198</v>
      </c>
      <c r="K43" s="14"/>
      <c r="L43" s="14" t="s">
        <v>197</v>
      </c>
      <c r="M43" s="14" t="s">
        <v>10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 t="s">
        <v>10</v>
      </c>
      <c r="AB43" s="14" t="s">
        <v>10</v>
      </c>
      <c r="AC43" s="17" t="s">
        <v>8</v>
      </c>
      <c r="AD43" s="14"/>
      <c r="AE43" s="14"/>
      <c r="AF43" s="14"/>
      <c r="AG43" s="14"/>
      <c r="AH43" s="16"/>
      <c r="AI43" s="14"/>
      <c r="AJ43" s="14"/>
      <c r="AK43" s="14"/>
      <c r="AL43" s="14"/>
      <c r="AM43" s="14"/>
      <c r="AN43" s="14"/>
      <c r="AO43" s="14" t="s">
        <v>320</v>
      </c>
      <c r="AP43" s="14" t="s">
        <v>2</v>
      </c>
      <c r="AQ43" s="14"/>
      <c r="AR43" s="14" t="s">
        <v>9</v>
      </c>
      <c r="AS43" s="14"/>
      <c r="AT43" s="14"/>
      <c r="AU43" s="25" t="s">
        <v>10</v>
      </c>
      <c r="AV43" s="26"/>
      <c r="AW43" s="26"/>
      <c r="AX43" s="26"/>
      <c r="AY43" s="26"/>
      <c r="AZ43" s="26" t="s">
        <v>11</v>
      </c>
      <c r="BA43" s="26"/>
      <c r="BB43" s="26"/>
      <c r="BC43" s="26"/>
      <c r="BD43" s="26" t="s">
        <v>12</v>
      </c>
      <c r="BE43" s="30"/>
      <c r="BF43" s="26"/>
      <c r="BG43" s="26" t="s">
        <v>236</v>
      </c>
      <c r="BH43" s="26" t="s">
        <v>14</v>
      </c>
      <c r="BI43" s="14" t="s">
        <v>10</v>
      </c>
      <c r="BJ43" s="26" t="s">
        <v>633</v>
      </c>
      <c r="BK43" s="28"/>
      <c r="BL43" s="26" t="s">
        <v>15</v>
      </c>
      <c r="BM43" s="26"/>
      <c r="BN43" s="26"/>
      <c r="BO43" s="26" t="s">
        <v>10</v>
      </c>
      <c r="BP43" s="26"/>
      <c r="BQ43" s="29">
        <v>200000</v>
      </c>
      <c r="BR43" s="29"/>
      <c r="BS43" s="29"/>
      <c r="BT43" s="29"/>
      <c r="BU43" s="29"/>
      <c r="BV43" s="26" t="s">
        <v>16</v>
      </c>
      <c r="BW43" s="26"/>
      <c r="BX43" s="26"/>
      <c r="BY43" s="14"/>
      <c r="BZ43" s="26"/>
      <c r="CA43" s="29">
        <f t="shared" si="3"/>
        <v>200000</v>
      </c>
      <c r="CB43" s="14" t="s">
        <v>313</v>
      </c>
      <c r="CC43" s="14" t="s">
        <v>262</v>
      </c>
      <c r="CD43" s="14" t="s">
        <v>17</v>
      </c>
      <c r="CE43" s="14" t="s">
        <v>265</v>
      </c>
      <c r="CF43" s="14" t="s">
        <v>267</v>
      </c>
      <c r="CG43" s="14"/>
      <c r="CH43" s="14" t="s">
        <v>314</v>
      </c>
      <c r="CI43" s="14"/>
      <c r="CJ43" s="14"/>
      <c r="CK43" s="14" t="s">
        <v>10</v>
      </c>
      <c r="CL43" s="14" t="s">
        <v>24</v>
      </c>
      <c r="CM43" s="14" t="s">
        <v>25</v>
      </c>
      <c r="CN43" s="14"/>
      <c r="CO43" s="14" t="s">
        <v>32</v>
      </c>
      <c r="CP43" s="14" t="s">
        <v>319</v>
      </c>
      <c r="CQ43" s="14" t="s">
        <v>319</v>
      </c>
      <c r="CR43" s="14" t="s">
        <v>17</v>
      </c>
      <c r="CS43" s="14" t="s">
        <v>319</v>
      </c>
      <c r="CT43" s="14" t="s">
        <v>319</v>
      </c>
      <c r="CU43" s="22" t="s">
        <v>521</v>
      </c>
      <c r="CV43" s="22" t="s">
        <v>522</v>
      </c>
      <c r="CW43" s="14"/>
      <c r="CX43" s="14"/>
      <c r="CY43" s="14"/>
      <c r="CZ43" s="14"/>
      <c r="DA43" s="24"/>
      <c r="DB43" s="24"/>
      <c r="DC43" s="23" t="s">
        <v>341</v>
      </c>
      <c r="DD43" s="14" t="str">
        <f t="shared" si="1"/>
        <v>PASS</v>
      </c>
    </row>
    <row r="44" spans="1:108" s="13" customFormat="1" ht="28.8" x14ac:dyDescent="0.3">
      <c r="A44" s="14">
        <v>43</v>
      </c>
      <c r="B44" s="14" t="s">
        <v>322</v>
      </c>
      <c r="C44" s="14" t="s">
        <v>112</v>
      </c>
      <c r="D44" s="14" t="s">
        <v>113</v>
      </c>
      <c r="E44" s="14" t="s">
        <v>200</v>
      </c>
      <c r="F44" s="14" t="s">
        <v>0</v>
      </c>
      <c r="G44" s="14" t="s">
        <v>202</v>
      </c>
      <c r="H44" s="14" t="s">
        <v>201</v>
      </c>
      <c r="I44" s="16">
        <v>18264</v>
      </c>
      <c r="J44" s="14" t="s">
        <v>198</v>
      </c>
      <c r="K44" s="14"/>
      <c r="L44" s="14" t="s">
        <v>197</v>
      </c>
      <c r="M44" s="14" t="s">
        <v>10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 t="s">
        <v>10</v>
      </c>
      <c r="AB44" s="14" t="s">
        <v>10</v>
      </c>
      <c r="AC44" s="17" t="s">
        <v>8</v>
      </c>
      <c r="AD44" s="14"/>
      <c r="AE44" s="14"/>
      <c r="AF44" s="14"/>
      <c r="AG44" s="14"/>
      <c r="AH44" s="16"/>
      <c r="AI44" s="14"/>
      <c r="AJ44" s="14"/>
      <c r="AK44" s="14"/>
      <c r="AL44" s="14"/>
      <c r="AM44" s="14"/>
      <c r="AN44" s="14"/>
      <c r="AO44" s="14" t="s">
        <v>320</v>
      </c>
      <c r="AP44" s="14" t="s">
        <v>2</v>
      </c>
      <c r="AQ44" s="14"/>
      <c r="AR44" s="14" t="s">
        <v>9</v>
      </c>
      <c r="AS44" s="14"/>
      <c r="AT44" s="14"/>
      <c r="AU44" s="14" t="s">
        <v>10</v>
      </c>
      <c r="AV44" s="14"/>
      <c r="AW44" s="14"/>
      <c r="AX44" s="14"/>
      <c r="AY44" s="14"/>
      <c r="AZ44" s="14" t="s">
        <v>11</v>
      </c>
      <c r="BA44" s="14"/>
      <c r="BB44" s="14"/>
      <c r="BC44" s="14"/>
      <c r="BD44" s="14" t="s">
        <v>12</v>
      </c>
      <c r="BE44" s="18"/>
      <c r="BF44" s="14"/>
      <c r="BG44" s="14" t="s">
        <v>236</v>
      </c>
      <c r="BH44" s="14" t="s">
        <v>14</v>
      </c>
      <c r="BI44" s="14" t="s">
        <v>10</v>
      </c>
      <c r="BJ44" s="14" t="s">
        <v>633</v>
      </c>
      <c r="BK44" s="19"/>
      <c r="BL44" s="14" t="s">
        <v>15</v>
      </c>
      <c r="BM44" s="14"/>
      <c r="BN44" s="20"/>
      <c r="BO44" s="14" t="s">
        <v>10</v>
      </c>
      <c r="BP44" s="14"/>
      <c r="BQ44" s="20">
        <v>200000</v>
      </c>
      <c r="BR44" s="20"/>
      <c r="BS44" s="20"/>
      <c r="BT44" s="20"/>
      <c r="BU44" s="20"/>
      <c r="BV44" s="21" t="s">
        <v>16</v>
      </c>
      <c r="BW44" s="21"/>
      <c r="BX44" s="21"/>
      <c r="BY44" s="14"/>
      <c r="BZ44" s="21"/>
      <c r="CA44" s="20">
        <f t="shared" si="3"/>
        <v>200000</v>
      </c>
      <c r="CB44" s="14" t="s">
        <v>313</v>
      </c>
      <c r="CC44" s="14" t="s">
        <v>262</v>
      </c>
      <c r="CD44" s="14" t="s">
        <v>17</v>
      </c>
      <c r="CE44" s="14" t="s">
        <v>264</v>
      </c>
      <c r="CF44" s="14" t="s">
        <v>266</v>
      </c>
      <c r="CG44" s="14"/>
      <c r="CH44" s="14" t="s">
        <v>314</v>
      </c>
      <c r="CI44" s="14">
        <v>1</v>
      </c>
      <c r="CJ44" s="14" t="s">
        <v>275</v>
      </c>
      <c r="CK44" s="14" t="s">
        <v>10</v>
      </c>
      <c r="CL44" s="14" t="s">
        <v>24</v>
      </c>
      <c r="CM44" s="14" t="s">
        <v>25</v>
      </c>
      <c r="CN44" s="14"/>
      <c r="CO44" s="14" t="s">
        <v>32</v>
      </c>
      <c r="CP44" s="14" t="s">
        <v>319</v>
      </c>
      <c r="CQ44" s="14" t="s">
        <v>319</v>
      </c>
      <c r="CR44" s="14" t="s">
        <v>17</v>
      </c>
      <c r="CS44" s="14" t="s">
        <v>319</v>
      </c>
      <c r="CT44" s="14" t="s">
        <v>319</v>
      </c>
      <c r="CU44" s="22" t="s">
        <v>523</v>
      </c>
      <c r="CV44" s="22" t="s">
        <v>524</v>
      </c>
      <c r="CW44" s="14"/>
      <c r="CX44" s="14"/>
      <c r="CY44" s="14"/>
      <c r="CZ44" s="14"/>
      <c r="DA44" s="24"/>
      <c r="DB44" s="24"/>
      <c r="DC44" s="23" t="s">
        <v>340</v>
      </c>
      <c r="DD44" s="14" t="str">
        <f t="shared" si="1"/>
        <v>PASS</v>
      </c>
    </row>
    <row r="45" spans="1:108" s="13" customFormat="1" x14ac:dyDescent="0.3">
      <c r="A45" s="14">
        <v>44</v>
      </c>
      <c r="B45" s="14" t="s">
        <v>322</v>
      </c>
      <c r="C45" s="14" t="s">
        <v>114</v>
      </c>
      <c r="D45" s="14" t="s">
        <v>115</v>
      </c>
      <c r="E45" s="14" t="s">
        <v>200</v>
      </c>
      <c r="F45" s="14" t="s">
        <v>0</v>
      </c>
      <c r="G45" s="14" t="s">
        <v>202</v>
      </c>
      <c r="H45" s="14" t="s">
        <v>201</v>
      </c>
      <c r="I45" s="16">
        <v>18264</v>
      </c>
      <c r="J45" s="14" t="s">
        <v>198</v>
      </c>
      <c r="K45" s="14"/>
      <c r="L45" s="14" t="s">
        <v>197</v>
      </c>
      <c r="M45" s="14" t="s">
        <v>10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 t="s">
        <v>10</v>
      </c>
      <c r="AB45" s="14" t="s">
        <v>10</v>
      </c>
      <c r="AC45" s="17" t="s">
        <v>8</v>
      </c>
      <c r="AD45" s="14"/>
      <c r="AE45" s="14"/>
      <c r="AF45" s="14"/>
      <c r="AG45" s="14"/>
      <c r="AH45" s="16"/>
      <c r="AI45" s="14"/>
      <c r="AJ45" s="14"/>
      <c r="AK45" s="14"/>
      <c r="AL45" s="14"/>
      <c r="AM45" s="14"/>
      <c r="AN45" s="14"/>
      <c r="AO45" s="14" t="s">
        <v>320</v>
      </c>
      <c r="AP45" s="14" t="s">
        <v>2</v>
      </c>
      <c r="AQ45" s="14"/>
      <c r="AR45" s="14" t="s">
        <v>9</v>
      </c>
      <c r="AS45" s="14"/>
      <c r="AT45" s="14"/>
      <c r="AU45" s="25" t="s">
        <v>10</v>
      </c>
      <c r="AV45" s="26"/>
      <c r="AW45" s="26"/>
      <c r="AX45" s="26"/>
      <c r="AY45" s="26"/>
      <c r="AZ45" s="26" t="s">
        <v>11</v>
      </c>
      <c r="BA45" s="26"/>
      <c r="BB45" s="26"/>
      <c r="BC45" s="26"/>
      <c r="BD45" s="26" t="s">
        <v>12</v>
      </c>
      <c r="BE45" s="30"/>
      <c r="BF45" s="26"/>
      <c r="BG45" s="26" t="s">
        <v>236</v>
      </c>
      <c r="BH45" s="26" t="s">
        <v>14</v>
      </c>
      <c r="BI45" s="14" t="s">
        <v>10</v>
      </c>
      <c r="BJ45" s="26" t="s">
        <v>633</v>
      </c>
      <c r="BK45" s="28"/>
      <c r="BL45" s="26" t="s">
        <v>15</v>
      </c>
      <c r="BM45" s="26"/>
      <c r="BN45" s="26"/>
      <c r="BO45" s="26" t="s">
        <v>10</v>
      </c>
      <c r="BP45" s="26"/>
      <c r="BQ45" s="29">
        <v>200000</v>
      </c>
      <c r="BR45" s="29"/>
      <c r="BS45" s="29"/>
      <c r="BT45" s="29"/>
      <c r="BU45" s="29"/>
      <c r="BV45" s="26" t="s">
        <v>16</v>
      </c>
      <c r="BW45" s="26"/>
      <c r="BX45" s="26"/>
      <c r="BY45" s="14"/>
      <c r="BZ45" s="26"/>
      <c r="CA45" s="29">
        <f t="shared" si="3"/>
        <v>200000</v>
      </c>
      <c r="CB45" s="14" t="s">
        <v>337</v>
      </c>
      <c r="CC45" s="14" t="s">
        <v>268</v>
      </c>
      <c r="CD45" s="14"/>
      <c r="CE45" s="14"/>
      <c r="CF45" s="14"/>
      <c r="CG45" s="14" t="s">
        <v>270</v>
      </c>
      <c r="CH45" s="14"/>
      <c r="CI45" s="14"/>
      <c r="CJ45" s="14"/>
      <c r="CK45" s="14" t="s">
        <v>17</v>
      </c>
      <c r="CL45" s="14" t="s">
        <v>38</v>
      </c>
      <c r="CM45" s="14" t="s">
        <v>50</v>
      </c>
      <c r="CN45" s="14"/>
      <c r="CO45" s="14" t="s">
        <v>32</v>
      </c>
      <c r="CP45" s="14" t="s">
        <v>324</v>
      </c>
      <c r="CQ45" s="14" t="s">
        <v>319</v>
      </c>
      <c r="CR45" s="14"/>
      <c r="CS45" s="14" t="s">
        <v>324</v>
      </c>
      <c r="CT45" s="14" t="s">
        <v>319</v>
      </c>
      <c r="CU45" s="22" t="s">
        <v>525</v>
      </c>
      <c r="CV45" s="22" t="s">
        <v>526</v>
      </c>
      <c r="CW45" s="14"/>
      <c r="CX45" s="14"/>
      <c r="CY45" s="14"/>
      <c r="CZ45" s="22" t="s">
        <v>414</v>
      </c>
      <c r="DA45" s="24"/>
      <c r="DB45" s="24"/>
      <c r="DC45" s="24"/>
      <c r="DD45" s="14" t="str">
        <f t="shared" si="1"/>
        <v>PASS</v>
      </c>
    </row>
    <row r="46" spans="1:108" s="13" customFormat="1" ht="28.8" x14ac:dyDescent="0.3">
      <c r="A46" s="14">
        <v>45</v>
      </c>
      <c r="B46" s="14" t="s">
        <v>322</v>
      </c>
      <c r="C46" s="14" t="s">
        <v>116</v>
      </c>
      <c r="D46" s="14" t="s">
        <v>117</v>
      </c>
      <c r="E46" s="14" t="s">
        <v>200</v>
      </c>
      <c r="F46" s="14" t="s">
        <v>0</v>
      </c>
      <c r="G46" s="14" t="s">
        <v>202</v>
      </c>
      <c r="H46" s="14" t="s">
        <v>201</v>
      </c>
      <c r="I46" s="16">
        <v>18264</v>
      </c>
      <c r="J46" s="14" t="s">
        <v>198</v>
      </c>
      <c r="K46" s="14"/>
      <c r="L46" s="14" t="s">
        <v>197</v>
      </c>
      <c r="M46" s="14" t="s">
        <v>10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 t="s">
        <v>10</v>
      </c>
      <c r="AB46" s="14" t="s">
        <v>10</v>
      </c>
      <c r="AC46" s="17" t="s">
        <v>8</v>
      </c>
      <c r="AD46" s="14"/>
      <c r="AE46" s="14"/>
      <c r="AF46" s="14"/>
      <c r="AG46" s="14"/>
      <c r="AH46" s="16"/>
      <c r="AI46" s="14"/>
      <c r="AJ46" s="14"/>
      <c r="AK46" s="14"/>
      <c r="AL46" s="14"/>
      <c r="AM46" s="14"/>
      <c r="AN46" s="14"/>
      <c r="AO46" s="14" t="s">
        <v>320</v>
      </c>
      <c r="AP46" s="14" t="s">
        <v>2</v>
      </c>
      <c r="AQ46" s="14"/>
      <c r="AR46" s="14" t="s">
        <v>9</v>
      </c>
      <c r="AS46" s="14"/>
      <c r="AT46" s="14"/>
      <c r="AU46" s="14" t="s">
        <v>10</v>
      </c>
      <c r="AV46" s="14"/>
      <c r="AW46" s="14"/>
      <c r="AX46" s="14"/>
      <c r="AY46" s="14"/>
      <c r="AZ46" s="14" t="s">
        <v>11</v>
      </c>
      <c r="BA46" s="14"/>
      <c r="BB46" s="14"/>
      <c r="BC46" s="14"/>
      <c r="BD46" s="14" t="s">
        <v>12</v>
      </c>
      <c r="BE46" s="18"/>
      <c r="BF46" s="14"/>
      <c r="BG46" s="14" t="s">
        <v>236</v>
      </c>
      <c r="BH46" s="14" t="s">
        <v>14</v>
      </c>
      <c r="BI46" s="14" t="s">
        <v>10</v>
      </c>
      <c r="BJ46" s="14" t="s">
        <v>242</v>
      </c>
      <c r="BK46" s="19">
        <f ca="1">TODAY()-0</f>
        <v>43112</v>
      </c>
      <c r="BL46" s="14" t="s">
        <v>15</v>
      </c>
      <c r="BM46" s="14"/>
      <c r="BN46" s="20"/>
      <c r="BO46" s="14" t="s">
        <v>10</v>
      </c>
      <c r="BP46" s="14"/>
      <c r="BQ46" s="20">
        <v>200000</v>
      </c>
      <c r="BR46" s="20"/>
      <c r="BS46" s="20"/>
      <c r="BT46" s="20"/>
      <c r="BU46" s="20"/>
      <c r="BV46" s="21" t="s">
        <v>16</v>
      </c>
      <c r="BW46" s="21"/>
      <c r="BX46" s="21"/>
      <c r="BY46" s="14"/>
      <c r="BZ46" s="21"/>
      <c r="CA46" s="20">
        <f t="shared" si="3"/>
        <v>200000</v>
      </c>
      <c r="CB46" s="14" t="s">
        <v>313</v>
      </c>
      <c r="CC46" s="14" t="s">
        <v>262</v>
      </c>
      <c r="CD46" s="14" t="s">
        <v>17</v>
      </c>
      <c r="CE46" s="14" t="s">
        <v>264</v>
      </c>
      <c r="CF46" s="14" t="s">
        <v>267</v>
      </c>
      <c r="CG46" s="14"/>
      <c r="CH46" s="14" t="s">
        <v>314</v>
      </c>
      <c r="CI46" s="14">
        <v>1</v>
      </c>
      <c r="CJ46" s="14" t="s">
        <v>275</v>
      </c>
      <c r="CK46" s="14" t="s">
        <v>10</v>
      </c>
      <c r="CL46" s="14" t="s">
        <v>24</v>
      </c>
      <c r="CM46" s="14" t="s">
        <v>25</v>
      </c>
      <c r="CN46" s="14"/>
      <c r="CO46" s="14"/>
      <c r="CP46" s="14" t="s">
        <v>319</v>
      </c>
      <c r="CQ46" s="14" t="s">
        <v>319</v>
      </c>
      <c r="CR46" s="14" t="s">
        <v>17</v>
      </c>
      <c r="CS46" s="14" t="s">
        <v>319</v>
      </c>
      <c r="CT46" s="14" t="s">
        <v>319</v>
      </c>
      <c r="CU46" s="22" t="s">
        <v>527</v>
      </c>
      <c r="CV46" s="22" t="s">
        <v>528</v>
      </c>
      <c r="CW46" s="14"/>
      <c r="CX46" s="14"/>
      <c r="CY46" s="14"/>
      <c r="CZ46" s="14"/>
      <c r="DA46" s="24"/>
      <c r="DB46" s="24"/>
      <c r="DC46" s="23" t="s">
        <v>340</v>
      </c>
      <c r="DD46" s="14" t="str">
        <f t="shared" si="1"/>
        <v>PASS</v>
      </c>
    </row>
    <row r="47" spans="1:108" s="13" customFormat="1" x14ac:dyDescent="0.3">
      <c r="A47" s="14">
        <v>46</v>
      </c>
      <c r="B47" s="14" t="s">
        <v>322</v>
      </c>
      <c r="C47" s="14" t="s">
        <v>118</v>
      </c>
      <c r="D47" s="14" t="s">
        <v>119</v>
      </c>
      <c r="E47" s="14" t="s">
        <v>200</v>
      </c>
      <c r="F47" s="14" t="s">
        <v>0</v>
      </c>
      <c r="G47" s="14" t="s">
        <v>202</v>
      </c>
      <c r="H47" s="14" t="s">
        <v>201</v>
      </c>
      <c r="I47" s="16">
        <v>18264</v>
      </c>
      <c r="J47" s="14" t="s">
        <v>198</v>
      </c>
      <c r="K47" s="14"/>
      <c r="L47" s="14" t="s">
        <v>197</v>
      </c>
      <c r="M47" s="14" t="s">
        <v>10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 t="s">
        <v>10</v>
      </c>
      <c r="AB47" s="14" t="s">
        <v>10</v>
      </c>
      <c r="AC47" s="17" t="s">
        <v>8</v>
      </c>
      <c r="AD47" s="14"/>
      <c r="AE47" s="14"/>
      <c r="AF47" s="14"/>
      <c r="AG47" s="14"/>
      <c r="AH47" s="16"/>
      <c r="AI47" s="14"/>
      <c r="AJ47" s="14"/>
      <c r="AK47" s="14"/>
      <c r="AL47" s="14"/>
      <c r="AM47" s="14"/>
      <c r="AN47" s="14"/>
      <c r="AO47" s="14" t="s">
        <v>320</v>
      </c>
      <c r="AP47" s="14" t="s">
        <v>2</v>
      </c>
      <c r="AQ47" s="14"/>
      <c r="AR47" s="14" t="s">
        <v>9</v>
      </c>
      <c r="AS47" s="14"/>
      <c r="AT47" s="14"/>
      <c r="AU47" s="14" t="s">
        <v>10</v>
      </c>
      <c r="AV47" s="14"/>
      <c r="AW47" s="14"/>
      <c r="AX47" s="14"/>
      <c r="AY47" s="14"/>
      <c r="AZ47" s="14" t="s">
        <v>11</v>
      </c>
      <c r="BA47" s="14"/>
      <c r="BB47" s="14"/>
      <c r="BC47" s="14"/>
      <c r="BD47" s="14" t="s">
        <v>12</v>
      </c>
      <c r="BE47" s="18"/>
      <c r="BF47" s="14"/>
      <c r="BG47" s="14" t="s">
        <v>236</v>
      </c>
      <c r="BH47" s="14" t="s">
        <v>14</v>
      </c>
      <c r="BI47" s="14" t="s">
        <v>10</v>
      </c>
      <c r="BJ47" s="14" t="s">
        <v>633</v>
      </c>
      <c r="BK47" s="19"/>
      <c r="BL47" s="14" t="s">
        <v>15</v>
      </c>
      <c r="BM47" s="14"/>
      <c r="BN47" s="20"/>
      <c r="BO47" s="14" t="s">
        <v>10</v>
      </c>
      <c r="BP47" s="14"/>
      <c r="BQ47" s="20">
        <v>200000</v>
      </c>
      <c r="BR47" s="20"/>
      <c r="BS47" s="20"/>
      <c r="BT47" s="20"/>
      <c r="BU47" s="20"/>
      <c r="BV47" s="21" t="s">
        <v>16</v>
      </c>
      <c r="BW47" s="21"/>
      <c r="BX47" s="21"/>
      <c r="BY47" s="14"/>
      <c r="BZ47" s="21"/>
      <c r="CA47" s="20">
        <v>500000</v>
      </c>
      <c r="CB47" s="14" t="s">
        <v>313</v>
      </c>
      <c r="CC47" s="14" t="s">
        <v>262</v>
      </c>
      <c r="CD47" s="14" t="s">
        <v>17</v>
      </c>
      <c r="CE47" s="14" t="s">
        <v>264</v>
      </c>
      <c r="CF47" s="14" t="s">
        <v>267</v>
      </c>
      <c r="CG47" s="14"/>
      <c r="CH47" s="14" t="s">
        <v>314</v>
      </c>
      <c r="CI47" s="14">
        <v>1</v>
      </c>
      <c r="CJ47" s="14" t="s">
        <v>275</v>
      </c>
      <c r="CK47" s="14" t="s">
        <v>17</v>
      </c>
      <c r="CL47" s="14" t="s">
        <v>18</v>
      </c>
      <c r="CM47" s="14" t="s">
        <v>19</v>
      </c>
      <c r="CN47" s="14"/>
      <c r="CO47" s="14"/>
      <c r="CP47" s="14" t="s">
        <v>318</v>
      </c>
      <c r="CQ47" s="14" t="s">
        <v>319</v>
      </c>
      <c r="CR47" s="14"/>
      <c r="CS47" s="14" t="s">
        <v>318</v>
      </c>
      <c r="CT47" s="14" t="s">
        <v>319</v>
      </c>
      <c r="CU47" s="22" t="s">
        <v>529</v>
      </c>
      <c r="CV47" s="22" t="s">
        <v>530</v>
      </c>
      <c r="CW47" s="14"/>
      <c r="CX47" s="14"/>
      <c r="CY47" s="22" t="s">
        <v>358</v>
      </c>
      <c r="CZ47" s="22" t="s">
        <v>415</v>
      </c>
      <c r="DA47" s="24"/>
      <c r="DB47" s="24"/>
      <c r="DC47" s="24"/>
      <c r="DD47" s="14" t="str">
        <f t="shared" si="1"/>
        <v>PASS</v>
      </c>
    </row>
    <row r="48" spans="1:108" s="13" customFormat="1" x14ac:dyDescent="0.3">
      <c r="A48" s="14">
        <v>47</v>
      </c>
      <c r="B48" s="14" t="s">
        <v>322</v>
      </c>
      <c r="C48" s="14" t="s">
        <v>120</v>
      </c>
      <c r="D48" s="14" t="s">
        <v>121</v>
      </c>
      <c r="E48" s="14" t="s">
        <v>200</v>
      </c>
      <c r="F48" s="14" t="s">
        <v>0</v>
      </c>
      <c r="G48" s="14" t="s">
        <v>202</v>
      </c>
      <c r="H48" s="14" t="s">
        <v>201</v>
      </c>
      <c r="I48" s="16">
        <v>18264</v>
      </c>
      <c r="J48" s="14" t="s">
        <v>198</v>
      </c>
      <c r="K48" s="14"/>
      <c r="L48" s="14" t="s">
        <v>197</v>
      </c>
      <c r="M48" s="14" t="s">
        <v>10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 t="s">
        <v>10</v>
      </c>
      <c r="AB48" s="14" t="s">
        <v>10</v>
      </c>
      <c r="AC48" s="17" t="s">
        <v>8</v>
      </c>
      <c r="AD48" s="14"/>
      <c r="AE48" s="14"/>
      <c r="AF48" s="14"/>
      <c r="AG48" s="14"/>
      <c r="AH48" s="16"/>
      <c r="AI48" s="14"/>
      <c r="AJ48" s="14"/>
      <c r="AK48" s="14"/>
      <c r="AL48" s="14"/>
      <c r="AM48" s="14"/>
      <c r="AN48" s="14"/>
      <c r="AO48" s="14" t="s">
        <v>320</v>
      </c>
      <c r="AP48" s="14" t="s">
        <v>2</v>
      </c>
      <c r="AQ48" s="14"/>
      <c r="AR48" s="14" t="s">
        <v>9</v>
      </c>
      <c r="AS48" s="14"/>
      <c r="AT48" s="14"/>
      <c r="AU48" s="14" t="s">
        <v>10</v>
      </c>
      <c r="AV48" s="14"/>
      <c r="AW48" s="14"/>
      <c r="AX48" s="14"/>
      <c r="AY48" s="14"/>
      <c r="AZ48" s="14" t="s">
        <v>11</v>
      </c>
      <c r="BA48" s="14"/>
      <c r="BB48" s="14"/>
      <c r="BC48" s="14"/>
      <c r="BD48" s="14" t="s">
        <v>12</v>
      </c>
      <c r="BE48" s="18"/>
      <c r="BF48" s="14"/>
      <c r="BG48" s="14" t="s">
        <v>236</v>
      </c>
      <c r="BH48" s="14" t="s">
        <v>14</v>
      </c>
      <c r="BI48" s="14" t="s">
        <v>10</v>
      </c>
      <c r="BJ48" s="14" t="s">
        <v>633</v>
      </c>
      <c r="BK48" s="19"/>
      <c r="BL48" s="14" t="s">
        <v>15</v>
      </c>
      <c r="BM48" s="14"/>
      <c r="BN48" s="20"/>
      <c r="BO48" s="14" t="s">
        <v>17</v>
      </c>
      <c r="BP48" s="14">
        <v>20</v>
      </c>
      <c r="BQ48" s="20">
        <v>200000</v>
      </c>
      <c r="BR48" s="20"/>
      <c r="BS48" s="20"/>
      <c r="BT48" s="20"/>
      <c r="BU48" s="20"/>
      <c r="BV48" s="21" t="s">
        <v>16</v>
      </c>
      <c r="BW48" s="21"/>
      <c r="BX48" s="21"/>
      <c r="BY48" s="14"/>
      <c r="BZ48" s="21"/>
      <c r="CA48" s="20">
        <f>BQ48</f>
        <v>200000</v>
      </c>
      <c r="CB48" s="14" t="s">
        <v>313</v>
      </c>
      <c r="CC48" s="14" t="s">
        <v>262</v>
      </c>
      <c r="CD48" s="14" t="s">
        <v>17</v>
      </c>
      <c r="CE48" s="14" t="s">
        <v>264</v>
      </c>
      <c r="CF48" s="14" t="s">
        <v>267</v>
      </c>
      <c r="CG48" s="14"/>
      <c r="CH48" s="14" t="s">
        <v>314</v>
      </c>
      <c r="CI48" s="14">
        <v>1</v>
      </c>
      <c r="CJ48" s="14" t="s">
        <v>275</v>
      </c>
      <c r="CK48" s="14" t="s">
        <v>17</v>
      </c>
      <c r="CL48" s="14" t="s">
        <v>18</v>
      </c>
      <c r="CM48" s="14" t="s">
        <v>19</v>
      </c>
      <c r="CN48" s="14"/>
      <c r="CO48" s="14"/>
      <c r="CP48" s="14" t="s">
        <v>318</v>
      </c>
      <c r="CQ48" s="14" t="s">
        <v>319</v>
      </c>
      <c r="CR48" s="14"/>
      <c r="CS48" s="14" t="s">
        <v>318</v>
      </c>
      <c r="CT48" s="14" t="s">
        <v>319</v>
      </c>
      <c r="CU48" s="22" t="s">
        <v>531</v>
      </c>
      <c r="CV48" s="22" t="s">
        <v>532</v>
      </c>
      <c r="CW48" s="14"/>
      <c r="CX48" s="14"/>
      <c r="CY48" s="22" t="s">
        <v>386</v>
      </c>
      <c r="CZ48" s="22" t="s">
        <v>387</v>
      </c>
      <c r="DA48" s="24"/>
      <c r="DB48" s="24"/>
      <c r="DC48" s="24"/>
      <c r="DD48" s="14" t="str">
        <f t="shared" si="1"/>
        <v>PASS</v>
      </c>
    </row>
    <row r="49" spans="1:108" s="13" customFormat="1" ht="28.8" x14ac:dyDescent="0.3">
      <c r="A49" s="14">
        <v>48</v>
      </c>
      <c r="B49" s="14" t="s">
        <v>322</v>
      </c>
      <c r="C49" s="14" t="s">
        <v>122</v>
      </c>
      <c r="D49" s="14" t="s">
        <v>123</v>
      </c>
      <c r="E49" s="14" t="s">
        <v>200</v>
      </c>
      <c r="F49" s="14" t="s">
        <v>0</v>
      </c>
      <c r="G49" s="14" t="s">
        <v>202</v>
      </c>
      <c r="H49" s="14" t="s">
        <v>201</v>
      </c>
      <c r="I49" s="16">
        <v>18264</v>
      </c>
      <c r="J49" s="14" t="s">
        <v>198</v>
      </c>
      <c r="K49" s="14"/>
      <c r="L49" s="14" t="s">
        <v>197</v>
      </c>
      <c r="M49" s="14" t="s">
        <v>10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 t="s">
        <v>10</v>
      </c>
      <c r="AB49" s="14" t="s">
        <v>10</v>
      </c>
      <c r="AC49" s="17" t="s">
        <v>8</v>
      </c>
      <c r="AD49" s="14"/>
      <c r="AE49" s="14"/>
      <c r="AF49" s="14"/>
      <c r="AG49" s="14"/>
      <c r="AH49" s="16"/>
      <c r="AI49" s="14"/>
      <c r="AJ49" s="14"/>
      <c r="AK49" s="14"/>
      <c r="AL49" s="14"/>
      <c r="AM49" s="14"/>
      <c r="AN49" s="14"/>
      <c r="AO49" s="14" t="s">
        <v>320</v>
      </c>
      <c r="AP49" s="14" t="s">
        <v>2</v>
      </c>
      <c r="AQ49" s="14"/>
      <c r="AR49" s="14" t="s">
        <v>9</v>
      </c>
      <c r="AS49" s="14"/>
      <c r="AT49" s="14"/>
      <c r="AU49" s="14" t="s">
        <v>10</v>
      </c>
      <c r="AV49" s="14"/>
      <c r="AW49" s="14"/>
      <c r="AX49" s="14"/>
      <c r="AY49" s="14"/>
      <c r="AZ49" s="14" t="s">
        <v>11</v>
      </c>
      <c r="BA49" s="14"/>
      <c r="BB49" s="14"/>
      <c r="BC49" s="14"/>
      <c r="BD49" s="14" t="s">
        <v>12</v>
      </c>
      <c r="BE49" s="18"/>
      <c r="BF49" s="14"/>
      <c r="BG49" s="14" t="s">
        <v>236</v>
      </c>
      <c r="BH49" s="14" t="s">
        <v>14</v>
      </c>
      <c r="BI49" s="14" t="s">
        <v>10</v>
      </c>
      <c r="BJ49" s="14" t="s">
        <v>633</v>
      </c>
      <c r="BK49" s="19"/>
      <c r="BL49" s="14" t="s">
        <v>15</v>
      </c>
      <c r="BM49" s="14"/>
      <c r="BN49" s="20"/>
      <c r="BO49" s="14" t="s">
        <v>17</v>
      </c>
      <c r="BP49" s="14">
        <v>31</v>
      </c>
      <c r="BQ49" s="20">
        <v>200000</v>
      </c>
      <c r="BR49" s="20"/>
      <c r="BS49" s="20"/>
      <c r="BT49" s="20"/>
      <c r="BU49" s="20"/>
      <c r="BV49" s="21" t="s">
        <v>16</v>
      </c>
      <c r="BW49" s="21"/>
      <c r="BX49" s="21"/>
      <c r="BY49" s="14"/>
      <c r="BZ49" s="21"/>
      <c r="CA49" s="20">
        <f>BQ49</f>
        <v>200000</v>
      </c>
      <c r="CB49" s="14" t="s">
        <v>313</v>
      </c>
      <c r="CC49" s="14" t="s">
        <v>262</v>
      </c>
      <c r="CD49" s="14" t="s">
        <v>17</v>
      </c>
      <c r="CE49" s="14" t="s">
        <v>264</v>
      </c>
      <c r="CF49" s="14" t="s">
        <v>267</v>
      </c>
      <c r="CG49" s="14"/>
      <c r="CH49" s="14" t="s">
        <v>314</v>
      </c>
      <c r="CI49" s="14">
        <v>1</v>
      </c>
      <c r="CJ49" s="14" t="s">
        <v>275</v>
      </c>
      <c r="CK49" s="14" t="s">
        <v>10</v>
      </c>
      <c r="CL49" s="14" t="s">
        <v>24</v>
      </c>
      <c r="CM49" s="14" t="s">
        <v>25</v>
      </c>
      <c r="CN49" s="14"/>
      <c r="CO49" s="14" t="s">
        <v>32</v>
      </c>
      <c r="CP49" s="14" t="s">
        <v>319</v>
      </c>
      <c r="CQ49" s="14" t="s">
        <v>319</v>
      </c>
      <c r="CR49" s="14" t="s">
        <v>17</v>
      </c>
      <c r="CS49" s="14" t="s">
        <v>319</v>
      </c>
      <c r="CT49" s="14" t="s">
        <v>319</v>
      </c>
      <c r="CU49" s="22" t="s">
        <v>533</v>
      </c>
      <c r="CV49" s="22" t="s">
        <v>534</v>
      </c>
      <c r="CW49" s="14"/>
      <c r="CX49" s="14"/>
      <c r="CY49" s="14"/>
      <c r="CZ49" s="14"/>
      <c r="DA49" s="24"/>
      <c r="DB49" s="24"/>
      <c r="DC49" s="23" t="s">
        <v>340</v>
      </c>
      <c r="DD49" s="14" t="str">
        <f t="shared" si="1"/>
        <v>PASS</v>
      </c>
    </row>
    <row r="50" spans="1:108" s="13" customFormat="1" x14ac:dyDescent="0.3">
      <c r="A50" s="14">
        <v>49</v>
      </c>
      <c r="B50" s="14" t="s">
        <v>322</v>
      </c>
      <c r="C50" s="14" t="s">
        <v>124</v>
      </c>
      <c r="D50" s="14" t="s">
        <v>125</v>
      </c>
      <c r="E50" s="14" t="s">
        <v>200</v>
      </c>
      <c r="F50" s="14" t="s">
        <v>0</v>
      </c>
      <c r="G50" s="14" t="s">
        <v>202</v>
      </c>
      <c r="H50" s="14" t="s">
        <v>201</v>
      </c>
      <c r="I50" s="16">
        <v>18264</v>
      </c>
      <c r="J50" s="14" t="s">
        <v>198</v>
      </c>
      <c r="K50" s="14"/>
      <c r="L50" s="14" t="s">
        <v>197</v>
      </c>
      <c r="M50" s="14" t="s">
        <v>10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 t="s">
        <v>10</v>
      </c>
      <c r="AB50" s="14" t="s">
        <v>10</v>
      </c>
      <c r="AC50" s="17" t="s">
        <v>8</v>
      </c>
      <c r="AD50" s="14"/>
      <c r="AE50" s="14"/>
      <c r="AF50" s="14"/>
      <c r="AG50" s="14"/>
      <c r="AH50" s="16"/>
      <c r="AI50" s="14"/>
      <c r="AJ50" s="14"/>
      <c r="AK50" s="14"/>
      <c r="AL50" s="14"/>
      <c r="AM50" s="14"/>
      <c r="AN50" s="14"/>
      <c r="AO50" s="14" t="s">
        <v>320</v>
      </c>
      <c r="AP50" s="14" t="s">
        <v>2</v>
      </c>
      <c r="AQ50" s="14"/>
      <c r="AR50" s="14" t="s">
        <v>9</v>
      </c>
      <c r="AS50" s="14"/>
      <c r="AT50" s="14"/>
      <c r="AU50" s="14" t="s">
        <v>10</v>
      </c>
      <c r="AV50" s="14"/>
      <c r="AW50" s="14"/>
      <c r="AX50" s="14"/>
      <c r="AY50" s="14"/>
      <c r="AZ50" s="14" t="s">
        <v>11</v>
      </c>
      <c r="BA50" s="14"/>
      <c r="BB50" s="14"/>
      <c r="BC50" s="14"/>
      <c r="BD50" s="14" t="s">
        <v>12</v>
      </c>
      <c r="BE50" s="18"/>
      <c r="BF50" s="14"/>
      <c r="BG50" s="14" t="s">
        <v>236</v>
      </c>
      <c r="BH50" s="14" t="s">
        <v>14</v>
      </c>
      <c r="BI50" s="14" t="s">
        <v>10</v>
      </c>
      <c r="BJ50" s="14" t="s">
        <v>633</v>
      </c>
      <c r="BK50" s="19"/>
      <c r="BL50" s="14" t="s">
        <v>15</v>
      </c>
      <c r="BM50" s="14"/>
      <c r="BN50" s="20"/>
      <c r="BO50" s="14" t="s">
        <v>17</v>
      </c>
      <c r="BP50" s="14">
        <v>30</v>
      </c>
      <c r="BQ50" s="20">
        <v>200000</v>
      </c>
      <c r="BR50" s="20"/>
      <c r="BS50" s="20"/>
      <c r="BT50" s="20"/>
      <c r="BU50" s="20"/>
      <c r="BV50" s="21" t="s">
        <v>16</v>
      </c>
      <c r="BW50" s="21"/>
      <c r="BX50" s="21"/>
      <c r="BY50" s="14"/>
      <c r="BZ50" s="21"/>
      <c r="CA50" s="20">
        <f>BQ50</f>
        <v>200000</v>
      </c>
      <c r="CB50" s="14" t="s">
        <v>313</v>
      </c>
      <c r="CC50" s="14" t="s">
        <v>262</v>
      </c>
      <c r="CD50" s="14" t="s">
        <v>17</v>
      </c>
      <c r="CE50" s="14" t="s">
        <v>264</v>
      </c>
      <c r="CF50" s="14" t="s">
        <v>267</v>
      </c>
      <c r="CG50" s="14"/>
      <c r="CH50" s="14" t="s">
        <v>314</v>
      </c>
      <c r="CI50" s="14">
        <v>1</v>
      </c>
      <c r="CJ50" s="14" t="s">
        <v>275</v>
      </c>
      <c r="CK50" s="14" t="s">
        <v>17</v>
      </c>
      <c r="CL50" s="14" t="s">
        <v>18</v>
      </c>
      <c r="CM50" s="14" t="s">
        <v>19</v>
      </c>
      <c r="CN50" s="14"/>
      <c r="CO50" s="14"/>
      <c r="CP50" s="14" t="s">
        <v>318</v>
      </c>
      <c r="CQ50" s="14" t="s">
        <v>319</v>
      </c>
      <c r="CR50" s="14"/>
      <c r="CS50" s="14" t="s">
        <v>318</v>
      </c>
      <c r="CT50" s="14" t="s">
        <v>319</v>
      </c>
      <c r="CU50" s="22" t="s">
        <v>535</v>
      </c>
      <c r="CV50" s="22" t="s">
        <v>536</v>
      </c>
      <c r="CW50" s="14"/>
      <c r="CX50" s="14"/>
      <c r="CY50" s="22" t="s">
        <v>416</v>
      </c>
      <c r="CZ50" s="22" t="s">
        <v>417</v>
      </c>
      <c r="DA50" s="24"/>
      <c r="DB50" s="24"/>
      <c r="DC50" s="24"/>
      <c r="DD50" s="14" t="str">
        <f t="shared" si="1"/>
        <v>PASS</v>
      </c>
    </row>
    <row r="51" spans="1:108" s="13" customFormat="1" x14ac:dyDescent="0.3">
      <c r="A51" s="14">
        <v>50</v>
      </c>
      <c r="B51" s="14" t="s">
        <v>322</v>
      </c>
      <c r="C51" s="14" t="s">
        <v>126</v>
      </c>
      <c r="D51" s="14" t="s">
        <v>127</v>
      </c>
      <c r="E51" s="14" t="s">
        <v>200</v>
      </c>
      <c r="F51" s="14" t="s">
        <v>0</v>
      </c>
      <c r="G51" s="14" t="s">
        <v>202</v>
      </c>
      <c r="H51" s="14" t="s">
        <v>201</v>
      </c>
      <c r="I51" s="16">
        <v>18264</v>
      </c>
      <c r="J51" s="14" t="s">
        <v>198</v>
      </c>
      <c r="K51" s="14"/>
      <c r="L51" s="14" t="s">
        <v>197</v>
      </c>
      <c r="M51" s="14" t="s">
        <v>10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 t="s">
        <v>10</v>
      </c>
      <c r="AB51" s="14" t="s">
        <v>10</v>
      </c>
      <c r="AC51" s="17" t="s">
        <v>8</v>
      </c>
      <c r="AD51" s="14"/>
      <c r="AE51" s="14"/>
      <c r="AF51" s="14"/>
      <c r="AG51" s="14"/>
      <c r="AH51" s="16"/>
      <c r="AI51" s="14"/>
      <c r="AJ51" s="14"/>
      <c r="AK51" s="14"/>
      <c r="AL51" s="14"/>
      <c r="AM51" s="14"/>
      <c r="AN51" s="14"/>
      <c r="AO51" s="14" t="s">
        <v>320</v>
      </c>
      <c r="AP51" s="14" t="s">
        <v>2</v>
      </c>
      <c r="AQ51" s="14"/>
      <c r="AR51" s="14" t="s">
        <v>9</v>
      </c>
      <c r="AS51" s="14"/>
      <c r="AT51" s="14"/>
      <c r="AU51" s="14" t="s">
        <v>10</v>
      </c>
      <c r="AV51" s="14"/>
      <c r="AW51" s="14"/>
      <c r="AX51" s="14"/>
      <c r="AY51" s="14"/>
      <c r="AZ51" s="14" t="s">
        <v>11</v>
      </c>
      <c r="BA51" s="14"/>
      <c r="BB51" s="14"/>
      <c r="BC51" s="14"/>
      <c r="BD51" s="14" t="s">
        <v>12</v>
      </c>
      <c r="BE51" s="18"/>
      <c r="BF51" s="14"/>
      <c r="BG51" s="14" t="s">
        <v>236</v>
      </c>
      <c r="BH51" s="14" t="s">
        <v>14</v>
      </c>
      <c r="BI51" s="14" t="s">
        <v>10</v>
      </c>
      <c r="BJ51" s="14" t="s">
        <v>633</v>
      </c>
      <c r="BK51" s="19"/>
      <c r="BL51" s="14" t="s">
        <v>15</v>
      </c>
      <c r="BM51" s="14"/>
      <c r="BN51" s="20"/>
      <c r="BO51" s="14" t="s">
        <v>17</v>
      </c>
      <c r="BP51" s="14">
        <v>1</v>
      </c>
      <c r="BQ51" s="20">
        <v>200000</v>
      </c>
      <c r="BR51" s="20"/>
      <c r="BS51" s="20"/>
      <c r="BT51" s="20"/>
      <c r="BU51" s="20"/>
      <c r="BV51" s="21" t="s">
        <v>16</v>
      </c>
      <c r="BW51" s="21"/>
      <c r="BX51" s="21"/>
      <c r="BY51" s="14"/>
      <c r="BZ51" s="21"/>
      <c r="CA51" s="20">
        <f>BQ51</f>
        <v>200000</v>
      </c>
      <c r="CB51" s="14" t="s">
        <v>313</v>
      </c>
      <c r="CC51" s="14" t="s">
        <v>262</v>
      </c>
      <c r="CD51" s="14" t="s">
        <v>17</v>
      </c>
      <c r="CE51" s="14" t="s">
        <v>264</v>
      </c>
      <c r="CF51" s="14" t="s">
        <v>267</v>
      </c>
      <c r="CG51" s="14"/>
      <c r="CH51" s="14" t="s">
        <v>314</v>
      </c>
      <c r="CI51" s="14">
        <v>1</v>
      </c>
      <c r="CJ51" s="14" t="s">
        <v>275</v>
      </c>
      <c r="CK51" s="14" t="s">
        <v>17</v>
      </c>
      <c r="CL51" s="14" t="s">
        <v>18</v>
      </c>
      <c r="CM51" s="14" t="s">
        <v>19</v>
      </c>
      <c r="CN51" s="14"/>
      <c r="CO51" s="14"/>
      <c r="CP51" s="14" t="s">
        <v>318</v>
      </c>
      <c r="CQ51" s="14" t="s">
        <v>319</v>
      </c>
      <c r="CR51" s="14"/>
      <c r="CS51" s="14" t="s">
        <v>318</v>
      </c>
      <c r="CT51" s="14" t="s">
        <v>319</v>
      </c>
      <c r="CU51" s="22" t="s">
        <v>537</v>
      </c>
      <c r="CV51" s="22" t="s">
        <v>538</v>
      </c>
      <c r="CW51" s="14"/>
      <c r="CX51" s="14"/>
      <c r="CY51" s="22" t="s">
        <v>418</v>
      </c>
      <c r="CZ51" s="22" t="s">
        <v>419</v>
      </c>
      <c r="DA51" s="24"/>
      <c r="DB51" s="24"/>
      <c r="DC51" s="24"/>
      <c r="DD51" s="14" t="str">
        <f t="shared" si="1"/>
        <v>PASS</v>
      </c>
    </row>
    <row r="52" spans="1:108" s="13" customFormat="1" x14ac:dyDescent="0.3">
      <c r="A52" s="14">
        <v>51</v>
      </c>
      <c r="B52" s="14" t="s">
        <v>322</v>
      </c>
      <c r="C52" s="14" t="s">
        <v>128</v>
      </c>
      <c r="D52" s="14" t="s">
        <v>129</v>
      </c>
      <c r="E52" s="14" t="s">
        <v>200</v>
      </c>
      <c r="F52" s="14" t="s">
        <v>0</v>
      </c>
      <c r="G52" s="14" t="s">
        <v>202</v>
      </c>
      <c r="H52" s="14" t="s">
        <v>201</v>
      </c>
      <c r="I52" s="16">
        <v>18264</v>
      </c>
      <c r="J52" s="14" t="s">
        <v>198</v>
      </c>
      <c r="K52" s="14"/>
      <c r="L52" s="14" t="s">
        <v>197</v>
      </c>
      <c r="M52" s="14" t="s">
        <v>10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 t="s">
        <v>10</v>
      </c>
      <c r="AB52" s="14" t="s">
        <v>10</v>
      </c>
      <c r="AC52" s="17" t="s">
        <v>8</v>
      </c>
      <c r="AD52" s="14"/>
      <c r="AE52" s="14"/>
      <c r="AF52" s="14"/>
      <c r="AG52" s="14"/>
      <c r="AH52" s="16"/>
      <c r="AI52" s="14"/>
      <c r="AJ52" s="14"/>
      <c r="AK52" s="14"/>
      <c r="AL52" s="14"/>
      <c r="AM52" s="14"/>
      <c r="AN52" s="14"/>
      <c r="AO52" s="14" t="s">
        <v>320</v>
      </c>
      <c r="AP52" s="14" t="s">
        <v>2</v>
      </c>
      <c r="AQ52" s="14"/>
      <c r="AR52" s="14" t="s">
        <v>9</v>
      </c>
      <c r="AS52" s="14"/>
      <c r="AT52" s="14"/>
      <c r="AU52" s="25" t="s">
        <v>10</v>
      </c>
      <c r="AV52" s="26"/>
      <c r="AW52" s="26"/>
      <c r="AX52" s="26"/>
      <c r="AY52" s="26"/>
      <c r="AZ52" s="26" t="s">
        <v>11</v>
      </c>
      <c r="BA52" s="26"/>
      <c r="BB52" s="26"/>
      <c r="BC52" s="26"/>
      <c r="BD52" s="26" t="s">
        <v>12</v>
      </c>
      <c r="BE52" s="30"/>
      <c r="BF52" s="26"/>
      <c r="BG52" s="26" t="s">
        <v>236</v>
      </c>
      <c r="BH52" s="26" t="s">
        <v>14</v>
      </c>
      <c r="BI52" s="14" t="s">
        <v>10</v>
      </c>
      <c r="BJ52" s="26" t="s">
        <v>633</v>
      </c>
      <c r="BK52" s="28"/>
      <c r="BL52" s="26" t="str">
        <f>"50%"</f>
        <v>50%</v>
      </c>
      <c r="BM52" s="26"/>
      <c r="BN52" s="26"/>
      <c r="BO52" s="26" t="s">
        <v>17</v>
      </c>
      <c r="BP52" s="26">
        <v>30</v>
      </c>
      <c r="BQ52" s="29">
        <v>200000</v>
      </c>
      <c r="BR52" s="29"/>
      <c r="BS52" s="29"/>
      <c r="BT52" s="29"/>
      <c r="BU52" s="29"/>
      <c r="BV52" s="26" t="s">
        <v>16</v>
      </c>
      <c r="BW52" s="26"/>
      <c r="BX52" s="26"/>
      <c r="BY52" s="14"/>
      <c r="BZ52" s="26"/>
      <c r="CA52" s="29"/>
      <c r="CB52" s="14" t="s">
        <v>313</v>
      </c>
      <c r="CC52" s="14" t="s">
        <v>262</v>
      </c>
      <c r="CD52" s="14" t="s">
        <v>17</v>
      </c>
      <c r="CE52" s="14" t="s">
        <v>264</v>
      </c>
      <c r="CF52" s="14" t="s">
        <v>267</v>
      </c>
      <c r="CG52" s="14"/>
      <c r="CH52" s="14" t="s">
        <v>314</v>
      </c>
      <c r="CI52" s="14"/>
      <c r="CJ52" s="14"/>
      <c r="CK52" s="14"/>
      <c r="CL52" s="14"/>
      <c r="CM52" s="14"/>
      <c r="CN52" s="14"/>
      <c r="CO52" s="14"/>
      <c r="CP52" s="14" t="s">
        <v>319</v>
      </c>
      <c r="CQ52" s="14" t="s">
        <v>319</v>
      </c>
      <c r="CR52" s="14"/>
      <c r="CS52" s="14" t="s">
        <v>319</v>
      </c>
      <c r="CT52" s="14" t="s">
        <v>319</v>
      </c>
      <c r="CU52" s="14" t="s">
        <v>539</v>
      </c>
      <c r="CV52" s="14" t="s">
        <v>540</v>
      </c>
      <c r="CW52" s="14"/>
      <c r="CX52" s="14"/>
      <c r="CY52" s="14"/>
      <c r="CZ52" s="14"/>
      <c r="DA52" s="24"/>
      <c r="DB52" s="24"/>
      <c r="DC52" s="24"/>
      <c r="DD52" s="14" t="str">
        <f t="shared" si="1"/>
        <v>PASS</v>
      </c>
    </row>
    <row r="53" spans="1:108" s="13" customFormat="1" x14ac:dyDescent="0.3">
      <c r="A53" s="14">
        <v>52</v>
      </c>
      <c r="B53" s="14" t="s">
        <v>322</v>
      </c>
      <c r="C53" s="14" t="s">
        <v>131</v>
      </c>
      <c r="D53" s="14" t="s">
        <v>132</v>
      </c>
      <c r="E53" s="14" t="s">
        <v>200</v>
      </c>
      <c r="F53" s="14" t="s">
        <v>0</v>
      </c>
      <c r="G53" s="14" t="s">
        <v>202</v>
      </c>
      <c r="H53" s="14" t="s">
        <v>201</v>
      </c>
      <c r="I53" s="16">
        <v>18264</v>
      </c>
      <c r="J53" s="14" t="s">
        <v>198</v>
      </c>
      <c r="K53" s="14"/>
      <c r="L53" s="14" t="s">
        <v>197</v>
      </c>
      <c r="M53" s="14" t="s">
        <v>10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 t="s">
        <v>10</v>
      </c>
      <c r="AB53" s="14" t="s">
        <v>10</v>
      </c>
      <c r="AC53" s="17" t="s">
        <v>8</v>
      </c>
      <c r="AD53" s="14"/>
      <c r="AE53" s="14"/>
      <c r="AF53" s="14"/>
      <c r="AG53" s="14"/>
      <c r="AH53" s="16"/>
      <c r="AI53" s="14"/>
      <c r="AJ53" s="14"/>
      <c r="AK53" s="14"/>
      <c r="AL53" s="14"/>
      <c r="AM53" s="14"/>
      <c r="AN53" s="14"/>
      <c r="AO53" s="14" t="s">
        <v>320</v>
      </c>
      <c r="AP53" s="14" t="s">
        <v>2</v>
      </c>
      <c r="AQ53" s="14"/>
      <c r="AR53" s="14" t="s">
        <v>9</v>
      </c>
      <c r="AS53" s="14"/>
      <c r="AT53" s="14"/>
      <c r="AU53" s="25" t="s">
        <v>10</v>
      </c>
      <c r="AV53" s="26"/>
      <c r="AW53" s="26"/>
      <c r="AX53" s="26"/>
      <c r="AY53" s="26"/>
      <c r="AZ53" s="26" t="s">
        <v>11</v>
      </c>
      <c r="BA53" s="26"/>
      <c r="BB53" s="26"/>
      <c r="BC53" s="26"/>
      <c r="BD53" s="26" t="s">
        <v>12</v>
      </c>
      <c r="BE53" s="30"/>
      <c r="BF53" s="26"/>
      <c r="BG53" s="26" t="s">
        <v>236</v>
      </c>
      <c r="BH53" s="26" t="s">
        <v>14</v>
      </c>
      <c r="BI53" s="14" t="s">
        <v>10</v>
      </c>
      <c r="BJ53" s="26" t="s">
        <v>633</v>
      </c>
      <c r="BK53" s="28"/>
      <c r="BL53" s="26" t="s">
        <v>15</v>
      </c>
      <c r="BM53" s="26"/>
      <c r="BN53" s="26"/>
      <c r="BO53" s="26" t="s">
        <v>17</v>
      </c>
      <c r="BP53" s="26">
        <v>20</v>
      </c>
      <c r="BQ53" s="29">
        <v>200000</v>
      </c>
      <c r="BR53" s="29"/>
      <c r="BS53" s="29"/>
      <c r="BT53" s="29"/>
      <c r="BU53" s="29"/>
      <c r="BV53" s="26" t="s">
        <v>16</v>
      </c>
      <c r="BW53" s="26"/>
      <c r="BX53" s="26"/>
      <c r="BY53" s="14"/>
      <c r="BZ53" s="26"/>
      <c r="CA53" s="29"/>
      <c r="CB53" s="14" t="s">
        <v>313</v>
      </c>
      <c r="CC53" s="14" t="s">
        <v>262</v>
      </c>
      <c r="CD53" s="14" t="s">
        <v>17</v>
      </c>
      <c r="CE53" s="14" t="s">
        <v>264</v>
      </c>
      <c r="CF53" s="14" t="s">
        <v>267</v>
      </c>
      <c r="CG53" s="14"/>
      <c r="CH53" s="14" t="s">
        <v>314</v>
      </c>
      <c r="CI53" s="14"/>
      <c r="CJ53" s="14"/>
      <c r="CK53" s="14"/>
      <c r="CL53" s="14"/>
      <c r="CM53" s="14"/>
      <c r="CN53" s="14"/>
      <c r="CO53" s="14"/>
      <c r="CP53" s="14" t="s">
        <v>319</v>
      </c>
      <c r="CQ53" s="14" t="s">
        <v>319</v>
      </c>
      <c r="CR53" s="14"/>
      <c r="CS53" s="14" t="s">
        <v>319</v>
      </c>
      <c r="CT53" s="14" t="s">
        <v>319</v>
      </c>
      <c r="CU53" s="22" t="s">
        <v>541</v>
      </c>
      <c r="CV53" s="22" t="s">
        <v>542</v>
      </c>
      <c r="CW53" s="14"/>
      <c r="CX53" s="14"/>
      <c r="CY53" s="14"/>
      <c r="CZ53" s="14"/>
      <c r="DA53" s="24"/>
      <c r="DB53" s="24"/>
      <c r="DC53" s="24"/>
      <c r="DD53" s="14" t="str">
        <f t="shared" si="1"/>
        <v>PASS</v>
      </c>
    </row>
    <row r="54" spans="1:108" s="13" customFormat="1" x14ac:dyDescent="0.3">
      <c r="A54" s="14">
        <v>53</v>
      </c>
      <c r="B54" s="14" t="s">
        <v>322</v>
      </c>
      <c r="C54" s="14" t="s">
        <v>133</v>
      </c>
      <c r="D54" s="14" t="s">
        <v>134</v>
      </c>
      <c r="E54" s="14" t="s">
        <v>200</v>
      </c>
      <c r="F54" s="14" t="s">
        <v>0</v>
      </c>
      <c r="G54" s="14" t="s">
        <v>202</v>
      </c>
      <c r="H54" s="14" t="s">
        <v>201</v>
      </c>
      <c r="I54" s="16">
        <v>18264</v>
      </c>
      <c r="J54" s="14" t="s">
        <v>198</v>
      </c>
      <c r="K54" s="14"/>
      <c r="L54" s="14" t="s">
        <v>197</v>
      </c>
      <c r="M54" s="14" t="s">
        <v>10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 t="s">
        <v>10</v>
      </c>
      <c r="AB54" s="14" t="s">
        <v>10</v>
      </c>
      <c r="AC54" s="17" t="s">
        <v>8</v>
      </c>
      <c r="AD54" s="14"/>
      <c r="AE54" s="14"/>
      <c r="AF54" s="14"/>
      <c r="AG54" s="14"/>
      <c r="AH54" s="16"/>
      <c r="AI54" s="14"/>
      <c r="AJ54" s="14"/>
      <c r="AK54" s="14"/>
      <c r="AL54" s="14"/>
      <c r="AM54" s="14"/>
      <c r="AN54" s="14"/>
      <c r="AO54" s="14" t="s">
        <v>320</v>
      </c>
      <c r="AP54" s="14" t="s">
        <v>2</v>
      </c>
      <c r="AQ54" s="14"/>
      <c r="AR54" s="14" t="s">
        <v>9</v>
      </c>
      <c r="AS54" s="14"/>
      <c r="AT54" s="14"/>
      <c r="AU54" s="14" t="s">
        <v>10</v>
      </c>
      <c r="AV54" s="14"/>
      <c r="AW54" s="14"/>
      <c r="AX54" s="14"/>
      <c r="AY54" s="14"/>
      <c r="AZ54" s="14" t="s">
        <v>11</v>
      </c>
      <c r="BA54" s="14"/>
      <c r="BB54" s="14"/>
      <c r="BC54" s="14"/>
      <c r="BD54" s="14" t="s">
        <v>12</v>
      </c>
      <c r="BE54" s="18"/>
      <c r="BF54" s="14"/>
      <c r="BG54" s="14" t="s">
        <v>236</v>
      </c>
      <c r="BH54" s="14" t="s">
        <v>14</v>
      </c>
      <c r="BI54" s="14" t="s">
        <v>10</v>
      </c>
      <c r="BJ54" s="14" t="s">
        <v>633</v>
      </c>
      <c r="BK54" s="19"/>
      <c r="BL54" s="14" t="str">
        <f>"50%"</f>
        <v>50%</v>
      </c>
      <c r="BM54" s="14"/>
      <c r="BN54" s="20"/>
      <c r="BO54" s="14" t="s">
        <v>10</v>
      </c>
      <c r="BP54" s="14"/>
      <c r="BQ54" s="20">
        <v>200000</v>
      </c>
      <c r="BR54" s="20"/>
      <c r="BS54" s="20"/>
      <c r="BT54" s="20"/>
      <c r="BU54" s="20"/>
      <c r="BV54" s="21" t="s">
        <v>16</v>
      </c>
      <c r="BW54" s="21"/>
      <c r="BX54" s="21"/>
      <c r="BY54" s="14"/>
      <c r="BZ54" s="21"/>
      <c r="CA54" s="20">
        <f t="shared" ref="CA54:CA59" si="4">BQ54</f>
        <v>200000</v>
      </c>
      <c r="CB54" s="14" t="s">
        <v>313</v>
      </c>
      <c r="CC54" s="14" t="s">
        <v>262</v>
      </c>
      <c r="CD54" s="14" t="s">
        <v>17</v>
      </c>
      <c r="CE54" s="14" t="s">
        <v>264</v>
      </c>
      <c r="CF54" s="14" t="s">
        <v>267</v>
      </c>
      <c r="CG54" s="14"/>
      <c r="CH54" s="14" t="s">
        <v>314</v>
      </c>
      <c r="CI54" s="14">
        <v>1</v>
      </c>
      <c r="CJ54" s="14" t="s">
        <v>275</v>
      </c>
      <c r="CK54" s="14" t="s">
        <v>17</v>
      </c>
      <c r="CL54" s="14" t="s">
        <v>18</v>
      </c>
      <c r="CM54" s="14" t="s">
        <v>19</v>
      </c>
      <c r="CN54" s="14"/>
      <c r="CO54" s="14"/>
      <c r="CP54" s="14" t="s">
        <v>318</v>
      </c>
      <c r="CQ54" s="14" t="s">
        <v>319</v>
      </c>
      <c r="CR54" s="14"/>
      <c r="CS54" s="14" t="s">
        <v>318</v>
      </c>
      <c r="CT54" s="14" t="s">
        <v>319</v>
      </c>
      <c r="CU54" s="22" t="s">
        <v>543</v>
      </c>
      <c r="CV54" s="22" t="s">
        <v>544</v>
      </c>
      <c r="CW54" s="14"/>
      <c r="CX54" s="14"/>
      <c r="CY54" s="22" t="s">
        <v>442</v>
      </c>
      <c r="CZ54" s="22" t="s">
        <v>443</v>
      </c>
      <c r="DA54" s="24"/>
      <c r="DB54" s="24"/>
      <c r="DC54" s="24"/>
      <c r="DD54" s="14" t="str">
        <f t="shared" si="1"/>
        <v>PASS</v>
      </c>
    </row>
    <row r="55" spans="1:108" s="13" customFormat="1" x14ac:dyDescent="0.3">
      <c r="A55" s="14">
        <v>54</v>
      </c>
      <c r="B55" s="14" t="s">
        <v>322</v>
      </c>
      <c r="C55" s="14" t="s">
        <v>135</v>
      </c>
      <c r="D55" s="14" t="s">
        <v>136</v>
      </c>
      <c r="E55" s="14" t="s">
        <v>200</v>
      </c>
      <c r="F55" s="14" t="s">
        <v>0</v>
      </c>
      <c r="G55" s="14" t="s">
        <v>202</v>
      </c>
      <c r="H55" s="14" t="s">
        <v>201</v>
      </c>
      <c r="I55" s="16">
        <v>18264</v>
      </c>
      <c r="J55" s="14" t="s">
        <v>198</v>
      </c>
      <c r="K55" s="14"/>
      <c r="L55" s="14" t="s">
        <v>197</v>
      </c>
      <c r="M55" s="14" t="s">
        <v>10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 t="s">
        <v>10</v>
      </c>
      <c r="AB55" s="14" t="s">
        <v>10</v>
      </c>
      <c r="AC55" s="17" t="s">
        <v>8</v>
      </c>
      <c r="AD55" s="14"/>
      <c r="AE55" s="14"/>
      <c r="AF55" s="14"/>
      <c r="AG55" s="14"/>
      <c r="AH55" s="16"/>
      <c r="AI55" s="14"/>
      <c r="AJ55" s="14"/>
      <c r="AK55" s="14"/>
      <c r="AL55" s="14"/>
      <c r="AM55" s="14"/>
      <c r="AN55" s="14"/>
      <c r="AO55" s="14" t="s">
        <v>320</v>
      </c>
      <c r="AP55" s="14" t="s">
        <v>2</v>
      </c>
      <c r="AQ55" s="14"/>
      <c r="AR55" s="14" t="s">
        <v>9</v>
      </c>
      <c r="AS55" s="14"/>
      <c r="AT55" s="14"/>
      <c r="AU55" s="14" t="s">
        <v>10</v>
      </c>
      <c r="AV55" s="14"/>
      <c r="AW55" s="14"/>
      <c r="AX55" s="14"/>
      <c r="AY55" s="14"/>
      <c r="AZ55" s="14" t="s">
        <v>11</v>
      </c>
      <c r="BA55" s="14"/>
      <c r="BB55" s="14"/>
      <c r="BC55" s="14"/>
      <c r="BD55" s="14" t="s">
        <v>12</v>
      </c>
      <c r="BE55" s="18"/>
      <c r="BF55" s="14"/>
      <c r="BG55" s="14" t="s">
        <v>236</v>
      </c>
      <c r="BH55" s="14" t="s">
        <v>14</v>
      </c>
      <c r="BI55" s="14" t="s">
        <v>10</v>
      </c>
      <c r="BJ55" s="14" t="s">
        <v>633</v>
      </c>
      <c r="BK55" s="19"/>
      <c r="BL55" s="14" t="str">
        <f>"25%"</f>
        <v>25%</v>
      </c>
      <c r="BM55" s="14"/>
      <c r="BN55" s="20"/>
      <c r="BO55" s="14" t="s">
        <v>10</v>
      </c>
      <c r="BP55" s="14"/>
      <c r="BQ55" s="20">
        <v>200000</v>
      </c>
      <c r="BR55" s="20"/>
      <c r="BS55" s="20"/>
      <c r="BT55" s="20"/>
      <c r="BU55" s="20"/>
      <c r="BV55" s="21" t="s">
        <v>16</v>
      </c>
      <c r="BW55" s="21"/>
      <c r="BX55" s="21"/>
      <c r="BY55" s="14"/>
      <c r="BZ55" s="21"/>
      <c r="CA55" s="20">
        <f t="shared" si="4"/>
        <v>200000</v>
      </c>
      <c r="CB55" s="14" t="s">
        <v>313</v>
      </c>
      <c r="CC55" s="14" t="s">
        <v>262</v>
      </c>
      <c r="CD55" s="14" t="s">
        <v>17</v>
      </c>
      <c r="CE55" s="14" t="s">
        <v>264</v>
      </c>
      <c r="CF55" s="14" t="s">
        <v>267</v>
      </c>
      <c r="CG55" s="14"/>
      <c r="CH55" s="14" t="s">
        <v>314</v>
      </c>
      <c r="CI55" s="14">
        <v>1</v>
      </c>
      <c r="CJ55" s="14" t="s">
        <v>275</v>
      </c>
      <c r="CK55" s="14" t="s">
        <v>17</v>
      </c>
      <c r="CL55" s="14" t="s">
        <v>18</v>
      </c>
      <c r="CM55" s="14" t="s">
        <v>19</v>
      </c>
      <c r="CN55" s="14"/>
      <c r="CO55" s="14"/>
      <c r="CP55" s="14" t="s">
        <v>318</v>
      </c>
      <c r="CQ55" s="14" t="s">
        <v>319</v>
      </c>
      <c r="CR55" s="14"/>
      <c r="CS55" s="14" t="s">
        <v>318</v>
      </c>
      <c r="CT55" s="14" t="s">
        <v>319</v>
      </c>
      <c r="CU55" s="22" t="s">
        <v>545</v>
      </c>
      <c r="CV55" s="22" t="s">
        <v>546</v>
      </c>
      <c r="CW55" s="14"/>
      <c r="CX55" s="14"/>
      <c r="CY55" s="22" t="s">
        <v>420</v>
      </c>
      <c r="CZ55" s="22" t="s">
        <v>421</v>
      </c>
      <c r="DA55" s="24"/>
      <c r="DB55" s="24"/>
      <c r="DC55" s="24"/>
      <c r="DD55" s="14" t="str">
        <f t="shared" si="1"/>
        <v>PASS</v>
      </c>
    </row>
    <row r="56" spans="1:108" s="13" customFormat="1" x14ac:dyDescent="0.3">
      <c r="A56" s="14">
        <v>55</v>
      </c>
      <c r="B56" s="14" t="s">
        <v>322</v>
      </c>
      <c r="C56" s="14" t="s">
        <v>137</v>
      </c>
      <c r="D56" s="14" t="s">
        <v>138</v>
      </c>
      <c r="E56" s="14" t="s">
        <v>200</v>
      </c>
      <c r="F56" s="14" t="s">
        <v>0</v>
      </c>
      <c r="G56" s="14" t="s">
        <v>202</v>
      </c>
      <c r="H56" s="14" t="s">
        <v>201</v>
      </c>
      <c r="I56" s="16">
        <v>18264</v>
      </c>
      <c r="J56" s="14" t="s">
        <v>198</v>
      </c>
      <c r="K56" s="14"/>
      <c r="L56" s="14" t="s">
        <v>197</v>
      </c>
      <c r="M56" s="14" t="s">
        <v>10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 t="s">
        <v>10</v>
      </c>
      <c r="AB56" s="14" t="s">
        <v>10</v>
      </c>
      <c r="AC56" s="17" t="s">
        <v>8</v>
      </c>
      <c r="AD56" s="14"/>
      <c r="AE56" s="14"/>
      <c r="AF56" s="14"/>
      <c r="AG56" s="14"/>
      <c r="AH56" s="16"/>
      <c r="AI56" s="14"/>
      <c r="AJ56" s="14"/>
      <c r="AK56" s="14"/>
      <c r="AL56" s="14"/>
      <c r="AM56" s="14"/>
      <c r="AN56" s="14"/>
      <c r="AO56" s="14" t="s">
        <v>320</v>
      </c>
      <c r="AP56" s="14" t="s">
        <v>2</v>
      </c>
      <c r="AQ56" s="14"/>
      <c r="AR56" s="14" t="s">
        <v>9</v>
      </c>
      <c r="AS56" s="14"/>
      <c r="AT56" s="14"/>
      <c r="AU56" s="14" t="s">
        <v>10</v>
      </c>
      <c r="AV56" s="14"/>
      <c r="AW56" s="14"/>
      <c r="AX56" s="14"/>
      <c r="AY56" s="14"/>
      <c r="AZ56" s="14" t="s">
        <v>11</v>
      </c>
      <c r="BA56" s="14"/>
      <c r="BB56" s="14"/>
      <c r="BC56" s="14"/>
      <c r="BD56" s="14" t="s">
        <v>12</v>
      </c>
      <c r="BE56" s="18"/>
      <c r="BF56" s="14"/>
      <c r="BG56" s="14" t="s">
        <v>236</v>
      </c>
      <c r="BH56" s="14" t="s">
        <v>14</v>
      </c>
      <c r="BI56" s="14" t="s">
        <v>10</v>
      </c>
      <c r="BJ56" s="14" t="s">
        <v>633</v>
      </c>
      <c r="BK56" s="19"/>
      <c r="BL56" s="14" t="str">
        <f>"75%"</f>
        <v>75%</v>
      </c>
      <c r="BM56" s="14"/>
      <c r="BN56" s="20"/>
      <c r="BO56" s="14" t="s">
        <v>10</v>
      </c>
      <c r="BP56" s="14"/>
      <c r="BQ56" s="20">
        <v>200000</v>
      </c>
      <c r="BR56" s="20"/>
      <c r="BS56" s="20"/>
      <c r="BT56" s="20"/>
      <c r="BU56" s="20"/>
      <c r="BV56" s="21" t="s">
        <v>16</v>
      </c>
      <c r="BW56" s="21"/>
      <c r="BX56" s="21"/>
      <c r="BY56" s="14"/>
      <c r="BZ56" s="21"/>
      <c r="CA56" s="20">
        <f t="shared" si="4"/>
        <v>200000</v>
      </c>
      <c r="CB56" s="14" t="s">
        <v>313</v>
      </c>
      <c r="CC56" s="14" t="s">
        <v>262</v>
      </c>
      <c r="CD56" s="14" t="s">
        <v>17</v>
      </c>
      <c r="CE56" s="14" t="s">
        <v>264</v>
      </c>
      <c r="CF56" s="14" t="s">
        <v>267</v>
      </c>
      <c r="CG56" s="14"/>
      <c r="CH56" s="14" t="s">
        <v>314</v>
      </c>
      <c r="CI56" s="14">
        <v>1</v>
      </c>
      <c r="CJ56" s="14" t="s">
        <v>275</v>
      </c>
      <c r="CK56" s="14" t="s">
        <v>17</v>
      </c>
      <c r="CL56" s="14" t="s">
        <v>18</v>
      </c>
      <c r="CM56" s="14" t="s">
        <v>19</v>
      </c>
      <c r="CN56" s="14"/>
      <c r="CO56" s="14"/>
      <c r="CP56" s="14" t="s">
        <v>318</v>
      </c>
      <c r="CQ56" s="14" t="s">
        <v>319</v>
      </c>
      <c r="CR56" s="14"/>
      <c r="CS56" s="14" t="s">
        <v>318</v>
      </c>
      <c r="CT56" s="14" t="s">
        <v>319</v>
      </c>
      <c r="CU56" s="22" t="s">
        <v>547</v>
      </c>
      <c r="CV56" s="22" t="s">
        <v>548</v>
      </c>
      <c r="CW56" s="14"/>
      <c r="CX56" s="14"/>
      <c r="CY56" s="22" t="s">
        <v>422</v>
      </c>
      <c r="CZ56" s="22" t="s">
        <v>423</v>
      </c>
      <c r="DA56" s="24"/>
      <c r="DB56" s="24"/>
      <c r="DC56" s="24"/>
      <c r="DD56" s="14" t="str">
        <f t="shared" si="1"/>
        <v>PASS</v>
      </c>
    </row>
    <row r="57" spans="1:108" s="13" customFormat="1" x14ac:dyDescent="0.3">
      <c r="A57" s="14">
        <v>56</v>
      </c>
      <c r="B57" s="14" t="s">
        <v>322</v>
      </c>
      <c r="C57" s="14" t="s">
        <v>139</v>
      </c>
      <c r="D57" s="14" t="s">
        <v>140</v>
      </c>
      <c r="E57" s="14" t="s">
        <v>200</v>
      </c>
      <c r="F57" s="14" t="s">
        <v>0</v>
      </c>
      <c r="G57" s="14" t="s">
        <v>202</v>
      </c>
      <c r="H57" s="14" t="s">
        <v>201</v>
      </c>
      <c r="I57" s="16">
        <v>18264</v>
      </c>
      <c r="J57" s="14" t="s">
        <v>198</v>
      </c>
      <c r="K57" s="14"/>
      <c r="L57" s="14" t="s">
        <v>197</v>
      </c>
      <c r="M57" s="14" t="s">
        <v>10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 t="s">
        <v>10</v>
      </c>
      <c r="AB57" s="14" t="s">
        <v>10</v>
      </c>
      <c r="AC57" s="17" t="s">
        <v>8</v>
      </c>
      <c r="AD57" s="14"/>
      <c r="AE57" s="14"/>
      <c r="AF57" s="14"/>
      <c r="AG57" s="14"/>
      <c r="AH57" s="16"/>
      <c r="AI57" s="14"/>
      <c r="AJ57" s="14"/>
      <c r="AK57" s="14"/>
      <c r="AL57" s="14"/>
      <c r="AM57" s="14"/>
      <c r="AN57" s="14"/>
      <c r="AO57" s="14" t="s">
        <v>320</v>
      </c>
      <c r="AP57" s="14" t="s">
        <v>2</v>
      </c>
      <c r="AQ57" s="14"/>
      <c r="AR57" s="14" t="s">
        <v>9</v>
      </c>
      <c r="AS57" s="14"/>
      <c r="AT57" s="14"/>
      <c r="AU57" s="14" t="s">
        <v>10</v>
      </c>
      <c r="AV57" s="14"/>
      <c r="AW57" s="14"/>
      <c r="AX57" s="14"/>
      <c r="AY57" s="14"/>
      <c r="AZ57" s="14" t="s">
        <v>11</v>
      </c>
      <c r="BA57" s="14"/>
      <c r="BB57" s="14"/>
      <c r="BC57" s="14"/>
      <c r="BD57" s="14" t="s">
        <v>12</v>
      </c>
      <c r="BE57" s="18"/>
      <c r="BF57" s="14"/>
      <c r="BG57" s="14" t="s">
        <v>236</v>
      </c>
      <c r="BH57" s="14" t="s">
        <v>14</v>
      </c>
      <c r="BI57" s="14" t="s">
        <v>10</v>
      </c>
      <c r="BJ57" s="14" t="s">
        <v>633</v>
      </c>
      <c r="BK57" s="19"/>
      <c r="BL57" s="14" t="str">
        <f>"100%"</f>
        <v>100%</v>
      </c>
      <c r="BM57" s="14"/>
      <c r="BN57" s="20"/>
      <c r="BO57" s="14" t="s">
        <v>10</v>
      </c>
      <c r="BP57" s="14"/>
      <c r="BQ57" s="20">
        <v>200000</v>
      </c>
      <c r="BR57" s="20"/>
      <c r="BS57" s="20"/>
      <c r="BT57" s="20"/>
      <c r="BU57" s="20"/>
      <c r="BV57" s="21" t="s">
        <v>16</v>
      </c>
      <c r="BW57" s="21"/>
      <c r="BX57" s="21"/>
      <c r="BY57" s="14"/>
      <c r="BZ57" s="21"/>
      <c r="CA57" s="20">
        <f t="shared" si="4"/>
        <v>200000</v>
      </c>
      <c r="CB57" s="14" t="s">
        <v>313</v>
      </c>
      <c r="CC57" s="14" t="s">
        <v>262</v>
      </c>
      <c r="CD57" s="14" t="s">
        <v>17</v>
      </c>
      <c r="CE57" s="14" t="s">
        <v>264</v>
      </c>
      <c r="CF57" s="14" t="s">
        <v>267</v>
      </c>
      <c r="CG57" s="14"/>
      <c r="CH57" s="14" t="s">
        <v>314</v>
      </c>
      <c r="CI57" s="14">
        <v>1</v>
      </c>
      <c r="CJ57" s="14" t="s">
        <v>275</v>
      </c>
      <c r="CK57" s="14" t="s">
        <v>17</v>
      </c>
      <c r="CL57" s="14" t="s">
        <v>18</v>
      </c>
      <c r="CM57" s="14" t="s">
        <v>19</v>
      </c>
      <c r="CN57" s="14"/>
      <c r="CO57" s="14"/>
      <c r="CP57" s="14" t="s">
        <v>318</v>
      </c>
      <c r="CQ57" s="14" t="s">
        <v>319</v>
      </c>
      <c r="CR57" s="14"/>
      <c r="CS57" s="14" t="s">
        <v>318</v>
      </c>
      <c r="CT57" s="14" t="s">
        <v>319</v>
      </c>
      <c r="CU57" s="22" t="s">
        <v>549</v>
      </c>
      <c r="CV57" s="22" t="s">
        <v>550</v>
      </c>
      <c r="CW57" s="14"/>
      <c r="CX57" s="14"/>
      <c r="CY57" s="22" t="s">
        <v>424</v>
      </c>
      <c r="CZ57" s="22" t="s">
        <v>425</v>
      </c>
      <c r="DA57" s="24"/>
      <c r="DB57" s="24"/>
      <c r="DC57" s="24"/>
      <c r="DD57" s="14" t="str">
        <f t="shared" si="1"/>
        <v>PASS</v>
      </c>
    </row>
    <row r="58" spans="1:108" s="13" customFormat="1" x14ac:dyDescent="0.3">
      <c r="A58" s="14">
        <v>57</v>
      </c>
      <c r="B58" s="14" t="s">
        <v>322</v>
      </c>
      <c r="C58" s="14" t="s">
        <v>141</v>
      </c>
      <c r="D58" s="14" t="s">
        <v>142</v>
      </c>
      <c r="E58" s="14" t="s">
        <v>200</v>
      </c>
      <c r="F58" s="14" t="s">
        <v>0</v>
      </c>
      <c r="G58" s="14" t="s">
        <v>202</v>
      </c>
      <c r="H58" s="14" t="s">
        <v>201</v>
      </c>
      <c r="I58" s="16">
        <v>18264</v>
      </c>
      <c r="J58" s="14" t="s">
        <v>198</v>
      </c>
      <c r="K58" s="14"/>
      <c r="L58" s="14" t="s">
        <v>197</v>
      </c>
      <c r="M58" s="14" t="s">
        <v>10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 t="s">
        <v>10</v>
      </c>
      <c r="AB58" s="14" t="s">
        <v>10</v>
      </c>
      <c r="AC58" s="17" t="s">
        <v>8</v>
      </c>
      <c r="AD58" s="14"/>
      <c r="AE58" s="14"/>
      <c r="AF58" s="14"/>
      <c r="AG58" s="14"/>
      <c r="AH58" s="16"/>
      <c r="AI58" s="14"/>
      <c r="AJ58" s="14"/>
      <c r="AK58" s="14"/>
      <c r="AL58" s="14"/>
      <c r="AM58" s="14"/>
      <c r="AN58" s="14"/>
      <c r="AO58" s="14" t="s">
        <v>320</v>
      </c>
      <c r="AP58" s="14" t="s">
        <v>2</v>
      </c>
      <c r="AQ58" s="14"/>
      <c r="AR58" s="14" t="s">
        <v>9</v>
      </c>
      <c r="AS58" s="14"/>
      <c r="AT58" s="14"/>
      <c r="AU58" s="14" t="s">
        <v>10</v>
      </c>
      <c r="AV58" s="14"/>
      <c r="AW58" s="14"/>
      <c r="AX58" s="14"/>
      <c r="AY58" s="14"/>
      <c r="AZ58" s="14" t="s">
        <v>11</v>
      </c>
      <c r="BA58" s="14"/>
      <c r="BB58" s="14"/>
      <c r="BC58" s="14"/>
      <c r="BD58" s="14" t="s">
        <v>12</v>
      </c>
      <c r="BE58" s="18"/>
      <c r="BF58" s="14"/>
      <c r="BG58" s="14" t="s">
        <v>236</v>
      </c>
      <c r="BH58" s="14" t="s">
        <v>14</v>
      </c>
      <c r="BI58" s="14" t="s">
        <v>10</v>
      </c>
      <c r="BJ58" s="14" t="s">
        <v>633</v>
      </c>
      <c r="BK58" s="19"/>
      <c r="BL58" s="14" t="s">
        <v>244</v>
      </c>
      <c r="BM58" s="14"/>
      <c r="BN58" s="20">
        <v>1</v>
      </c>
      <c r="BO58" s="14" t="s">
        <v>10</v>
      </c>
      <c r="BP58" s="14"/>
      <c r="BQ58" s="20">
        <v>200000</v>
      </c>
      <c r="BR58" s="20"/>
      <c r="BS58" s="20"/>
      <c r="BT58" s="20"/>
      <c r="BU58" s="20"/>
      <c r="BV58" s="21" t="s">
        <v>16</v>
      </c>
      <c r="BW58" s="21"/>
      <c r="BX58" s="21"/>
      <c r="BY58" s="14"/>
      <c r="BZ58" s="21"/>
      <c r="CA58" s="20">
        <f t="shared" si="4"/>
        <v>200000</v>
      </c>
      <c r="CB58" s="14" t="s">
        <v>313</v>
      </c>
      <c r="CC58" s="14" t="s">
        <v>262</v>
      </c>
      <c r="CD58" s="14" t="s">
        <v>17</v>
      </c>
      <c r="CE58" s="14" t="s">
        <v>264</v>
      </c>
      <c r="CF58" s="14" t="s">
        <v>267</v>
      </c>
      <c r="CG58" s="14"/>
      <c r="CH58" s="14" t="s">
        <v>314</v>
      </c>
      <c r="CI58" s="14">
        <v>1</v>
      </c>
      <c r="CJ58" s="14" t="s">
        <v>275</v>
      </c>
      <c r="CK58" s="14" t="s">
        <v>17</v>
      </c>
      <c r="CL58" s="14" t="s">
        <v>18</v>
      </c>
      <c r="CM58" s="14" t="s">
        <v>19</v>
      </c>
      <c r="CN58" s="14"/>
      <c r="CO58" s="14"/>
      <c r="CP58" s="14" t="s">
        <v>318</v>
      </c>
      <c r="CQ58" s="14" t="s">
        <v>319</v>
      </c>
      <c r="CR58" s="14"/>
      <c r="CS58" s="22" t="s">
        <v>318</v>
      </c>
      <c r="CT58" s="22" t="s">
        <v>319</v>
      </c>
      <c r="CU58" s="22" t="s">
        <v>595</v>
      </c>
      <c r="CV58" s="22" t="s">
        <v>596</v>
      </c>
      <c r="CW58" s="14"/>
      <c r="CX58" s="14"/>
      <c r="CY58" s="22" t="s">
        <v>591</v>
      </c>
      <c r="CZ58" s="22" t="s">
        <v>592</v>
      </c>
      <c r="DA58" s="24"/>
      <c r="DB58" s="24"/>
      <c r="DC58" s="23"/>
      <c r="DD58" s="14" t="str">
        <f t="shared" si="1"/>
        <v>PASS</v>
      </c>
    </row>
    <row r="59" spans="1:108" s="13" customFormat="1" x14ac:dyDescent="0.3">
      <c r="A59" s="14">
        <v>58</v>
      </c>
      <c r="B59" s="14" t="s">
        <v>322</v>
      </c>
      <c r="C59" s="14" t="s">
        <v>143</v>
      </c>
      <c r="D59" s="14" t="s">
        <v>144</v>
      </c>
      <c r="E59" s="14" t="s">
        <v>200</v>
      </c>
      <c r="F59" s="14" t="s">
        <v>0</v>
      </c>
      <c r="G59" s="14" t="s">
        <v>202</v>
      </c>
      <c r="H59" s="14" t="s">
        <v>201</v>
      </c>
      <c r="I59" s="16">
        <v>18264</v>
      </c>
      <c r="J59" s="14" t="s">
        <v>198</v>
      </c>
      <c r="K59" s="14"/>
      <c r="L59" s="14" t="s">
        <v>197</v>
      </c>
      <c r="M59" s="14" t="s">
        <v>10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 t="s">
        <v>10</v>
      </c>
      <c r="AB59" s="14" t="s">
        <v>10</v>
      </c>
      <c r="AC59" s="17" t="s">
        <v>8</v>
      </c>
      <c r="AD59" s="14"/>
      <c r="AE59" s="14"/>
      <c r="AF59" s="14"/>
      <c r="AG59" s="14"/>
      <c r="AH59" s="16"/>
      <c r="AI59" s="14"/>
      <c r="AJ59" s="14"/>
      <c r="AK59" s="14"/>
      <c r="AL59" s="14"/>
      <c r="AM59" s="14"/>
      <c r="AN59" s="14"/>
      <c r="AO59" s="14" t="s">
        <v>320</v>
      </c>
      <c r="AP59" s="14" t="s">
        <v>2</v>
      </c>
      <c r="AQ59" s="14"/>
      <c r="AR59" s="14" t="s">
        <v>9</v>
      </c>
      <c r="AS59" s="14"/>
      <c r="AT59" s="14"/>
      <c r="AU59" s="14" t="s">
        <v>10</v>
      </c>
      <c r="AV59" s="14"/>
      <c r="AW59" s="14"/>
      <c r="AX59" s="14"/>
      <c r="AY59" s="14"/>
      <c r="AZ59" s="14" t="s">
        <v>11</v>
      </c>
      <c r="BA59" s="14"/>
      <c r="BB59" s="14"/>
      <c r="BC59" s="14"/>
      <c r="BD59" s="14" t="s">
        <v>12</v>
      </c>
      <c r="BE59" s="18"/>
      <c r="BF59" s="14"/>
      <c r="BG59" s="14" t="s">
        <v>236</v>
      </c>
      <c r="BH59" s="14" t="s">
        <v>14</v>
      </c>
      <c r="BI59" s="14" t="s">
        <v>10</v>
      </c>
      <c r="BJ59" s="14" t="s">
        <v>633</v>
      </c>
      <c r="BK59" s="19"/>
      <c r="BL59" s="14" t="s">
        <v>244</v>
      </c>
      <c r="BM59" s="14"/>
      <c r="BN59" s="20">
        <v>99</v>
      </c>
      <c r="BO59" s="14" t="s">
        <v>10</v>
      </c>
      <c r="BP59" s="14"/>
      <c r="BQ59" s="20">
        <v>200000</v>
      </c>
      <c r="BR59" s="20"/>
      <c r="BS59" s="20"/>
      <c r="BT59" s="20"/>
      <c r="BU59" s="20"/>
      <c r="BV59" s="21" t="s">
        <v>16</v>
      </c>
      <c r="BW59" s="21"/>
      <c r="BX59" s="21"/>
      <c r="BY59" s="14"/>
      <c r="BZ59" s="21"/>
      <c r="CA59" s="20">
        <f t="shared" si="4"/>
        <v>200000</v>
      </c>
      <c r="CB59" s="14" t="s">
        <v>313</v>
      </c>
      <c r="CC59" s="14" t="s">
        <v>262</v>
      </c>
      <c r="CD59" s="14" t="s">
        <v>17</v>
      </c>
      <c r="CE59" s="14" t="s">
        <v>264</v>
      </c>
      <c r="CF59" s="14" t="s">
        <v>267</v>
      </c>
      <c r="CG59" s="14"/>
      <c r="CH59" s="14" t="s">
        <v>314</v>
      </c>
      <c r="CI59" s="14">
        <v>1</v>
      </c>
      <c r="CJ59" s="14" t="s">
        <v>275</v>
      </c>
      <c r="CK59" s="14" t="s">
        <v>17</v>
      </c>
      <c r="CL59" s="14" t="s">
        <v>18</v>
      </c>
      <c r="CM59" s="14" t="s">
        <v>19</v>
      </c>
      <c r="CN59" s="14"/>
      <c r="CO59" s="14"/>
      <c r="CP59" s="14" t="s">
        <v>318</v>
      </c>
      <c r="CQ59" s="14" t="s">
        <v>319</v>
      </c>
      <c r="CR59" s="14"/>
      <c r="CS59" s="22" t="s">
        <v>318</v>
      </c>
      <c r="CT59" s="22" t="s">
        <v>319</v>
      </c>
      <c r="CU59" s="22" t="s">
        <v>597</v>
      </c>
      <c r="CV59" s="22" t="s">
        <v>598</v>
      </c>
      <c r="CW59" s="14"/>
      <c r="CX59" s="14"/>
      <c r="CY59" s="22" t="s">
        <v>593</v>
      </c>
      <c r="CZ59" s="22" t="s">
        <v>594</v>
      </c>
      <c r="DA59" s="24"/>
      <c r="DB59" s="24"/>
      <c r="DC59" s="23"/>
      <c r="DD59" s="14" t="str">
        <f t="shared" si="1"/>
        <v>PASS</v>
      </c>
    </row>
    <row r="60" spans="1:108" s="13" customFormat="1" ht="28.8" x14ac:dyDescent="0.3">
      <c r="A60" s="14">
        <v>59</v>
      </c>
      <c r="B60" s="14" t="s">
        <v>322</v>
      </c>
      <c r="C60" s="14" t="s">
        <v>145</v>
      </c>
      <c r="D60" s="14" t="s">
        <v>146</v>
      </c>
      <c r="E60" s="14" t="s">
        <v>200</v>
      </c>
      <c r="F60" s="14" t="s">
        <v>0</v>
      </c>
      <c r="G60" s="14" t="s">
        <v>202</v>
      </c>
      <c r="H60" s="14" t="s">
        <v>201</v>
      </c>
      <c r="I60" s="16">
        <v>18264</v>
      </c>
      <c r="J60" s="14" t="s">
        <v>150</v>
      </c>
      <c r="K60" s="14"/>
      <c r="L60" s="14" t="s">
        <v>197</v>
      </c>
      <c r="M60" s="14" t="s">
        <v>10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 t="s">
        <v>10</v>
      </c>
      <c r="AB60" s="14" t="s">
        <v>10</v>
      </c>
      <c r="AC60" s="17" t="s">
        <v>99</v>
      </c>
      <c r="AD60" s="14" t="s">
        <v>205</v>
      </c>
      <c r="AE60" s="14" t="s">
        <v>1</v>
      </c>
      <c r="AF60" s="14" t="s">
        <v>206</v>
      </c>
      <c r="AG60" s="14" t="s">
        <v>207</v>
      </c>
      <c r="AH60" s="16">
        <v>19353</v>
      </c>
      <c r="AI60" s="14" t="s">
        <v>214</v>
      </c>
      <c r="AJ60" s="14"/>
      <c r="AK60" s="14" t="s">
        <v>197</v>
      </c>
      <c r="AL60" s="14" t="s">
        <v>10</v>
      </c>
      <c r="AM60" s="14" t="s">
        <v>10</v>
      </c>
      <c r="AN60" s="14" t="s">
        <v>10</v>
      </c>
      <c r="AO60" s="14" t="s">
        <v>320</v>
      </c>
      <c r="AP60" s="14" t="s">
        <v>2</v>
      </c>
      <c r="AQ60" s="14"/>
      <c r="AR60" s="14" t="s">
        <v>9</v>
      </c>
      <c r="AS60" s="14"/>
      <c r="AT60" s="14"/>
      <c r="AU60" s="14" t="s">
        <v>10</v>
      </c>
      <c r="AV60" s="14"/>
      <c r="AW60" s="14"/>
      <c r="AX60" s="14"/>
      <c r="AY60" s="14"/>
      <c r="AZ60" s="14" t="s">
        <v>11</v>
      </c>
      <c r="BA60" s="14"/>
      <c r="BB60" s="14"/>
      <c r="BC60" s="14"/>
      <c r="BD60" s="14" t="s">
        <v>12</v>
      </c>
      <c r="BE60" s="18"/>
      <c r="BF60" s="14"/>
      <c r="BG60" s="14" t="s">
        <v>236</v>
      </c>
      <c r="BH60" s="14" t="s">
        <v>14</v>
      </c>
      <c r="BI60" s="14" t="s">
        <v>10</v>
      </c>
      <c r="BJ60" s="14" t="s">
        <v>633</v>
      </c>
      <c r="BK60" s="19"/>
      <c r="BL60" s="14" t="str">
        <f>"50%"</f>
        <v>50%</v>
      </c>
      <c r="BM60" s="14" t="s">
        <v>362</v>
      </c>
      <c r="BN60" s="20"/>
      <c r="BO60" s="14" t="s">
        <v>10</v>
      </c>
      <c r="BP60" s="14"/>
      <c r="BQ60" s="20">
        <v>200000</v>
      </c>
      <c r="BR60" s="20"/>
      <c r="BS60" s="20"/>
      <c r="BT60" s="20"/>
      <c r="BU60" s="20"/>
      <c r="BV60" s="21" t="s">
        <v>147</v>
      </c>
      <c r="BW60" s="21"/>
      <c r="BX60" s="21"/>
      <c r="BY60" s="14"/>
      <c r="BZ60" s="21"/>
      <c r="CA60" s="20">
        <v>200000</v>
      </c>
      <c r="CB60" s="14" t="s">
        <v>313</v>
      </c>
      <c r="CC60" s="14" t="s">
        <v>262</v>
      </c>
      <c r="CD60" s="14" t="s">
        <v>17</v>
      </c>
      <c r="CE60" s="14" t="s">
        <v>264</v>
      </c>
      <c r="CF60" s="14" t="s">
        <v>267</v>
      </c>
      <c r="CG60" s="14"/>
      <c r="CH60" s="14" t="s">
        <v>314</v>
      </c>
      <c r="CI60" s="14">
        <v>1</v>
      </c>
      <c r="CJ60" s="14" t="s">
        <v>275</v>
      </c>
      <c r="CK60" s="14" t="s">
        <v>17</v>
      </c>
      <c r="CL60" s="14" t="s">
        <v>38</v>
      </c>
      <c r="CM60" s="14" t="s">
        <v>50</v>
      </c>
      <c r="CN60" s="14"/>
      <c r="CO60" s="14"/>
      <c r="CP60" s="14" t="s">
        <v>324</v>
      </c>
      <c r="CQ60" s="14" t="s">
        <v>324</v>
      </c>
      <c r="CR60" s="14"/>
      <c r="CS60" s="14" t="s">
        <v>324</v>
      </c>
      <c r="CT60" s="14" t="s">
        <v>324</v>
      </c>
      <c r="CU60" s="22" t="s">
        <v>551</v>
      </c>
      <c r="CV60" s="22" t="s">
        <v>552</v>
      </c>
      <c r="CW60" s="14"/>
      <c r="CX60" s="14"/>
      <c r="CY60" s="14"/>
      <c r="CZ60" s="22" t="s">
        <v>426</v>
      </c>
      <c r="DA60" s="23" t="s">
        <v>444</v>
      </c>
      <c r="DB60" s="24"/>
      <c r="DC60" s="24"/>
      <c r="DD60" s="14" t="str">
        <f t="shared" si="1"/>
        <v>PASS</v>
      </c>
    </row>
    <row r="61" spans="1:108" s="13" customFormat="1" x14ac:dyDescent="0.3">
      <c r="A61" s="14">
        <v>60</v>
      </c>
      <c r="B61" s="14" t="s">
        <v>322</v>
      </c>
      <c r="C61" s="14" t="s">
        <v>148</v>
      </c>
      <c r="D61" s="14" t="s">
        <v>149</v>
      </c>
      <c r="E61" s="14" t="s">
        <v>200</v>
      </c>
      <c r="F61" s="14" t="s">
        <v>0</v>
      </c>
      <c r="G61" s="14" t="s">
        <v>202</v>
      </c>
      <c r="H61" s="14" t="s">
        <v>201</v>
      </c>
      <c r="I61" s="16">
        <v>18264</v>
      </c>
      <c r="J61" s="14" t="s">
        <v>150</v>
      </c>
      <c r="K61" s="14"/>
      <c r="L61" s="14" t="s">
        <v>197</v>
      </c>
      <c r="M61" s="14" t="s">
        <v>10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 t="s">
        <v>10</v>
      </c>
      <c r="AB61" s="14" t="s">
        <v>10</v>
      </c>
      <c r="AC61" s="17" t="s">
        <v>99</v>
      </c>
      <c r="AD61" s="14" t="s">
        <v>205</v>
      </c>
      <c r="AE61" s="14" t="s">
        <v>1</v>
      </c>
      <c r="AF61" s="14" t="s">
        <v>206</v>
      </c>
      <c r="AG61" s="14" t="s">
        <v>207</v>
      </c>
      <c r="AH61" s="16">
        <v>19353</v>
      </c>
      <c r="AI61" s="14" t="s">
        <v>214</v>
      </c>
      <c r="AJ61" s="14"/>
      <c r="AK61" s="14" t="s">
        <v>197</v>
      </c>
      <c r="AL61" s="14" t="s">
        <v>10</v>
      </c>
      <c r="AM61" s="14" t="s">
        <v>10</v>
      </c>
      <c r="AN61" s="14" t="s">
        <v>10</v>
      </c>
      <c r="AO61" s="14" t="s">
        <v>320</v>
      </c>
      <c r="AP61" s="14" t="s">
        <v>2</v>
      </c>
      <c r="AQ61" s="14"/>
      <c r="AR61" s="14" t="s">
        <v>9</v>
      </c>
      <c r="AS61" s="14"/>
      <c r="AT61" s="14"/>
      <c r="AU61" s="14" t="s">
        <v>10</v>
      </c>
      <c r="AV61" s="14"/>
      <c r="AW61" s="14"/>
      <c r="AX61" s="14"/>
      <c r="AY61" s="14"/>
      <c r="AZ61" s="14" t="s">
        <v>11</v>
      </c>
      <c r="BA61" s="14"/>
      <c r="BB61" s="14"/>
      <c r="BC61" s="14"/>
      <c r="BD61" s="14" t="s">
        <v>12</v>
      </c>
      <c r="BE61" s="18"/>
      <c r="BF61" s="14"/>
      <c r="BG61" s="14" t="s">
        <v>236</v>
      </c>
      <c r="BH61" s="14" t="s">
        <v>14</v>
      </c>
      <c r="BI61" s="14" t="s">
        <v>10</v>
      </c>
      <c r="BJ61" s="14" t="s">
        <v>633</v>
      </c>
      <c r="BK61" s="19"/>
      <c r="BL61" s="14" t="s">
        <v>15</v>
      </c>
      <c r="BM61" s="14"/>
      <c r="BN61" s="20"/>
      <c r="BO61" s="14" t="s">
        <v>10</v>
      </c>
      <c r="BP61" s="14"/>
      <c r="BQ61" s="20">
        <v>200000</v>
      </c>
      <c r="BR61" s="20"/>
      <c r="BS61" s="20"/>
      <c r="BT61" s="20"/>
      <c r="BU61" s="20"/>
      <c r="BV61" s="21" t="s">
        <v>147</v>
      </c>
      <c r="BW61" s="21" t="str">
        <f t="shared" ref="BW61:BW66" si="5">"50%"</f>
        <v>50%</v>
      </c>
      <c r="BX61" s="21" t="s">
        <v>253</v>
      </c>
      <c r="BY61" s="14"/>
      <c r="BZ61" s="21" t="s">
        <v>256</v>
      </c>
      <c r="CA61" s="20">
        <f t="shared" ref="CA61:CA67" si="6">BQ61</f>
        <v>200000</v>
      </c>
      <c r="CB61" s="14" t="s">
        <v>313</v>
      </c>
      <c r="CC61" s="14" t="s">
        <v>262</v>
      </c>
      <c r="CD61" s="14" t="s">
        <v>17</v>
      </c>
      <c r="CE61" s="14" t="s">
        <v>264</v>
      </c>
      <c r="CF61" s="14" t="s">
        <v>267</v>
      </c>
      <c r="CG61" s="14"/>
      <c r="CH61" s="14" t="s">
        <v>314</v>
      </c>
      <c r="CI61" s="14">
        <v>1</v>
      </c>
      <c r="CJ61" s="14" t="s">
        <v>275</v>
      </c>
      <c r="CK61" s="14" t="s">
        <v>17</v>
      </c>
      <c r="CL61" s="14" t="s">
        <v>18</v>
      </c>
      <c r="CM61" s="14" t="s">
        <v>19</v>
      </c>
      <c r="CN61" s="14"/>
      <c r="CO61" s="14"/>
      <c r="CP61" s="14" t="s">
        <v>318</v>
      </c>
      <c r="CQ61" s="14" t="s">
        <v>319</v>
      </c>
      <c r="CR61" s="14"/>
      <c r="CS61" s="14" t="s">
        <v>318</v>
      </c>
      <c r="CT61" s="14" t="s">
        <v>319</v>
      </c>
      <c r="CU61" s="22" t="s">
        <v>553</v>
      </c>
      <c r="CV61" s="22" t="s">
        <v>554</v>
      </c>
      <c r="CW61" s="14"/>
      <c r="CX61" s="14"/>
      <c r="CY61" s="22" t="s">
        <v>363</v>
      </c>
      <c r="CZ61" s="22" t="s">
        <v>388</v>
      </c>
      <c r="DA61" s="24"/>
      <c r="DB61" s="24"/>
      <c r="DC61" s="24"/>
      <c r="DD61" s="14" t="str">
        <f t="shared" si="1"/>
        <v>PASS</v>
      </c>
    </row>
    <row r="62" spans="1:108" s="13" customFormat="1" ht="57.6" x14ac:dyDescent="0.3">
      <c r="A62" s="14">
        <v>61</v>
      </c>
      <c r="B62" s="14" t="s">
        <v>322</v>
      </c>
      <c r="C62" s="14" t="s">
        <v>151</v>
      </c>
      <c r="D62" s="14" t="s">
        <v>152</v>
      </c>
      <c r="E62" s="14" t="s">
        <v>200</v>
      </c>
      <c r="F62" s="14" t="s">
        <v>0</v>
      </c>
      <c r="G62" s="14" t="s">
        <v>202</v>
      </c>
      <c r="H62" s="14" t="s">
        <v>201</v>
      </c>
      <c r="I62" s="16">
        <v>18264</v>
      </c>
      <c r="J62" s="14" t="s">
        <v>150</v>
      </c>
      <c r="K62" s="14"/>
      <c r="L62" s="14" t="s">
        <v>197</v>
      </c>
      <c r="M62" s="14" t="s">
        <v>10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 t="s">
        <v>10</v>
      </c>
      <c r="AB62" s="14" t="s">
        <v>10</v>
      </c>
      <c r="AC62" s="17" t="s">
        <v>99</v>
      </c>
      <c r="AD62" s="14" t="s">
        <v>205</v>
      </c>
      <c r="AE62" s="14" t="s">
        <v>1</v>
      </c>
      <c r="AF62" s="14" t="s">
        <v>206</v>
      </c>
      <c r="AG62" s="14" t="s">
        <v>207</v>
      </c>
      <c r="AH62" s="16">
        <f ca="1">(TODAY()+1)-(35*365.25)</f>
        <v>30329.25</v>
      </c>
      <c r="AI62" s="14" t="s">
        <v>214</v>
      </c>
      <c r="AJ62" s="14"/>
      <c r="AK62" s="14" t="s">
        <v>197</v>
      </c>
      <c r="AL62" s="14" t="s">
        <v>10</v>
      </c>
      <c r="AM62" s="14" t="s">
        <v>10</v>
      </c>
      <c r="AN62" s="14" t="s">
        <v>10</v>
      </c>
      <c r="AO62" s="14" t="s">
        <v>320</v>
      </c>
      <c r="AP62" s="14" t="s">
        <v>2</v>
      </c>
      <c r="AQ62" s="14"/>
      <c r="AR62" s="14" t="s">
        <v>9</v>
      </c>
      <c r="AS62" s="14"/>
      <c r="AT62" s="14"/>
      <c r="AU62" s="14" t="s">
        <v>10</v>
      </c>
      <c r="AV62" s="14"/>
      <c r="AW62" s="14"/>
      <c r="AX62" s="14"/>
      <c r="AY62" s="14"/>
      <c r="AZ62" s="14" t="s">
        <v>11</v>
      </c>
      <c r="BA62" s="14"/>
      <c r="BB62" s="14"/>
      <c r="BC62" s="14"/>
      <c r="BD62" s="14" t="s">
        <v>12</v>
      </c>
      <c r="BE62" s="18"/>
      <c r="BF62" s="14"/>
      <c r="BG62" s="14" t="s">
        <v>236</v>
      </c>
      <c r="BH62" s="14" t="s">
        <v>14</v>
      </c>
      <c r="BI62" s="14" t="s">
        <v>10</v>
      </c>
      <c r="BJ62" s="14" t="s">
        <v>633</v>
      </c>
      <c r="BK62" s="19"/>
      <c r="BL62" s="14" t="s">
        <v>15</v>
      </c>
      <c r="BM62" s="14" t="s">
        <v>130</v>
      </c>
      <c r="BN62" s="20"/>
      <c r="BO62" s="14" t="s">
        <v>10</v>
      </c>
      <c r="BP62" s="14"/>
      <c r="BQ62" s="20">
        <v>200000</v>
      </c>
      <c r="BR62" s="20"/>
      <c r="BS62" s="20"/>
      <c r="BT62" s="20"/>
      <c r="BU62" s="20"/>
      <c r="BV62" s="21" t="s">
        <v>147</v>
      </c>
      <c r="BW62" s="21" t="str">
        <f t="shared" si="5"/>
        <v>50%</v>
      </c>
      <c r="BX62" s="21" t="s">
        <v>253</v>
      </c>
      <c r="BY62" s="14"/>
      <c r="BZ62" s="21" t="s">
        <v>256</v>
      </c>
      <c r="CA62" s="20">
        <f t="shared" si="6"/>
        <v>200000</v>
      </c>
      <c r="CB62" s="14" t="s">
        <v>313</v>
      </c>
      <c r="CC62" s="14" t="s">
        <v>262</v>
      </c>
      <c r="CD62" s="14" t="s">
        <v>17</v>
      </c>
      <c r="CE62" s="14" t="s">
        <v>264</v>
      </c>
      <c r="CF62" s="14" t="s">
        <v>267</v>
      </c>
      <c r="CG62" s="14"/>
      <c r="CH62" s="14" t="s">
        <v>314</v>
      </c>
      <c r="CI62" s="14">
        <v>1</v>
      </c>
      <c r="CJ62" s="14" t="s">
        <v>275</v>
      </c>
      <c r="CK62" s="14" t="s">
        <v>10</v>
      </c>
      <c r="CL62" s="14" t="s">
        <v>16</v>
      </c>
      <c r="CM62" s="14" t="s">
        <v>16</v>
      </c>
      <c r="CN62" s="14" t="s">
        <v>53</v>
      </c>
      <c r="CO62" s="14" t="s">
        <v>32</v>
      </c>
      <c r="CP62" s="14" t="s">
        <v>319</v>
      </c>
      <c r="CQ62" s="14" t="s">
        <v>318</v>
      </c>
      <c r="CR62" s="14"/>
      <c r="CS62" s="14" t="s">
        <v>319</v>
      </c>
      <c r="CT62" s="14" t="s">
        <v>318</v>
      </c>
      <c r="CU62" s="22" t="s">
        <v>555</v>
      </c>
      <c r="CV62" s="22" t="s">
        <v>556</v>
      </c>
      <c r="CW62" s="14"/>
      <c r="CX62" s="14"/>
      <c r="CY62" s="14"/>
      <c r="CZ62" s="14"/>
      <c r="DA62" s="23" t="s">
        <v>365</v>
      </c>
      <c r="DB62" s="23" t="s">
        <v>364</v>
      </c>
      <c r="DC62" s="24"/>
      <c r="DD62" s="14" t="str">
        <f t="shared" si="1"/>
        <v>PASS</v>
      </c>
    </row>
    <row r="63" spans="1:108" s="13" customFormat="1" ht="57.6" x14ac:dyDescent="0.3">
      <c r="A63" s="14">
        <v>62</v>
      </c>
      <c r="B63" s="14" t="s">
        <v>322</v>
      </c>
      <c r="C63" s="14" t="s">
        <v>153</v>
      </c>
      <c r="D63" s="14" t="s">
        <v>154</v>
      </c>
      <c r="E63" s="14" t="s">
        <v>200</v>
      </c>
      <c r="F63" s="14" t="s">
        <v>0</v>
      </c>
      <c r="G63" s="14" t="s">
        <v>202</v>
      </c>
      <c r="H63" s="14" t="s">
        <v>201</v>
      </c>
      <c r="I63" s="16">
        <v>18264</v>
      </c>
      <c r="J63" s="14" t="s">
        <v>150</v>
      </c>
      <c r="K63" s="14"/>
      <c r="L63" s="14" t="s">
        <v>197</v>
      </c>
      <c r="M63" s="14" t="s">
        <v>10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 t="s">
        <v>10</v>
      </c>
      <c r="AB63" s="14" t="s">
        <v>10</v>
      </c>
      <c r="AC63" s="17" t="s">
        <v>99</v>
      </c>
      <c r="AD63" s="14" t="s">
        <v>205</v>
      </c>
      <c r="AE63" s="14" t="s">
        <v>1</v>
      </c>
      <c r="AF63" s="14" t="s">
        <v>206</v>
      </c>
      <c r="AG63" s="14" t="s">
        <v>207</v>
      </c>
      <c r="AH63" s="16">
        <f ca="1">TODAY()-35*365.25</f>
        <v>30328.25</v>
      </c>
      <c r="AI63" s="14" t="s">
        <v>214</v>
      </c>
      <c r="AJ63" s="14"/>
      <c r="AK63" s="14" t="s">
        <v>197</v>
      </c>
      <c r="AL63" s="14" t="s">
        <v>10</v>
      </c>
      <c r="AM63" s="14" t="s">
        <v>10</v>
      </c>
      <c r="AN63" s="14" t="s">
        <v>10</v>
      </c>
      <c r="AO63" s="14" t="s">
        <v>320</v>
      </c>
      <c r="AP63" s="14" t="s">
        <v>2</v>
      </c>
      <c r="AQ63" s="14"/>
      <c r="AR63" s="14" t="s">
        <v>9</v>
      </c>
      <c r="AS63" s="14"/>
      <c r="AT63" s="14"/>
      <c r="AU63" s="25" t="s">
        <v>10</v>
      </c>
      <c r="AV63" s="26"/>
      <c r="AW63" s="26"/>
      <c r="AX63" s="26"/>
      <c r="AY63" s="26"/>
      <c r="AZ63" s="26" t="s">
        <v>11</v>
      </c>
      <c r="BA63" s="26"/>
      <c r="BB63" s="26"/>
      <c r="BC63" s="26"/>
      <c r="BD63" s="26" t="s">
        <v>12</v>
      </c>
      <c r="BE63" s="30"/>
      <c r="BF63" s="26"/>
      <c r="BG63" s="26" t="s">
        <v>236</v>
      </c>
      <c r="BH63" s="26" t="s">
        <v>14</v>
      </c>
      <c r="BI63" s="14" t="s">
        <v>10</v>
      </c>
      <c r="BJ63" s="26" t="s">
        <v>633</v>
      </c>
      <c r="BK63" s="28"/>
      <c r="BL63" s="26" t="s">
        <v>15</v>
      </c>
      <c r="BM63" s="26"/>
      <c r="BN63" s="26"/>
      <c r="BO63" s="26" t="s">
        <v>10</v>
      </c>
      <c r="BP63" s="26"/>
      <c r="BQ63" s="29">
        <v>200000</v>
      </c>
      <c r="BR63" s="29"/>
      <c r="BS63" s="29"/>
      <c r="BT63" s="29"/>
      <c r="BU63" s="29"/>
      <c r="BV63" s="26" t="s">
        <v>147</v>
      </c>
      <c r="BW63" s="21" t="str">
        <f t="shared" si="5"/>
        <v>50%</v>
      </c>
      <c r="BX63" s="26" t="s">
        <v>253</v>
      </c>
      <c r="BY63" s="14"/>
      <c r="BZ63" s="26" t="s">
        <v>256</v>
      </c>
      <c r="CA63" s="29">
        <f t="shared" si="6"/>
        <v>200000</v>
      </c>
      <c r="CB63" s="14" t="s">
        <v>313</v>
      </c>
      <c r="CC63" s="14" t="s">
        <v>262</v>
      </c>
      <c r="CD63" s="14" t="s">
        <v>17</v>
      </c>
      <c r="CE63" s="14" t="s">
        <v>264</v>
      </c>
      <c r="CF63" s="14" t="s">
        <v>267</v>
      </c>
      <c r="CG63" s="14"/>
      <c r="CH63" s="14" t="s">
        <v>314</v>
      </c>
      <c r="CI63" s="14">
        <v>1</v>
      </c>
      <c r="CJ63" s="14" t="s">
        <v>275</v>
      </c>
      <c r="CK63" s="14" t="s">
        <v>17</v>
      </c>
      <c r="CL63" s="14" t="s">
        <v>16</v>
      </c>
      <c r="CM63" s="14" t="s">
        <v>16</v>
      </c>
      <c r="CN63" s="14" t="s">
        <v>53</v>
      </c>
      <c r="CO63" s="14" t="s">
        <v>32</v>
      </c>
      <c r="CP63" s="14" t="s">
        <v>319</v>
      </c>
      <c r="CQ63" s="14" t="s">
        <v>318</v>
      </c>
      <c r="CR63" s="14"/>
      <c r="CS63" s="14" t="s">
        <v>319</v>
      </c>
      <c r="CT63" s="14" t="s">
        <v>318</v>
      </c>
      <c r="CU63" s="22" t="s">
        <v>557</v>
      </c>
      <c r="CV63" s="22" t="s">
        <v>558</v>
      </c>
      <c r="CW63" s="14"/>
      <c r="CX63" s="14"/>
      <c r="CY63" s="14"/>
      <c r="CZ63" s="14"/>
      <c r="DA63" s="23" t="s">
        <v>365</v>
      </c>
      <c r="DB63" s="23" t="s">
        <v>364</v>
      </c>
      <c r="DC63" s="24"/>
      <c r="DD63" s="14" t="str">
        <f t="shared" si="1"/>
        <v>PASS</v>
      </c>
    </row>
    <row r="64" spans="1:108" s="13" customFormat="1" x14ac:dyDescent="0.3">
      <c r="A64" s="14">
        <v>63</v>
      </c>
      <c r="B64" s="14" t="s">
        <v>322</v>
      </c>
      <c r="C64" s="14" t="s">
        <v>155</v>
      </c>
      <c r="D64" s="14" t="s">
        <v>156</v>
      </c>
      <c r="E64" s="14" t="s">
        <v>200</v>
      </c>
      <c r="F64" s="14" t="s">
        <v>0</v>
      </c>
      <c r="G64" s="14" t="s">
        <v>202</v>
      </c>
      <c r="H64" s="14" t="s">
        <v>201</v>
      </c>
      <c r="I64" s="16">
        <v>18264</v>
      </c>
      <c r="J64" s="14" t="s">
        <v>150</v>
      </c>
      <c r="K64" s="14"/>
      <c r="L64" s="14" t="s">
        <v>197</v>
      </c>
      <c r="M64" s="14" t="s">
        <v>10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 t="s">
        <v>10</v>
      </c>
      <c r="AB64" s="14" t="s">
        <v>10</v>
      </c>
      <c r="AC64" s="17" t="s">
        <v>99</v>
      </c>
      <c r="AD64" s="14" t="s">
        <v>205</v>
      </c>
      <c r="AE64" s="14" t="s">
        <v>1</v>
      </c>
      <c r="AF64" s="14" t="s">
        <v>206</v>
      </c>
      <c r="AG64" s="14" t="s">
        <v>207</v>
      </c>
      <c r="AH64" s="16">
        <f ca="1">(TODAY()+1)-(86*365.25)</f>
        <v>11701.5</v>
      </c>
      <c r="AI64" s="14" t="s">
        <v>214</v>
      </c>
      <c r="AJ64" s="14"/>
      <c r="AK64" s="14" t="s">
        <v>197</v>
      </c>
      <c r="AL64" s="14" t="s">
        <v>10</v>
      </c>
      <c r="AM64" s="14" t="s">
        <v>10</v>
      </c>
      <c r="AN64" s="14" t="s">
        <v>10</v>
      </c>
      <c r="AO64" s="14" t="s">
        <v>320</v>
      </c>
      <c r="AP64" s="14" t="s">
        <v>2</v>
      </c>
      <c r="AQ64" s="14"/>
      <c r="AR64" s="14" t="s">
        <v>9</v>
      </c>
      <c r="AS64" s="14"/>
      <c r="AT64" s="14"/>
      <c r="AU64" s="14" t="s">
        <v>10</v>
      </c>
      <c r="AV64" s="14"/>
      <c r="AW64" s="14"/>
      <c r="AX64" s="14"/>
      <c r="AY64" s="14"/>
      <c r="AZ64" s="14" t="s">
        <v>11</v>
      </c>
      <c r="BA64" s="14"/>
      <c r="BB64" s="14"/>
      <c r="BC64" s="14"/>
      <c r="BD64" s="14" t="s">
        <v>12</v>
      </c>
      <c r="BE64" s="18"/>
      <c r="BF64" s="14"/>
      <c r="BG64" s="14" t="s">
        <v>236</v>
      </c>
      <c r="BH64" s="14" t="s">
        <v>14</v>
      </c>
      <c r="BI64" s="14" t="s">
        <v>10</v>
      </c>
      <c r="BJ64" s="14" t="s">
        <v>633</v>
      </c>
      <c r="BK64" s="19"/>
      <c r="BL64" s="14" t="s">
        <v>15</v>
      </c>
      <c r="BM64" s="14"/>
      <c r="BN64" s="20"/>
      <c r="BO64" s="14" t="s">
        <v>10</v>
      </c>
      <c r="BP64" s="14"/>
      <c r="BQ64" s="20">
        <v>200000</v>
      </c>
      <c r="BR64" s="20"/>
      <c r="BS64" s="20"/>
      <c r="BT64" s="20"/>
      <c r="BU64" s="20"/>
      <c r="BV64" s="21" t="s">
        <v>147</v>
      </c>
      <c r="BW64" s="21" t="str">
        <f t="shared" si="5"/>
        <v>50%</v>
      </c>
      <c r="BX64" s="21" t="s">
        <v>253</v>
      </c>
      <c r="BY64" s="14"/>
      <c r="BZ64" s="21" t="s">
        <v>256</v>
      </c>
      <c r="CA64" s="20">
        <f t="shared" si="6"/>
        <v>200000</v>
      </c>
      <c r="CB64" s="14" t="s">
        <v>313</v>
      </c>
      <c r="CC64" s="14" t="s">
        <v>262</v>
      </c>
      <c r="CD64" s="14" t="s">
        <v>17</v>
      </c>
      <c r="CE64" s="14" t="s">
        <v>264</v>
      </c>
      <c r="CF64" s="14" t="s">
        <v>267</v>
      </c>
      <c r="CG64" s="14"/>
      <c r="CH64" s="14" t="s">
        <v>314</v>
      </c>
      <c r="CI64" s="14">
        <v>1</v>
      </c>
      <c r="CJ64" s="14" t="s">
        <v>275</v>
      </c>
      <c r="CK64" s="14" t="s">
        <v>17</v>
      </c>
      <c r="CL64" s="14" t="s">
        <v>18</v>
      </c>
      <c r="CM64" s="14" t="s">
        <v>19</v>
      </c>
      <c r="CN64" s="14"/>
      <c r="CO64" s="14"/>
      <c r="CP64" s="14" t="s">
        <v>318</v>
      </c>
      <c r="CQ64" s="14" t="s">
        <v>319</v>
      </c>
      <c r="CR64" s="14"/>
      <c r="CS64" s="14" t="s">
        <v>318</v>
      </c>
      <c r="CT64" s="14" t="s">
        <v>319</v>
      </c>
      <c r="CU64" s="22" t="s">
        <v>559</v>
      </c>
      <c r="CV64" s="22" t="s">
        <v>560</v>
      </c>
      <c r="CW64" s="14"/>
      <c r="CX64" s="14"/>
      <c r="CY64" s="22" t="s">
        <v>427</v>
      </c>
      <c r="CZ64" s="22" t="s">
        <v>428</v>
      </c>
      <c r="DA64" s="24"/>
      <c r="DB64" s="24"/>
      <c r="DC64" s="24"/>
      <c r="DD64" s="14" t="str">
        <f t="shared" si="1"/>
        <v>PASS</v>
      </c>
    </row>
    <row r="65" spans="1:108" s="13" customFormat="1" ht="43.2" x14ac:dyDescent="0.3">
      <c r="A65" s="14">
        <v>64</v>
      </c>
      <c r="B65" s="14" t="s">
        <v>322</v>
      </c>
      <c r="C65" s="14" t="s">
        <v>157</v>
      </c>
      <c r="D65" s="14" t="s">
        <v>158</v>
      </c>
      <c r="E65" s="14" t="s">
        <v>200</v>
      </c>
      <c r="F65" s="14" t="s">
        <v>0</v>
      </c>
      <c r="G65" s="14" t="s">
        <v>202</v>
      </c>
      <c r="H65" s="14" t="s">
        <v>201</v>
      </c>
      <c r="I65" s="16">
        <v>18264</v>
      </c>
      <c r="J65" s="14" t="s">
        <v>150</v>
      </c>
      <c r="K65" s="14"/>
      <c r="L65" s="14" t="s">
        <v>197</v>
      </c>
      <c r="M65" s="14" t="s">
        <v>10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 t="s">
        <v>10</v>
      </c>
      <c r="AB65" s="14" t="s">
        <v>10</v>
      </c>
      <c r="AC65" s="17" t="s">
        <v>99</v>
      </c>
      <c r="AD65" s="14" t="s">
        <v>205</v>
      </c>
      <c r="AE65" s="14" t="s">
        <v>1</v>
      </c>
      <c r="AF65" s="14" t="s">
        <v>206</v>
      </c>
      <c r="AG65" s="14" t="s">
        <v>207</v>
      </c>
      <c r="AH65" s="16">
        <f ca="1">TODAY()-86*365.25</f>
        <v>11700.5</v>
      </c>
      <c r="AI65" s="14" t="s">
        <v>214</v>
      </c>
      <c r="AJ65" s="14"/>
      <c r="AK65" s="14" t="s">
        <v>197</v>
      </c>
      <c r="AL65" s="14" t="s">
        <v>10</v>
      </c>
      <c r="AM65" s="14" t="s">
        <v>10</v>
      </c>
      <c r="AN65" s="14" t="s">
        <v>10</v>
      </c>
      <c r="AO65" s="14" t="s">
        <v>320</v>
      </c>
      <c r="AP65" s="14" t="s">
        <v>2</v>
      </c>
      <c r="AQ65" s="14"/>
      <c r="AR65" s="14" t="s">
        <v>9</v>
      </c>
      <c r="AS65" s="14"/>
      <c r="AT65" s="14"/>
      <c r="AU65" s="14" t="s">
        <v>10</v>
      </c>
      <c r="AV65" s="14"/>
      <c r="AW65" s="14"/>
      <c r="AX65" s="14"/>
      <c r="AY65" s="14"/>
      <c r="AZ65" s="14" t="s">
        <v>11</v>
      </c>
      <c r="BA65" s="14"/>
      <c r="BB65" s="14"/>
      <c r="BC65" s="14"/>
      <c r="BD65" s="14" t="s">
        <v>12</v>
      </c>
      <c r="BE65" s="18"/>
      <c r="BF65" s="14"/>
      <c r="BG65" s="14" t="s">
        <v>236</v>
      </c>
      <c r="BH65" s="14" t="s">
        <v>14</v>
      </c>
      <c r="BI65" s="14" t="s">
        <v>10</v>
      </c>
      <c r="BJ65" s="14" t="s">
        <v>633</v>
      </c>
      <c r="BK65" s="19"/>
      <c r="BL65" s="14" t="s">
        <v>15</v>
      </c>
      <c r="BM65" s="14" t="s">
        <v>130</v>
      </c>
      <c r="BN65" s="20"/>
      <c r="BO65" s="14" t="s">
        <v>10</v>
      </c>
      <c r="BP65" s="14"/>
      <c r="BQ65" s="20">
        <v>200000</v>
      </c>
      <c r="BR65" s="20"/>
      <c r="BS65" s="20"/>
      <c r="BT65" s="20"/>
      <c r="BU65" s="20"/>
      <c r="BV65" s="21" t="s">
        <v>147</v>
      </c>
      <c r="BW65" s="21" t="str">
        <f t="shared" si="5"/>
        <v>50%</v>
      </c>
      <c r="BX65" s="21" t="s">
        <v>253</v>
      </c>
      <c r="BY65" s="14"/>
      <c r="BZ65" s="21" t="s">
        <v>256</v>
      </c>
      <c r="CA65" s="20">
        <f t="shared" si="6"/>
        <v>200000</v>
      </c>
      <c r="CB65" s="14" t="s">
        <v>313</v>
      </c>
      <c r="CC65" s="14" t="s">
        <v>262</v>
      </c>
      <c r="CD65" s="14" t="s">
        <v>17</v>
      </c>
      <c r="CE65" s="14" t="s">
        <v>264</v>
      </c>
      <c r="CF65" s="14" t="s">
        <v>267</v>
      </c>
      <c r="CG65" s="14"/>
      <c r="CH65" s="14" t="s">
        <v>314</v>
      </c>
      <c r="CI65" s="14">
        <v>1</v>
      </c>
      <c r="CJ65" s="14" t="s">
        <v>275</v>
      </c>
      <c r="CK65" s="14" t="s">
        <v>10</v>
      </c>
      <c r="CL65" s="14" t="s">
        <v>16</v>
      </c>
      <c r="CM65" s="14" t="s">
        <v>16</v>
      </c>
      <c r="CN65" s="14" t="s">
        <v>53</v>
      </c>
      <c r="CO65" s="14" t="s">
        <v>32</v>
      </c>
      <c r="CP65" s="14" t="s">
        <v>319</v>
      </c>
      <c r="CQ65" s="14" t="s">
        <v>318</v>
      </c>
      <c r="CR65" s="14"/>
      <c r="CS65" s="14" t="s">
        <v>319</v>
      </c>
      <c r="CT65" s="14" t="s">
        <v>318</v>
      </c>
      <c r="CU65" s="22" t="s">
        <v>561</v>
      </c>
      <c r="CV65" s="22" t="s">
        <v>562</v>
      </c>
      <c r="CW65" s="14"/>
      <c r="CX65" s="14"/>
      <c r="CY65" s="14"/>
      <c r="CZ65" s="14"/>
      <c r="DA65" s="23" t="s">
        <v>445</v>
      </c>
      <c r="DB65" s="23" t="s">
        <v>441</v>
      </c>
      <c r="DC65" s="24"/>
      <c r="DD65" s="14" t="str">
        <f t="shared" si="1"/>
        <v>PASS</v>
      </c>
    </row>
    <row r="66" spans="1:108" s="13" customFormat="1" x14ac:dyDescent="0.3">
      <c r="A66" s="14">
        <v>65</v>
      </c>
      <c r="B66" s="14" t="s">
        <v>322</v>
      </c>
      <c r="C66" s="14" t="s">
        <v>159</v>
      </c>
      <c r="D66" s="14" t="s">
        <v>160</v>
      </c>
      <c r="E66" s="14" t="s">
        <v>200</v>
      </c>
      <c r="F66" s="14" t="s">
        <v>0</v>
      </c>
      <c r="G66" s="14" t="s">
        <v>202</v>
      </c>
      <c r="H66" s="14" t="s">
        <v>201</v>
      </c>
      <c r="I66" s="16">
        <v>18264</v>
      </c>
      <c r="J66" s="14" t="s">
        <v>150</v>
      </c>
      <c r="K66" s="14"/>
      <c r="L66" s="14" t="s">
        <v>197</v>
      </c>
      <c r="M66" s="14" t="s">
        <v>10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 t="s">
        <v>10</v>
      </c>
      <c r="AB66" s="14" t="s">
        <v>10</v>
      </c>
      <c r="AC66" s="17" t="s">
        <v>99</v>
      </c>
      <c r="AD66" s="14" t="s">
        <v>205</v>
      </c>
      <c r="AE66" s="14" t="s">
        <v>1</v>
      </c>
      <c r="AF66" s="14" t="s">
        <v>206</v>
      </c>
      <c r="AG66" s="14" t="s">
        <v>207</v>
      </c>
      <c r="AH66" s="16">
        <v>19353</v>
      </c>
      <c r="AI66" s="14" t="s">
        <v>214</v>
      </c>
      <c r="AJ66" s="14" t="s">
        <v>203</v>
      </c>
      <c r="AK66" s="14" t="s">
        <v>197</v>
      </c>
      <c r="AL66" s="14" t="s">
        <v>10</v>
      </c>
      <c r="AM66" s="14" t="s">
        <v>10</v>
      </c>
      <c r="AN66" s="14" t="s">
        <v>10</v>
      </c>
      <c r="AO66" s="14" t="s">
        <v>320</v>
      </c>
      <c r="AP66" s="14" t="s">
        <v>2</v>
      </c>
      <c r="AQ66" s="14"/>
      <c r="AR66" s="14" t="s">
        <v>9</v>
      </c>
      <c r="AS66" s="14"/>
      <c r="AT66" s="14"/>
      <c r="AU66" s="14" t="s">
        <v>10</v>
      </c>
      <c r="AV66" s="14"/>
      <c r="AW66" s="14"/>
      <c r="AX66" s="14"/>
      <c r="AY66" s="14"/>
      <c r="AZ66" s="14" t="s">
        <v>11</v>
      </c>
      <c r="BA66" s="14"/>
      <c r="BB66" s="14"/>
      <c r="BC66" s="14"/>
      <c r="BD66" s="14" t="s">
        <v>12</v>
      </c>
      <c r="BE66" s="18"/>
      <c r="BF66" s="14"/>
      <c r="BG66" s="14" t="s">
        <v>236</v>
      </c>
      <c r="BH66" s="14" t="s">
        <v>14</v>
      </c>
      <c r="BI66" s="14" t="s">
        <v>10</v>
      </c>
      <c r="BJ66" s="14" t="s">
        <v>633</v>
      </c>
      <c r="BK66" s="19"/>
      <c r="BL66" s="14" t="s">
        <v>15</v>
      </c>
      <c r="BM66" s="14"/>
      <c r="BN66" s="20"/>
      <c r="BO66" s="14" t="s">
        <v>10</v>
      </c>
      <c r="BP66" s="14"/>
      <c r="BQ66" s="20">
        <v>200000</v>
      </c>
      <c r="BR66" s="20"/>
      <c r="BS66" s="20"/>
      <c r="BT66" s="20"/>
      <c r="BU66" s="20"/>
      <c r="BV66" s="21" t="s">
        <v>147</v>
      </c>
      <c r="BW66" s="21" t="str">
        <f t="shared" si="5"/>
        <v>50%</v>
      </c>
      <c r="BX66" s="21" t="s">
        <v>253</v>
      </c>
      <c r="BY66" s="14"/>
      <c r="BZ66" s="21" t="s">
        <v>256</v>
      </c>
      <c r="CA66" s="20">
        <f t="shared" si="6"/>
        <v>200000</v>
      </c>
      <c r="CB66" s="14" t="s">
        <v>313</v>
      </c>
      <c r="CC66" s="14" t="s">
        <v>262</v>
      </c>
      <c r="CD66" s="14" t="s">
        <v>17</v>
      </c>
      <c r="CE66" s="14" t="s">
        <v>264</v>
      </c>
      <c r="CF66" s="14" t="s">
        <v>267</v>
      </c>
      <c r="CG66" s="14"/>
      <c r="CH66" s="14" t="s">
        <v>314</v>
      </c>
      <c r="CI66" s="14">
        <v>1</v>
      </c>
      <c r="CJ66" s="14" t="s">
        <v>275</v>
      </c>
      <c r="CK66" s="14" t="s">
        <v>17</v>
      </c>
      <c r="CL66" s="14" t="s">
        <v>18</v>
      </c>
      <c r="CM66" s="14" t="s">
        <v>19</v>
      </c>
      <c r="CN66" s="14"/>
      <c r="CO66" s="14"/>
      <c r="CP66" s="14" t="s">
        <v>318</v>
      </c>
      <c r="CQ66" s="14" t="s">
        <v>319</v>
      </c>
      <c r="CR66" s="14"/>
      <c r="CS66" s="14" t="s">
        <v>318</v>
      </c>
      <c r="CT66" s="14" t="s">
        <v>319</v>
      </c>
      <c r="CU66" s="22" t="s">
        <v>563</v>
      </c>
      <c r="CV66" s="22" t="s">
        <v>564</v>
      </c>
      <c r="CW66" s="14"/>
      <c r="CX66" s="14"/>
      <c r="CY66" s="22" t="s">
        <v>363</v>
      </c>
      <c r="CZ66" s="22" t="s">
        <v>388</v>
      </c>
      <c r="DA66" s="24"/>
      <c r="DB66" s="24"/>
      <c r="DC66" s="24"/>
      <c r="DD66" s="14" t="str">
        <f t="shared" si="1"/>
        <v>PASS</v>
      </c>
    </row>
    <row r="67" spans="1:108" s="13" customFormat="1" x14ac:dyDescent="0.3">
      <c r="A67" s="14">
        <v>66</v>
      </c>
      <c r="B67" s="14" t="s">
        <v>322</v>
      </c>
      <c r="C67" s="14" t="s">
        <v>161</v>
      </c>
      <c r="D67" s="14" t="s">
        <v>162</v>
      </c>
      <c r="E67" s="14" t="s">
        <v>200</v>
      </c>
      <c r="F67" s="14" t="s">
        <v>0</v>
      </c>
      <c r="G67" s="14" t="s">
        <v>202</v>
      </c>
      <c r="H67" s="14" t="s">
        <v>201</v>
      </c>
      <c r="I67" s="16">
        <v>18264</v>
      </c>
      <c r="J67" s="14" t="s">
        <v>150</v>
      </c>
      <c r="K67" s="14"/>
      <c r="L67" s="14" t="s">
        <v>197</v>
      </c>
      <c r="M67" s="14" t="s">
        <v>10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 t="s">
        <v>10</v>
      </c>
      <c r="AB67" s="14" t="s">
        <v>10</v>
      </c>
      <c r="AC67" s="17" t="s">
        <v>99</v>
      </c>
      <c r="AD67" s="14" t="s">
        <v>205</v>
      </c>
      <c r="AE67" s="14" t="s">
        <v>1</v>
      </c>
      <c r="AF67" s="14" t="s">
        <v>206</v>
      </c>
      <c r="AG67" s="14" t="s">
        <v>207</v>
      </c>
      <c r="AH67" s="16">
        <v>19353</v>
      </c>
      <c r="AI67" s="14" t="s">
        <v>214</v>
      </c>
      <c r="AJ67" s="14"/>
      <c r="AK67" s="14" t="s">
        <v>197</v>
      </c>
      <c r="AL67" s="14" t="s">
        <v>329</v>
      </c>
      <c r="AM67" s="14" t="s">
        <v>329</v>
      </c>
      <c r="AN67" s="14" t="s">
        <v>329</v>
      </c>
      <c r="AO67" s="14" t="s">
        <v>320</v>
      </c>
      <c r="AP67" s="14" t="s">
        <v>2</v>
      </c>
      <c r="AQ67" s="14"/>
      <c r="AR67" s="14" t="s">
        <v>9</v>
      </c>
      <c r="AS67" s="14"/>
      <c r="AT67" s="14"/>
      <c r="AU67" s="14" t="s">
        <v>10</v>
      </c>
      <c r="AV67" s="14"/>
      <c r="AW67" s="14"/>
      <c r="AX67" s="14"/>
      <c r="AY67" s="14"/>
      <c r="AZ67" s="14" t="s">
        <v>11</v>
      </c>
      <c r="BA67" s="14"/>
      <c r="BB67" s="14"/>
      <c r="BC67" s="14"/>
      <c r="BD67" s="14" t="s">
        <v>12</v>
      </c>
      <c r="BE67" s="18"/>
      <c r="BF67" s="14"/>
      <c r="BG67" s="14" t="s">
        <v>236</v>
      </c>
      <c r="BH67" s="14" t="s">
        <v>14</v>
      </c>
      <c r="BI67" s="14" t="s">
        <v>10</v>
      </c>
      <c r="BJ67" s="14" t="s">
        <v>633</v>
      </c>
      <c r="BK67" s="19"/>
      <c r="BL67" s="14" t="s">
        <v>15</v>
      </c>
      <c r="BM67" s="14"/>
      <c r="BN67" s="20"/>
      <c r="BO67" s="14" t="s">
        <v>10</v>
      </c>
      <c r="BP67" s="14"/>
      <c r="BQ67" s="20">
        <v>200000</v>
      </c>
      <c r="BR67" s="20"/>
      <c r="BS67" s="20"/>
      <c r="BT67" s="20"/>
      <c r="BU67" s="20"/>
      <c r="BV67" s="21" t="s">
        <v>147</v>
      </c>
      <c r="BW67" s="21" t="str">
        <f t="shared" ref="BW67:BW73" si="7">"50%"</f>
        <v>50%</v>
      </c>
      <c r="BX67" s="21" t="s">
        <v>253</v>
      </c>
      <c r="BY67" s="14"/>
      <c r="BZ67" s="21" t="s">
        <v>256</v>
      </c>
      <c r="CA67" s="20">
        <f t="shared" si="6"/>
        <v>200000</v>
      </c>
      <c r="CB67" s="14" t="s">
        <v>313</v>
      </c>
      <c r="CC67" s="14" t="s">
        <v>262</v>
      </c>
      <c r="CD67" s="14" t="s">
        <v>17</v>
      </c>
      <c r="CE67" s="14" t="s">
        <v>264</v>
      </c>
      <c r="CF67" s="14" t="s">
        <v>267</v>
      </c>
      <c r="CG67" s="14"/>
      <c r="CH67" s="14" t="s">
        <v>314</v>
      </c>
      <c r="CI67" s="14">
        <v>1</v>
      </c>
      <c r="CJ67" s="14" t="s">
        <v>275</v>
      </c>
      <c r="CK67" s="14" t="s">
        <v>17</v>
      </c>
      <c r="CL67" s="14" t="s">
        <v>18</v>
      </c>
      <c r="CM67" s="14" t="s">
        <v>19</v>
      </c>
      <c r="CN67" s="14"/>
      <c r="CO67" s="14"/>
      <c r="CP67" s="14" t="s">
        <v>318</v>
      </c>
      <c r="CQ67" s="14" t="s">
        <v>319</v>
      </c>
      <c r="CR67" s="14"/>
      <c r="CS67" s="14" t="s">
        <v>318</v>
      </c>
      <c r="CT67" s="14" t="s">
        <v>319</v>
      </c>
      <c r="CU67" s="22" t="s">
        <v>565</v>
      </c>
      <c r="CV67" s="22" t="s">
        <v>566</v>
      </c>
      <c r="CW67" s="14"/>
      <c r="CX67" s="14"/>
      <c r="CY67" s="22" t="s">
        <v>429</v>
      </c>
      <c r="CZ67" s="22" t="s">
        <v>430</v>
      </c>
      <c r="DA67" s="24"/>
      <c r="DB67" s="24"/>
      <c r="DC67" s="24"/>
      <c r="DD67" s="14" t="str">
        <f t="shared" ref="DD67:DD82" si="8">IF(AND(CP67=CS67,CQ67=CT67),"PASS","FAIL")</f>
        <v>PASS</v>
      </c>
    </row>
    <row r="68" spans="1:108" s="13" customFormat="1" x14ac:dyDescent="0.3">
      <c r="A68" s="14">
        <v>67</v>
      </c>
      <c r="B68" s="14" t="s">
        <v>322</v>
      </c>
      <c r="C68" s="14" t="s">
        <v>163</v>
      </c>
      <c r="D68" s="14" t="s">
        <v>164</v>
      </c>
      <c r="E68" s="14" t="s">
        <v>200</v>
      </c>
      <c r="F68" s="14" t="s">
        <v>0</v>
      </c>
      <c r="G68" s="14" t="s">
        <v>202</v>
      </c>
      <c r="H68" s="14" t="s">
        <v>201</v>
      </c>
      <c r="I68" s="16">
        <v>18264</v>
      </c>
      <c r="J68" s="14" t="s">
        <v>150</v>
      </c>
      <c r="K68" s="14" t="s">
        <v>199</v>
      </c>
      <c r="L68" s="14" t="s">
        <v>366</v>
      </c>
      <c r="M68" s="14" t="s">
        <v>10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 t="s">
        <v>10</v>
      </c>
      <c r="AB68" s="14" t="s">
        <v>10</v>
      </c>
      <c r="AC68" s="26" t="s">
        <v>99</v>
      </c>
      <c r="AD68" s="31" t="s">
        <v>205</v>
      </c>
      <c r="AE68" s="31" t="s">
        <v>1</v>
      </c>
      <c r="AF68" s="31" t="s">
        <v>206</v>
      </c>
      <c r="AG68" s="31" t="s">
        <v>207</v>
      </c>
      <c r="AH68" s="32">
        <v>19353</v>
      </c>
      <c r="AI68" s="31" t="s">
        <v>214</v>
      </c>
      <c r="AJ68" s="31"/>
      <c r="AK68" s="31" t="s">
        <v>197</v>
      </c>
      <c r="AL68" s="31" t="s">
        <v>10</v>
      </c>
      <c r="AM68" s="31" t="s">
        <v>10</v>
      </c>
      <c r="AN68" s="31" t="s">
        <v>10</v>
      </c>
      <c r="AO68" s="14" t="s">
        <v>320</v>
      </c>
      <c r="AP68" s="14" t="s">
        <v>2</v>
      </c>
      <c r="AQ68" s="14"/>
      <c r="AR68" s="14" t="s">
        <v>9</v>
      </c>
      <c r="AS68" s="14"/>
      <c r="AT68" s="14"/>
      <c r="AU68" s="25" t="s">
        <v>10</v>
      </c>
      <c r="AV68" s="26"/>
      <c r="AW68" s="26"/>
      <c r="AX68" s="26"/>
      <c r="AY68" s="26"/>
      <c r="AZ68" s="26" t="s">
        <v>11</v>
      </c>
      <c r="BA68" s="26"/>
      <c r="BB68" s="26"/>
      <c r="BC68" s="26"/>
      <c r="BD68" s="26" t="s">
        <v>12</v>
      </c>
      <c r="BE68" s="30"/>
      <c r="BF68" s="26"/>
      <c r="BG68" s="26" t="s">
        <v>236</v>
      </c>
      <c r="BH68" s="26" t="s">
        <v>14</v>
      </c>
      <c r="BI68" s="14" t="s">
        <v>10</v>
      </c>
      <c r="BJ68" s="26" t="s">
        <v>633</v>
      </c>
      <c r="BK68" s="28"/>
      <c r="BL68" s="26" t="s">
        <v>15</v>
      </c>
      <c r="BM68" s="26"/>
      <c r="BN68" s="26"/>
      <c r="BO68" s="26" t="s">
        <v>10</v>
      </c>
      <c r="BP68" s="26"/>
      <c r="BQ68" s="29">
        <v>200000</v>
      </c>
      <c r="BR68" s="29"/>
      <c r="BS68" s="29"/>
      <c r="BT68" s="29"/>
      <c r="BU68" s="29"/>
      <c r="BV68" s="26" t="s">
        <v>147</v>
      </c>
      <c r="BW68" s="21" t="str">
        <f t="shared" si="7"/>
        <v>50%</v>
      </c>
      <c r="BX68" s="26" t="s">
        <v>253</v>
      </c>
      <c r="BY68" s="14"/>
      <c r="BZ68" s="26" t="s">
        <v>256</v>
      </c>
      <c r="CA68" s="29">
        <v>200000</v>
      </c>
      <c r="CB68" s="14" t="s">
        <v>313</v>
      </c>
      <c r="CC68" s="14" t="s">
        <v>262</v>
      </c>
      <c r="CD68" s="14" t="s">
        <v>17</v>
      </c>
      <c r="CE68" s="14" t="s">
        <v>264</v>
      </c>
      <c r="CF68" s="14" t="s">
        <v>267</v>
      </c>
      <c r="CG68" s="14"/>
      <c r="CH68" s="14" t="s">
        <v>314</v>
      </c>
      <c r="CI68" s="14">
        <v>1</v>
      </c>
      <c r="CJ68" s="14" t="s">
        <v>275</v>
      </c>
      <c r="CK68" s="14" t="s">
        <v>17</v>
      </c>
      <c r="CL68" s="14" t="s">
        <v>18</v>
      </c>
      <c r="CM68" s="14" t="s">
        <v>19</v>
      </c>
      <c r="CN68" s="14"/>
      <c r="CO68" s="14"/>
      <c r="CP68" s="14" t="s">
        <v>318</v>
      </c>
      <c r="CQ68" s="14" t="s">
        <v>319</v>
      </c>
      <c r="CR68" s="14"/>
      <c r="CS68" s="14" t="s">
        <v>318</v>
      </c>
      <c r="CT68" s="14" t="s">
        <v>319</v>
      </c>
      <c r="CU68" s="22" t="s">
        <v>567</v>
      </c>
      <c r="CV68" s="22" t="s">
        <v>568</v>
      </c>
      <c r="CW68" s="14"/>
      <c r="CX68" s="14"/>
      <c r="CY68" s="22" t="s">
        <v>363</v>
      </c>
      <c r="CZ68" s="22" t="s">
        <v>388</v>
      </c>
      <c r="DA68" s="24"/>
      <c r="DB68" s="24"/>
      <c r="DC68" s="24"/>
      <c r="DD68" s="14" t="str">
        <f t="shared" si="8"/>
        <v>PASS</v>
      </c>
    </row>
    <row r="69" spans="1:108" s="13" customFormat="1" x14ac:dyDescent="0.3">
      <c r="A69" s="14">
        <v>68</v>
      </c>
      <c r="B69" s="14" t="s">
        <v>322</v>
      </c>
      <c r="C69" s="14" t="s">
        <v>165</v>
      </c>
      <c r="D69" s="14" t="s">
        <v>166</v>
      </c>
      <c r="E69" s="14" t="s">
        <v>200</v>
      </c>
      <c r="F69" s="14" t="s">
        <v>0</v>
      </c>
      <c r="G69" s="14" t="s">
        <v>202</v>
      </c>
      <c r="H69" s="14" t="s">
        <v>201</v>
      </c>
      <c r="I69" s="16">
        <v>18264</v>
      </c>
      <c r="J69" s="14" t="s">
        <v>150</v>
      </c>
      <c r="K69" s="14" t="s">
        <v>355</v>
      </c>
      <c r="L69" s="14" t="s">
        <v>197</v>
      </c>
      <c r="M69" s="14" t="s">
        <v>10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 t="s">
        <v>10</v>
      </c>
      <c r="AB69" s="14" t="s">
        <v>10</v>
      </c>
      <c r="AC69" s="17" t="s">
        <v>99</v>
      </c>
      <c r="AD69" s="14" t="s">
        <v>205</v>
      </c>
      <c r="AE69" s="14" t="s">
        <v>1</v>
      </c>
      <c r="AF69" s="14" t="s">
        <v>206</v>
      </c>
      <c r="AG69" s="14" t="s">
        <v>207</v>
      </c>
      <c r="AH69" s="16">
        <v>19353</v>
      </c>
      <c r="AI69" s="14" t="s">
        <v>214</v>
      </c>
      <c r="AJ69" s="14" t="s">
        <v>368</v>
      </c>
      <c r="AK69" s="14" t="s">
        <v>197</v>
      </c>
      <c r="AL69" s="14" t="s">
        <v>10</v>
      </c>
      <c r="AM69" s="14" t="s">
        <v>10</v>
      </c>
      <c r="AN69" s="14" t="s">
        <v>10</v>
      </c>
      <c r="AO69" s="14" t="s">
        <v>320</v>
      </c>
      <c r="AP69" s="14" t="s">
        <v>2</v>
      </c>
      <c r="AQ69" s="14"/>
      <c r="AR69" s="14" t="s">
        <v>9</v>
      </c>
      <c r="AS69" s="14"/>
      <c r="AT69" s="14"/>
      <c r="AU69" s="14" t="s">
        <v>10</v>
      </c>
      <c r="AV69" s="14"/>
      <c r="AW69" s="14"/>
      <c r="AX69" s="14"/>
      <c r="AY69" s="14"/>
      <c r="AZ69" s="14" t="s">
        <v>11</v>
      </c>
      <c r="BA69" s="14"/>
      <c r="BB69" s="14"/>
      <c r="BC69" s="14"/>
      <c r="BD69" s="14" t="s">
        <v>12</v>
      </c>
      <c r="BE69" s="18"/>
      <c r="BF69" s="14"/>
      <c r="BG69" s="14" t="s">
        <v>236</v>
      </c>
      <c r="BH69" s="14" t="s">
        <v>14</v>
      </c>
      <c r="BI69" s="14" t="s">
        <v>10</v>
      </c>
      <c r="BJ69" s="14" t="s">
        <v>633</v>
      </c>
      <c r="BK69" s="19"/>
      <c r="BL69" s="14" t="s">
        <v>15</v>
      </c>
      <c r="BM69" s="14"/>
      <c r="BN69" s="20"/>
      <c r="BO69" s="14" t="s">
        <v>10</v>
      </c>
      <c r="BP69" s="14"/>
      <c r="BQ69" s="20">
        <v>200000</v>
      </c>
      <c r="BR69" s="20"/>
      <c r="BS69" s="20"/>
      <c r="BT69" s="20"/>
      <c r="BU69" s="20"/>
      <c r="BV69" s="21" t="s">
        <v>147</v>
      </c>
      <c r="BW69" s="21" t="str">
        <f t="shared" si="7"/>
        <v>50%</v>
      </c>
      <c r="BX69" s="21" t="s">
        <v>253</v>
      </c>
      <c r="BY69" s="14"/>
      <c r="BZ69" s="21" t="s">
        <v>256</v>
      </c>
      <c r="CA69" s="20">
        <v>200000</v>
      </c>
      <c r="CB69" s="14" t="s">
        <v>313</v>
      </c>
      <c r="CC69" s="14" t="s">
        <v>262</v>
      </c>
      <c r="CD69" s="14" t="s">
        <v>17</v>
      </c>
      <c r="CE69" s="14" t="s">
        <v>264</v>
      </c>
      <c r="CF69" s="14" t="s">
        <v>267</v>
      </c>
      <c r="CG69" s="14"/>
      <c r="CH69" s="14" t="s">
        <v>314</v>
      </c>
      <c r="CI69" s="14">
        <v>1</v>
      </c>
      <c r="CJ69" s="14" t="s">
        <v>275</v>
      </c>
      <c r="CK69" s="14" t="s">
        <v>17</v>
      </c>
      <c r="CL69" s="14" t="s">
        <v>18</v>
      </c>
      <c r="CM69" s="14" t="s">
        <v>19</v>
      </c>
      <c r="CN69" s="14"/>
      <c r="CO69" s="14"/>
      <c r="CP69" s="14" t="s">
        <v>318</v>
      </c>
      <c r="CQ69" s="14" t="s">
        <v>319</v>
      </c>
      <c r="CR69" s="14"/>
      <c r="CS69" s="14" t="s">
        <v>318</v>
      </c>
      <c r="CT69" s="14" t="s">
        <v>319</v>
      </c>
      <c r="CU69" s="22" t="s">
        <v>569</v>
      </c>
      <c r="CV69" s="22" t="s">
        <v>570</v>
      </c>
      <c r="CW69" s="14"/>
      <c r="CX69" s="14"/>
      <c r="CY69" s="22" t="s">
        <v>431</v>
      </c>
      <c r="CZ69" s="22" t="s">
        <v>432</v>
      </c>
      <c r="DA69" s="24"/>
      <c r="DB69" s="24"/>
      <c r="DC69" s="24"/>
      <c r="DD69" s="14" t="str">
        <f t="shared" si="8"/>
        <v>PASS</v>
      </c>
    </row>
    <row r="70" spans="1:108" s="13" customFormat="1" x14ac:dyDescent="0.3">
      <c r="A70" s="14">
        <v>69</v>
      </c>
      <c r="B70" s="14" t="s">
        <v>322</v>
      </c>
      <c r="C70" s="14" t="s">
        <v>167</v>
      </c>
      <c r="D70" s="14" t="s">
        <v>168</v>
      </c>
      <c r="E70" s="14" t="s">
        <v>200</v>
      </c>
      <c r="F70" s="14" t="s">
        <v>0</v>
      </c>
      <c r="G70" s="14" t="s">
        <v>202</v>
      </c>
      <c r="H70" s="14" t="s">
        <v>201</v>
      </c>
      <c r="I70" s="16">
        <v>18264</v>
      </c>
      <c r="J70" s="14" t="s">
        <v>150</v>
      </c>
      <c r="K70" s="14" t="s">
        <v>203</v>
      </c>
      <c r="L70" s="14" t="s">
        <v>197</v>
      </c>
      <c r="M70" s="14" t="s">
        <v>10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 t="s">
        <v>10</v>
      </c>
      <c r="AB70" s="14" t="s">
        <v>10</v>
      </c>
      <c r="AC70" s="17" t="s">
        <v>99</v>
      </c>
      <c r="AD70" s="14" t="s">
        <v>205</v>
      </c>
      <c r="AE70" s="14" t="s">
        <v>1</v>
      </c>
      <c r="AF70" s="14" t="s">
        <v>206</v>
      </c>
      <c r="AG70" s="14" t="s">
        <v>207</v>
      </c>
      <c r="AH70" s="16">
        <v>19353</v>
      </c>
      <c r="AI70" s="14" t="s">
        <v>214</v>
      </c>
      <c r="AJ70" s="14"/>
      <c r="AK70" s="14" t="s">
        <v>197</v>
      </c>
      <c r="AL70" s="14" t="s">
        <v>329</v>
      </c>
      <c r="AM70" s="14" t="s">
        <v>329</v>
      </c>
      <c r="AN70" s="14" t="s">
        <v>329</v>
      </c>
      <c r="AO70" s="14" t="s">
        <v>320</v>
      </c>
      <c r="AP70" s="14" t="s">
        <v>2</v>
      </c>
      <c r="AQ70" s="14"/>
      <c r="AR70" s="14" t="s">
        <v>9</v>
      </c>
      <c r="AS70" s="14"/>
      <c r="AT70" s="14"/>
      <c r="AU70" s="14" t="s">
        <v>10</v>
      </c>
      <c r="AV70" s="14"/>
      <c r="AW70" s="14"/>
      <c r="AX70" s="14"/>
      <c r="AY70" s="14"/>
      <c r="AZ70" s="14" t="s">
        <v>11</v>
      </c>
      <c r="BA70" s="14"/>
      <c r="BB70" s="14"/>
      <c r="BC70" s="14"/>
      <c r="BD70" s="14" t="s">
        <v>12</v>
      </c>
      <c r="BE70" s="18"/>
      <c r="BF70" s="14"/>
      <c r="BG70" s="14" t="s">
        <v>236</v>
      </c>
      <c r="BH70" s="14" t="s">
        <v>14</v>
      </c>
      <c r="BI70" s="14" t="s">
        <v>10</v>
      </c>
      <c r="BJ70" s="14" t="s">
        <v>633</v>
      </c>
      <c r="BK70" s="19"/>
      <c r="BL70" s="14" t="s">
        <v>15</v>
      </c>
      <c r="BM70" s="14"/>
      <c r="BN70" s="20"/>
      <c r="BO70" s="14" t="s">
        <v>10</v>
      </c>
      <c r="BP70" s="14"/>
      <c r="BQ70" s="20">
        <v>200000</v>
      </c>
      <c r="BR70" s="20"/>
      <c r="BS70" s="20"/>
      <c r="BT70" s="20"/>
      <c r="BU70" s="20"/>
      <c r="BV70" s="21" t="s">
        <v>147</v>
      </c>
      <c r="BW70" s="21" t="str">
        <f t="shared" si="7"/>
        <v>50%</v>
      </c>
      <c r="BX70" s="21" t="s">
        <v>253</v>
      </c>
      <c r="BY70" s="14"/>
      <c r="BZ70" s="21" t="s">
        <v>256</v>
      </c>
      <c r="CA70" s="20">
        <v>200000</v>
      </c>
      <c r="CB70" s="14" t="s">
        <v>313</v>
      </c>
      <c r="CC70" s="14" t="s">
        <v>262</v>
      </c>
      <c r="CD70" s="14" t="s">
        <v>17</v>
      </c>
      <c r="CE70" s="14" t="s">
        <v>264</v>
      </c>
      <c r="CF70" s="14" t="s">
        <v>267</v>
      </c>
      <c r="CG70" s="14"/>
      <c r="CH70" s="14" t="s">
        <v>314</v>
      </c>
      <c r="CI70" s="14">
        <v>1</v>
      </c>
      <c r="CJ70" s="14" t="s">
        <v>275</v>
      </c>
      <c r="CK70" s="14" t="s">
        <v>17</v>
      </c>
      <c r="CL70" s="14" t="s">
        <v>18</v>
      </c>
      <c r="CM70" s="14" t="s">
        <v>19</v>
      </c>
      <c r="CN70" s="14"/>
      <c r="CO70" s="14"/>
      <c r="CP70" s="14" t="s">
        <v>318</v>
      </c>
      <c r="CQ70" s="14" t="s">
        <v>319</v>
      </c>
      <c r="CR70" s="14"/>
      <c r="CS70" s="14" t="s">
        <v>318</v>
      </c>
      <c r="CT70" s="14" t="s">
        <v>319</v>
      </c>
      <c r="CU70" s="22" t="s">
        <v>571</v>
      </c>
      <c r="CV70" s="22" t="s">
        <v>572</v>
      </c>
      <c r="CW70" s="14"/>
      <c r="CX70" s="14"/>
      <c r="CY70" s="22" t="s">
        <v>429</v>
      </c>
      <c r="CZ70" s="22" t="s">
        <v>430</v>
      </c>
      <c r="DA70" s="24"/>
      <c r="DB70" s="24"/>
      <c r="DC70" s="24"/>
      <c r="DD70" s="14" t="str">
        <f t="shared" si="8"/>
        <v>PASS</v>
      </c>
    </row>
    <row r="71" spans="1:108" s="13" customFormat="1" x14ac:dyDescent="0.3">
      <c r="A71" s="14">
        <v>70</v>
      </c>
      <c r="B71" s="14" t="s">
        <v>322</v>
      </c>
      <c r="C71" s="14" t="s">
        <v>169</v>
      </c>
      <c r="D71" s="14" t="s">
        <v>170</v>
      </c>
      <c r="E71" s="14" t="s">
        <v>200</v>
      </c>
      <c r="F71" s="14" t="s">
        <v>0</v>
      </c>
      <c r="G71" s="14" t="s">
        <v>202</v>
      </c>
      <c r="H71" s="14" t="s">
        <v>201</v>
      </c>
      <c r="I71" s="16">
        <v>18264</v>
      </c>
      <c r="J71" s="14" t="s">
        <v>150</v>
      </c>
      <c r="K71" s="14" t="s">
        <v>355</v>
      </c>
      <c r="L71" s="14" t="s">
        <v>366</v>
      </c>
      <c r="M71" s="14" t="s">
        <v>329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 t="s">
        <v>329</v>
      </c>
      <c r="AB71" s="14" t="s">
        <v>329</v>
      </c>
      <c r="AC71" s="26" t="s">
        <v>99</v>
      </c>
      <c r="AD71" s="31" t="s">
        <v>205</v>
      </c>
      <c r="AE71" s="31" t="s">
        <v>1</v>
      </c>
      <c r="AF71" s="31" t="s">
        <v>206</v>
      </c>
      <c r="AG71" s="31" t="s">
        <v>207</v>
      </c>
      <c r="AH71" s="32">
        <v>19353</v>
      </c>
      <c r="AI71" s="31" t="s">
        <v>214</v>
      </c>
      <c r="AJ71" s="31"/>
      <c r="AK71" s="31" t="s">
        <v>197</v>
      </c>
      <c r="AL71" s="31" t="s">
        <v>10</v>
      </c>
      <c r="AM71" s="31" t="s">
        <v>10</v>
      </c>
      <c r="AN71" s="31" t="s">
        <v>10</v>
      </c>
      <c r="AO71" s="14" t="s">
        <v>320</v>
      </c>
      <c r="AP71" s="14" t="s">
        <v>2</v>
      </c>
      <c r="AQ71" s="14"/>
      <c r="AR71" s="14" t="s">
        <v>9</v>
      </c>
      <c r="AS71" s="14"/>
      <c r="AT71" s="14"/>
      <c r="AU71" s="25" t="s">
        <v>10</v>
      </c>
      <c r="AV71" s="26"/>
      <c r="AW71" s="26"/>
      <c r="AX71" s="26"/>
      <c r="AY71" s="26"/>
      <c r="AZ71" s="26" t="s">
        <v>11</v>
      </c>
      <c r="BA71" s="26"/>
      <c r="BB71" s="26"/>
      <c r="BC71" s="26"/>
      <c r="BD71" s="26" t="s">
        <v>12</v>
      </c>
      <c r="BE71" s="30"/>
      <c r="BF71" s="26"/>
      <c r="BG71" s="26" t="s">
        <v>236</v>
      </c>
      <c r="BH71" s="26" t="s">
        <v>14</v>
      </c>
      <c r="BI71" s="14" t="s">
        <v>10</v>
      </c>
      <c r="BJ71" s="26" t="s">
        <v>633</v>
      </c>
      <c r="BK71" s="28"/>
      <c r="BL71" s="26" t="s">
        <v>15</v>
      </c>
      <c r="BM71" s="26"/>
      <c r="BN71" s="26"/>
      <c r="BO71" s="26" t="s">
        <v>10</v>
      </c>
      <c r="BP71" s="26"/>
      <c r="BQ71" s="29">
        <v>200000</v>
      </c>
      <c r="BR71" s="29"/>
      <c r="BS71" s="29"/>
      <c r="BT71" s="29"/>
      <c r="BU71" s="29"/>
      <c r="BV71" s="26" t="s">
        <v>147</v>
      </c>
      <c r="BW71" s="21" t="str">
        <f t="shared" si="7"/>
        <v>50%</v>
      </c>
      <c r="BX71" s="26" t="s">
        <v>253</v>
      </c>
      <c r="BY71" s="14"/>
      <c r="BZ71" s="26" t="s">
        <v>256</v>
      </c>
      <c r="CA71" s="29">
        <v>200000</v>
      </c>
      <c r="CB71" s="14" t="s">
        <v>313</v>
      </c>
      <c r="CC71" s="14" t="s">
        <v>262</v>
      </c>
      <c r="CD71" s="14" t="s">
        <v>17</v>
      </c>
      <c r="CE71" s="14" t="s">
        <v>264</v>
      </c>
      <c r="CF71" s="14" t="s">
        <v>267</v>
      </c>
      <c r="CG71" s="14"/>
      <c r="CH71" s="14" t="s">
        <v>314</v>
      </c>
      <c r="CI71" s="14">
        <v>1</v>
      </c>
      <c r="CJ71" s="14" t="s">
        <v>275</v>
      </c>
      <c r="CK71" s="14" t="s">
        <v>17</v>
      </c>
      <c r="CL71" s="14" t="s">
        <v>18</v>
      </c>
      <c r="CM71" s="14" t="s">
        <v>19</v>
      </c>
      <c r="CN71" s="14"/>
      <c r="CO71" s="14"/>
      <c r="CP71" s="14" t="s">
        <v>318</v>
      </c>
      <c r="CQ71" s="14" t="s">
        <v>319</v>
      </c>
      <c r="CR71" s="14"/>
      <c r="CS71" s="14" t="s">
        <v>318</v>
      </c>
      <c r="CT71" s="14" t="s">
        <v>319</v>
      </c>
      <c r="CU71" s="22" t="s">
        <v>573</v>
      </c>
      <c r="CV71" s="22" t="s">
        <v>574</v>
      </c>
      <c r="CW71" s="14"/>
      <c r="CX71" s="14"/>
      <c r="CY71" s="22" t="s">
        <v>433</v>
      </c>
      <c r="CZ71" s="22" t="s">
        <v>434</v>
      </c>
      <c r="DA71" s="24"/>
      <c r="DB71" s="24"/>
      <c r="DC71" s="24"/>
      <c r="DD71" s="14" t="str">
        <f t="shared" si="8"/>
        <v>PASS</v>
      </c>
    </row>
    <row r="72" spans="1:108" s="13" customFormat="1" x14ac:dyDescent="0.3">
      <c r="A72" s="14">
        <v>71</v>
      </c>
      <c r="B72" s="14" t="s">
        <v>322</v>
      </c>
      <c r="C72" s="14" t="s">
        <v>171</v>
      </c>
      <c r="D72" s="14" t="s">
        <v>172</v>
      </c>
      <c r="E72" s="14" t="s">
        <v>205</v>
      </c>
      <c r="F72" s="14" t="s">
        <v>0</v>
      </c>
      <c r="G72" s="14" t="s">
        <v>202</v>
      </c>
      <c r="H72" s="14" t="s">
        <v>207</v>
      </c>
      <c r="I72" s="16">
        <v>18264</v>
      </c>
      <c r="J72" s="14" t="s">
        <v>367</v>
      </c>
      <c r="K72" s="14" t="s">
        <v>199</v>
      </c>
      <c r="L72" s="14" t="s">
        <v>197</v>
      </c>
      <c r="M72" s="14" t="s">
        <v>329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 t="s">
        <v>329</v>
      </c>
      <c r="AB72" s="14" t="s">
        <v>329</v>
      </c>
      <c r="AC72" s="17" t="s">
        <v>99</v>
      </c>
      <c r="AD72" s="14" t="s">
        <v>200</v>
      </c>
      <c r="AE72" s="14" t="s">
        <v>1</v>
      </c>
      <c r="AF72" s="14" t="s">
        <v>206</v>
      </c>
      <c r="AG72" s="14" t="s">
        <v>201</v>
      </c>
      <c r="AH72" s="16">
        <v>19353</v>
      </c>
      <c r="AI72" s="14" t="s">
        <v>369</v>
      </c>
      <c r="AJ72" s="14" t="s">
        <v>203</v>
      </c>
      <c r="AK72" s="14" t="s">
        <v>366</v>
      </c>
      <c r="AL72" s="14" t="s">
        <v>10</v>
      </c>
      <c r="AM72" s="14" t="s">
        <v>10</v>
      </c>
      <c r="AN72" s="14" t="s">
        <v>10</v>
      </c>
      <c r="AO72" s="14" t="s">
        <v>320</v>
      </c>
      <c r="AP72" s="14" t="s">
        <v>2</v>
      </c>
      <c r="AQ72" s="14"/>
      <c r="AR72" s="14" t="s">
        <v>9</v>
      </c>
      <c r="AS72" s="14"/>
      <c r="AT72" s="14"/>
      <c r="AU72" s="14" t="s">
        <v>10</v>
      </c>
      <c r="AV72" s="14"/>
      <c r="AW72" s="14"/>
      <c r="AX72" s="14"/>
      <c r="AY72" s="14"/>
      <c r="AZ72" s="14" t="s">
        <v>11</v>
      </c>
      <c r="BA72" s="14"/>
      <c r="BB72" s="14"/>
      <c r="BC72" s="14"/>
      <c r="BD72" s="14" t="s">
        <v>12</v>
      </c>
      <c r="BE72" s="18"/>
      <c r="BF72" s="14"/>
      <c r="BG72" s="14" t="s">
        <v>236</v>
      </c>
      <c r="BH72" s="14" t="s">
        <v>14</v>
      </c>
      <c r="BI72" s="14" t="s">
        <v>10</v>
      </c>
      <c r="BJ72" s="14" t="s">
        <v>633</v>
      </c>
      <c r="BK72" s="19"/>
      <c r="BL72" s="14" t="s">
        <v>15</v>
      </c>
      <c r="BM72" s="14"/>
      <c r="BN72" s="20"/>
      <c r="BO72" s="14" t="s">
        <v>10</v>
      </c>
      <c r="BP72" s="14"/>
      <c r="BQ72" s="20">
        <v>200000</v>
      </c>
      <c r="BR72" s="20"/>
      <c r="BS72" s="20"/>
      <c r="BT72" s="20"/>
      <c r="BU72" s="20"/>
      <c r="BV72" s="21" t="s">
        <v>147</v>
      </c>
      <c r="BW72" s="21" t="str">
        <f t="shared" si="7"/>
        <v>50%</v>
      </c>
      <c r="BX72" s="21" t="s">
        <v>253</v>
      </c>
      <c r="BY72" s="14"/>
      <c r="BZ72" s="21" t="s">
        <v>256</v>
      </c>
      <c r="CA72" s="20">
        <v>200000</v>
      </c>
      <c r="CB72" s="14" t="s">
        <v>313</v>
      </c>
      <c r="CC72" s="14" t="s">
        <v>262</v>
      </c>
      <c r="CD72" s="14" t="s">
        <v>17</v>
      </c>
      <c r="CE72" s="14" t="s">
        <v>264</v>
      </c>
      <c r="CF72" s="14" t="s">
        <v>267</v>
      </c>
      <c r="CG72" s="14"/>
      <c r="CH72" s="14" t="s">
        <v>314</v>
      </c>
      <c r="CI72" s="14">
        <v>1</v>
      </c>
      <c r="CJ72" s="14" t="s">
        <v>275</v>
      </c>
      <c r="CK72" s="14" t="s">
        <v>17</v>
      </c>
      <c r="CL72" s="14" t="s">
        <v>18</v>
      </c>
      <c r="CM72" s="14" t="s">
        <v>19</v>
      </c>
      <c r="CN72" s="14"/>
      <c r="CO72" s="14"/>
      <c r="CP72" s="14" t="s">
        <v>318</v>
      </c>
      <c r="CQ72" s="14" t="s">
        <v>319</v>
      </c>
      <c r="CR72" s="14"/>
      <c r="CS72" s="14" t="s">
        <v>318</v>
      </c>
      <c r="CT72" s="14" t="s">
        <v>319</v>
      </c>
      <c r="CU72" s="22" t="s">
        <v>575</v>
      </c>
      <c r="CV72" s="22" t="s">
        <v>576</v>
      </c>
      <c r="CW72" s="14"/>
      <c r="CX72" s="14"/>
      <c r="CY72" s="22" t="s">
        <v>435</v>
      </c>
      <c r="CZ72" s="22" t="s">
        <v>436</v>
      </c>
      <c r="DA72" s="24"/>
      <c r="DB72" s="24"/>
      <c r="DC72" s="24"/>
      <c r="DD72" s="14" t="str">
        <f t="shared" si="8"/>
        <v>PASS</v>
      </c>
    </row>
    <row r="73" spans="1:108" s="13" customFormat="1" x14ac:dyDescent="0.3">
      <c r="A73" s="14">
        <v>72</v>
      </c>
      <c r="B73" s="14" t="s">
        <v>322</v>
      </c>
      <c r="C73" s="14" t="s">
        <v>173</v>
      </c>
      <c r="D73" s="14" t="s">
        <v>174</v>
      </c>
      <c r="E73" s="14" t="s">
        <v>200</v>
      </c>
      <c r="F73" s="14" t="s">
        <v>0</v>
      </c>
      <c r="G73" s="14" t="s">
        <v>202</v>
      </c>
      <c r="H73" s="14" t="s">
        <v>201</v>
      </c>
      <c r="I73" s="16">
        <v>18264</v>
      </c>
      <c r="J73" s="14" t="s">
        <v>150</v>
      </c>
      <c r="K73" s="14" t="s">
        <v>199</v>
      </c>
      <c r="L73" s="14" t="s">
        <v>366</v>
      </c>
      <c r="M73" s="14" t="s">
        <v>329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 t="s">
        <v>329</v>
      </c>
      <c r="AB73" s="14" t="s">
        <v>329</v>
      </c>
      <c r="AC73" s="17" t="s">
        <v>99</v>
      </c>
      <c r="AD73" s="14" t="s">
        <v>205</v>
      </c>
      <c r="AE73" s="14" t="s">
        <v>1</v>
      </c>
      <c r="AF73" s="14" t="s">
        <v>206</v>
      </c>
      <c r="AG73" s="14" t="s">
        <v>207</v>
      </c>
      <c r="AH73" s="16">
        <v>19353</v>
      </c>
      <c r="AI73" s="14" t="s">
        <v>214</v>
      </c>
      <c r="AJ73" s="14"/>
      <c r="AK73" s="14" t="s">
        <v>197</v>
      </c>
      <c r="AL73" s="14" t="s">
        <v>329</v>
      </c>
      <c r="AM73" s="14" t="s">
        <v>329</v>
      </c>
      <c r="AN73" s="14" t="s">
        <v>329</v>
      </c>
      <c r="AO73" s="14" t="s">
        <v>320</v>
      </c>
      <c r="AP73" s="14" t="s">
        <v>2</v>
      </c>
      <c r="AQ73" s="14"/>
      <c r="AR73" s="14" t="s">
        <v>9</v>
      </c>
      <c r="AS73" s="14"/>
      <c r="AT73" s="14"/>
      <c r="AU73" s="14" t="s">
        <v>10</v>
      </c>
      <c r="AV73" s="14"/>
      <c r="AW73" s="14"/>
      <c r="AX73" s="14"/>
      <c r="AY73" s="14"/>
      <c r="AZ73" s="14" t="s">
        <v>11</v>
      </c>
      <c r="BA73" s="14"/>
      <c r="BB73" s="14"/>
      <c r="BC73" s="14"/>
      <c r="BD73" s="14" t="s">
        <v>12</v>
      </c>
      <c r="BE73" s="18"/>
      <c r="BF73" s="14"/>
      <c r="BG73" s="14" t="s">
        <v>236</v>
      </c>
      <c r="BH73" s="14" t="s">
        <v>14</v>
      </c>
      <c r="BI73" s="14" t="s">
        <v>10</v>
      </c>
      <c r="BJ73" s="14" t="s">
        <v>633</v>
      </c>
      <c r="BK73" s="19"/>
      <c r="BL73" s="14" t="s">
        <v>15</v>
      </c>
      <c r="BM73" s="14"/>
      <c r="BN73" s="20"/>
      <c r="BO73" s="14" t="s">
        <v>10</v>
      </c>
      <c r="BP73" s="14"/>
      <c r="BQ73" s="20">
        <v>200000</v>
      </c>
      <c r="BR73" s="20"/>
      <c r="BS73" s="20"/>
      <c r="BT73" s="20"/>
      <c r="BU73" s="20"/>
      <c r="BV73" s="21" t="s">
        <v>147</v>
      </c>
      <c r="BW73" s="21" t="str">
        <f t="shared" si="7"/>
        <v>50%</v>
      </c>
      <c r="BX73" s="21" t="s">
        <v>253</v>
      </c>
      <c r="BY73" s="14"/>
      <c r="BZ73" s="21" t="s">
        <v>256</v>
      </c>
      <c r="CA73" s="20">
        <v>200000</v>
      </c>
      <c r="CB73" s="14" t="s">
        <v>313</v>
      </c>
      <c r="CC73" s="14" t="s">
        <v>262</v>
      </c>
      <c r="CD73" s="14" t="s">
        <v>17</v>
      </c>
      <c r="CE73" s="14" t="s">
        <v>264</v>
      </c>
      <c r="CF73" s="14" t="s">
        <v>267</v>
      </c>
      <c r="CG73" s="14"/>
      <c r="CH73" s="14" t="s">
        <v>314</v>
      </c>
      <c r="CI73" s="14">
        <v>1</v>
      </c>
      <c r="CJ73" s="14" t="s">
        <v>275</v>
      </c>
      <c r="CK73" s="14" t="s">
        <v>17</v>
      </c>
      <c r="CL73" s="14" t="s">
        <v>18</v>
      </c>
      <c r="CM73" s="14" t="s">
        <v>19</v>
      </c>
      <c r="CN73" s="14"/>
      <c r="CO73" s="14"/>
      <c r="CP73" s="14" t="s">
        <v>318</v>
      </c>
      <c r="CQ73" s="14" t="s">
        <v>319</v>
      </c>
      <c r="CR73" s="14"/>
      <c r="CS73" s="14" t="s">
        <v>318</v>
      </c>
      <c r="CT73" s="14" t="s">
        <v>319</v>
      </c>
      <c r="CU73" s="22" t="s">
        <v>577</v>
      </c>
      <c r="CV73" s="22" t="s">
        <v>578</v>
      </c>
      <c r="CW73" s="14"/>
      <c r="CX73" s="14"/>
      <c r="CY73" s="22" t="s">
        <v>437</v>
      </c>
      <c r="CZ73" s="22" t="s">
        <v>438</v>
      </c>
      <c r="DA73" s="24"/>
      <c r="DB73" s="24"/>
      <c r="DC73" s="24"/>
      <c r="DD73" s="14" t="str">
        <f t="shared" si="8"/>
        <v>PASS</v>
      </c>
    </row>
    <row r="74" spans="1:108" s="13" customFormat="1" x14ac:dyDescent="0.3">
      <c r="A74" s="14">
        <v>73</v>
      </c>
      <c r="B74" s="14" t="s">
        <v>322</v>
      </c>
      <c r="C74" s="14" t="s">
        <v>175</v>
      </c>
      <c r="D74" s="14" t="s">
        <v>176</v>
      </c>
      <c r="E74" s="14" t="s">
        <v>200</v>
      </c>
      <c r="F74" s="14" t="s">
        <v>0</v>
      </c>
      <c r="G74" s="14" t="s">
        <v>202</v>
      </c>
      <c r="H74" s="14" t="s">
        <v>201</v>
      </c>
      <c r="I74" s="16">
        <v>18264</v>
      </c>
      <c r="J74" s="14" t="s">
        <v>150</v>
      </c>
      <c r="K74" s="14"/>
      <c r="L74" s="14" t="s">
        <v>197</v>
      </c>
      <c r="M74" s="14" t="s">
        <v>10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 t="s">
        <v>10</v>
      </c>
      <c r="AB74" s="14" t="s">
        <v>10</v>
      </c>
      <c r="AC74" s="17" t="s">
        <v>99</v>
      </c>
      <c r="AD74" s="14" t="s">
        <v>205</v>
      </c>
      <c r="AE74" s="14" t="s">
        <v>1</v>
      </c>
      <c r="AF74" s="14" t="s">
        <v>206</v>
      </c>
      <c r="AG74" s="14" t="s">
        <v>207</v>
      </c>
      <c r="AH74" s="16">
        <v>19353</v>
      </c>
      <c r="AI74" s="14" t="s">
        <v>214</v>
      </c>
      <c r="AJ74" s="14"/>
      <c r="AK74" s="14" t="s">
        <v>197</v>
      </c>
      <c r="AL74" s="14" t="s">
        <v>10</v>
      </c>
      <c r="AM74" s="14" t="s">
        <v>10</v>
      </c>
      <c r="AN74" s="14" t="s">
        <v>10</v>
      </c>
      <c r="AO74" s="14" t="s">
        <v>320</v>
      </c>
      <c r="AP74" s="14" t="s">
        <v>2</v>
      </c>
      <c r="AQ74" s="14"/>
      <c r="AR74" s="14" t="s">
        <v>9</v>
      </c>
      <c r="AS74" s="14"/>
      <c r="AT74" s="14"/>
      <c r="AU74" s="14" t="s">
        <v>10</v>
      </c>
      <c r="AV74" s="14"/>
      <c r="AW74" s="14"/>
      <c r="AX74" s="14"/>
      <c r="AY74" s="14"/>
      <c r="AZ74" s="14" t="s">
        <v>11</v>
      </c>
      <c r="BA74" s="14"/>
      <c r="BB74" s="14"/>
      <c r="BC74" s="14"/>
      <c r="BD74" s="14" t="s">
        <v>12</v>
      </c>
      <c r="BE74" s="18"/>
      <c r="BF74" s="14"/>
      <c r="BG74" s="14" t="s">
        <v>236</v>
      </c>
      <c r="BH74" s="14" t="s">
        <v>14</v>
      </c>
      <c r="BI74" s="14" t="s">
        <v>10</v>
      </c>
      <c r="BJ74" s="14" t="s">
        <v>633</v>
      </c>
      <c r="BK74" s="19"/>
      <c r="BL74" s="14" t="s">
        <v>15</v>
      </c>
      <c r="BM74" s="14"/>
      <c r="BN74" s="20"/>
      <c r="BO74" s="14" t="s">
        <v>10</v>
      </c>
      <c r="BP74" s="14"/>
      <c r="BQ74" s="20">
        <v>200000</v>
      </c>
      <c r="BR74" s="20"/>
      <c r="BS74" s="20"/>
      <c r="BT74" s="20"/>
      <c r="BU74" s="20"/>
      <c r="BV74" s="14" t="s">
        <v>147</v>
      </c>
      <c r="BW74" s="21" t="str">
        <f>"66%"</f>
        <v>66%</v>
      </c>
      <c r="BX74" s="14" t="s">
        <v>253</v>
      </c>
      <c r="BY74" s="14"/>
      <c r="BZ74" s="14" t="s">
        <v>256</v>
      </c>
      <c r="CA74" s="20">
        <f t="shared" ref="CA74:CA82" si="9">BQ74</f>
        <v>200000</v>
      </c>
      <c r="CB74" s="14" t="s">
        <v>313</v>
      </c>
      <c r="CC74" s="14" t="s">
        <v>262</v>
      </c>
      <c r="CD74" s="14" t="s">
        <v>17</v>
      </c>
      <c r="CE74" s="14" t="s">
        <v>264</v>
      </c>
      <c r="CF74" s="14" t="s">
        <v>267</v>
      </c>
      <c r="CG74" s="14"/>
      <c r="CH74" s="14" t="s">
        <v>314</v>
      </c>
      <c r="CI74" s="14">
        <v>1</v>
      </c>
      <c r="CJ74" s="14" t="s">
        <v>275</v>
      </c>
      <c r="CK74" s="14" t="s">
        <v>17</v>
      </c>
      <c r="CL74" s="14" t="s">
        <v>18</v>
      </c>
      <c r="CM74" s="14" t="s">
        <v>19</v>
      </c>
      <c r="CN74" s="14"/>
      <c r="CO74" s="14"/>
      <c r="CP74" s="14" t="s">
        <v>318</v>
      </c>
      <c r="CQ74" s="14" t="s">
        <v>319</v>
      </c>
      <c r="CR74" s="14"/>
      <c r="CS74" s="22" t="s">
        <v>318</v>
      </c>
      <c r="CT74" s="14" t="s">
        <v>319</v>
      </c>
      <c r="CU74" s="22" t="s">
        <v>579</v>
      </c>
      <c r="CV74" s="22" t="s">
        <v>580</v>
      </c>
      <c r="CW74" s="14"/>
      <c r="CX74" s="14"/>
      <c r="CY74" s="22" t="s">
        <v>363</v>
      </c>
      <c r="CZ74" s="22" t="s">
        <v>388</v>
      </c>
      <c r="DA74" s="24"/>
      <c r="DB74" s="24"/>
      <c r="DC74" s="24"/>
      <c r="DD74" s="14" t="str">
        <f t="shared" si="8"/>
        <v>PASS</v>
      </c>
    </row>
    <row r="75" spans="1:108" s="13" customFormat="1" x14ac:dyDescent="0.3">
      <c r="A75" s="14">
        <v>74</v>
      </c>
      <c r="B75" s="14" t="s">
        <v>322</v>
      </c>
      <c r="C75" s="14" t="s">
        <v>177</v>
      </c>
      <c r="D75" s="14" t="s">
        <v>178</v>
      </c>
      <c r="E75" s="14" t="s">
        <v>200</v>
      </c>
      <c r="F75" s="14" t="s">
        <v>0</v>
      </c>
      <c r="G75" s="14" t="s">
        <v>202</v>
      </c>
      <c r="H75" s="14" t="s">
        <v>201</v>
      </c>
      <c r="I75" s="16">
        <v>18264</v>
      </c>
      <c r="J75" s="14" t="s">
        <v>150</v>
      </c>
      <c r="K75" s="14"/>
      <c r="L75" s="14" t="s">
        <v>197</v>
      </c>
      <c r="M75" s="14" t="s">
        <v>10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 t="s">
        <v>10</v>
      </c>
      <c r="AB75" s="14" t="s">
        <v>10</v>
      </c>
      <c r="AC75" s="17" t="s">
        <v>99</v>
      </c>
      <c r="AD75" s="14" t="s">
        <v>205</v>
      </c>
      <c r="AE75" s="14" t="s">
        <v>1</v>
      </c>
      <c r="AF75" s="14" t="s">
        <v>206</v>
      </c>
      <c r="AG75" s="14" t="s">
        <v>207</v>
      </c>
      <c r="AH75" s="16">
        <v>19353</v>
      </c>
      <c r="AI75" s="14" t="s">
        <v>214</v>
      </c>
      <c r="AJ75" s="14"/>
      <c r="AK75" s="14" t="s">
        <v>197</v>
      </c>
      <c r="AL75" s="14" t="s">
        <v>10</v>
      </c>
      <c r="AM75" s="14" t="s">
        <v>10</v>
      </c>
      <c r="AN75" s="14" t="s">
        <v>10</v>
      </c>
      <c r="AO75" s="14" t="s">
        <v>320</v>
      </c>
      <c r="AP75" s="14" t="s">
        <v>2</v>
      </c>
      <c r="AQ75" s="14"/>
      <c r="AR75" s="14" t="s">
        <v>9</v>
      </c>
      <c r="AS75" s="14"/>
      <c r="AT75" s="14"/>
      <c r="AU75" s="14" t="s">
        <v>10</v>
      </c>
      <c r="AV75" s="14"/>
      <c r="AW75" s="14"/>
      <c r="AX75" s="14"/>
      <c r="AY75" s="14"/>
      <c r="AZ75" s="14" t="s">
        <v>11</v>
      </c>
      <c r="BA75" s="14"/>
      <c r="BB75" s="14"/>
      <c r="BC75" s="14"/>
      <c r="BD75" s="14" t="s">
        <v>12</v>
      </c>
      <c r="BE75" s="18"/>
      <c r="BF75" s="14"/>
      <c r="BG75" s="14" t="s">
        <v>236</v>
      </c>
      <c r="BH75" s="14" t="s">
        <v>14</v>
      </c>
      <c r="BI75" s="14" t="s">
        <v>10</v>
      </c>
      <c r="BJ75" s="14" t="s">
        <v>633</v>
      </c>
      <c r="BK75" s="19"/>
      <c r="BL75" s="14" t="s">
        <v>15</v>
      </c>
      <c r="BM75" s="14"/>
      <c r="BN75" s="20"/>
      <c r="BO75" s="14" t="s">
        <v>10</v>
      </c>
      <c r="BP75" s="14"/>
      <c r="BQ75" s="20">
        <v>200000</v>
      </c>
      <c r="BR75" s="20"/>
      <c r="BS75" s="20"/>
      <c r="BT75" s="20"/>
      <c r="BU75" s="20"/>
      <c r="BV75" s="14" t="s">
        <v>147</v>
      </c>
      <c r="BW75" s="21" t="str">
        <f>"100%"</f>
        <v>100%</v>
      </c>
      <c r="BX75" s="14" t="s">
        <v>253</v>
      </c>
      <c r="BY75" s="14"/>
      <c r="BZ75" s="14" t="s">
        <v>256</v>
      </c>
      <c r="CA75" s="20">
        <f t="shared" si="9"/>
        <v>200000</v>
      </c>
      <c r="CB75" s="14" t="s">
        <v>313</v>
      </c>
      <c r="CC75" s="14" t="s">
        <v>262</v>
      </c>
      <c r="CD75" s="14" t="s">
        <v>17</v>
      </c>
      <c r="CE75" s="14" t="s">
        <v>264</v>
      </c>
      <c r="CF75" s="14" t="s">
        <v>267</v>
      </c>
      <c r="CG75" s="14"/>
      <c r="CH75" s="14" t="s">
        <v>314</v>
      </c>
      <c r="CI75" s="14">
        <v>1</v>
      </c>
      <c r="CJ75" s="14" t="s">
        <v>275</v>
      </c>
      <c r="CK75" s="14" t="s">
        <v>17</v>
      </c>
      <c r="CL75" s="14" t="s">
        <v>18</v>
      </c>
      <c r="CM75" s="14" t="s">
        <v>19</v>
      </c>
      <c r="CN75" s="14"/>
      <c r="CO75" s="14"/>
      <c r="CP75" s="14" t="s">
        <v>318</v>
      </c>
      <c r="CQ75" s="14" t="s">
        <v>319</v>
      </c>
      <c r="CR75" s="14"/>
      <c r="CS75" s="22" t="s">
        <v>318</v>
      </c>
      <c r="CT75" s="14" t="s">
        <v>319</v>
      </c>
      <c r="CU75" s="22" t="s">
        <v>581</v>
      </c>
      <c r="CV75" s="22" t="s">
        <v>582</v>
      </c>
      <c r="CW75" s="14"/>
      <c r="CX75" s="14"/>
      <c r="CY75" s="22" t="s">
        <v>363</v>
      </c>
      <c r="CZ75" s="22" t="s">
        <v>388</v>
      </c>
      <c r="DA75" s="24"/>
      <c r="DB75" s="24"/>
      <c r="DC75" s="24"/>
      <c r="DD75" s="14" t="str">
        <f t="shared" si="8"/>
        <v>PASS</v>
      </c>
    </row>
    <row r="76" spans="1:108" s="13" customFormat="1" x14ac:dyDescent="0.3">
      <c r="A76" s="14">
        <v>75</v>
      </c>
      <c r="B76" s="14" t="s">
        <v>322</v>
      </c>
      <c r="C76" s="14" t="s">
        <v>179</v>
      </c>
      <c r="D76" s="14" t="s">
        <v>180</v>
      </c>
      <c r="E76" s="14" t="s">
        <v>200</v>
      </c>
      <c r="F76" s="14" t="s">
        <v>0</v>
      </c>
      <c r="G76" s="14" t="s">
        <v>202</v>
      </c>
      <c r="H76" s="14" t="s">
        <v>201</v>
      </c>
      <c r="I76" s="16">
        <v>18264</v>
      </c>
      <c r="J76" s="14" t="s">
        <v>150</v>
      </c>
      <c r="K76" s="14"/>
      <c r="L76" s="14" t="s">
        <v>197</v>
      </c>
      <c r="M76" s="14" t="s">
        <v>10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 t="s">
        <v>10</v>
      </c>
      <c r="AB76" s="14" t="s">
        <v>10</v>
      </c>
      <c r="AC76" s="17" t="s">
        <v>99</v>
      </c>
      <c r="AD76" s="14" t="s">
        <v>205</v>
      </c>
      <c r="AE76" s="14" t="s">
        <v>1</v>
      </c>
      <c r="AF76" s="14" t="s">
        <v>206</v>
      </c>
      <c r="AG76" s="14" t="s">
        <v>207</v>
      </c>
      <c r="AH76" s="16">
        <v>19353</v>
      </c>
      <c r="AI76" s="14" t="s">
        <v>214</v>
      </c>
      <c r="AJ76" s="14"/>
      <c r="AK76" s="14" t="s">
        <v>197</v>
      </c>
      <c r="AL76" s="14" t="s">
        <v>10</v>
      </c>
      <c r="AM76" s="14" t="s">
        <v>10</v>
      </c>
      <c r="AN76" s="14" t="s">
        <v>10</v>
      </c>
      <c r="AO76" s="14" t="s">
        <v>320</v>
      </c>
      <c r="AP76" s="14" t="s">
        <v>2</v>
      </c>
      <c r="AQ76" s="14"/>
      <c r="AR76" s="14" t="s">
        <v>9</v>
      </c>
      <c r="AS76" s="14"/>
      <c r="AT76" s="14"/>
      <c r="AU76" s="14" t="s">
        <v>10</v>
      </c>
      <c r="AV76" s="14"/>
      <c r="AW76" s="14"/>
      <c r="AX76" s="14"/>
      <c r="AY76" s="14"/>
      <c r="AZ76" s="14" t="s">
        <v>11</v>
      </c>
      <c r="BA76" s="14"/>
      <c r="BB76" s="14"/>
      <c r="BC76" s="14"/>
      <c r="BD76" s="14" t="s">
        <v>12</v>
      </c>
      <c r="BE76" s="18"/>
      <c r="BF76" s="14"/>
      <c r="BG76" s="14" t="s">
        <v>236</v>
      </c>
      <c r="BH76" s="14" t="s">
        <v>14</v>
      </c>
      <c r="BI76" s="14" t="s">
        <v>10</v>
      </c>
      <c r="BJ76" s="14" t="s">
        <v>633</v>
      </c>
      <c r="BK76" s="19"/>
      <c r="BL76" s="14" t="s">
        <v>15</v>
      </c>
      <c r="BM76" s="14"/>
      <c r="BN76" s="20"/>
      <c r="BO76" s="14" t="s">
        <v>10</v>
      </c>
      <c r="BP76" s="14"/>
      <c r="BQ76" s="20">
        <v>200000</v>
      </c>
      <c r="BR76" s="20"/>
      <c r="BS76" s="20"/>
      <c r="BT76" s="20"/>
      <c r="BU76" s="20"/>
      <c r="BV76" s="14" t="s">
        <v>147</v>
      </c>
      <c r="BW76" s="21" t="str">
        <f t="shared" ref="BW76:BW82" si="10">"50%"</f>
        <v>50%</v>
      </c>
      <c r="BX76" s="14" t="s">
        <v>254</v>
      </c>
      <c r="BY76" s="14"/>
      <c r="BZ76" s="14" t="s">
        <v>256</v>
      </c>
      <c r="CA76" s="20">
        <f t="shared" si="9"/>
        <v>200000</v>
      </c>
      <c r="CB76" s="14" t="s">
        <v>313</v>
      </c>
      <c r="CC76" s="14" t="s">
        <v>262</v>
      </c>
      <c r="CD76" s="14" t="s">
        <v>17</v>
      </c>
      <c r="CE76" s="14" t="s">
        <v>264</v>
      </c>
      <c r="CF76" s="14" t="s">
        <v>267</v>
      </c>
      <c r="CG76" s="14"/>
      <c r="CH76" s="14" t="s">
        <v>314</v>
      </c>
      <c r="CI76" s="14">
        <v>1</v>
      </c>
      <c r="CJ76" s="14" t="s">
        <v>275</v>
      </c>
      <c r="CK76" s="14" t="s">
        <v>17</v>
      </c>
      <c r="CL76" s="14" t="s">
        <v>18</v>
      </c>
      <c r="CM76" s="17" t="s">
        <v>19</v>
      </c>
      <c r="CN76" s="14"/>
      <c r="CO76" s="14"/>
      <c r="CP76" s="14" t="s">
        <v>318</v>
      </c>
      <c r="CQ76" s="14" t="s">
        <v>319</v>
      </c>
      <c r="CR76" s="14"/>
      <c r="CS76" s="22" t="s">
        <v>318</v>
      </c>
      <c r="CT76" s="14" t="s">
        <v>319</v>
      </c>
      <c r="CU76" s="22" t="s">
        <v>583</v>
      </c>
      <c r="CV76" s="22" t="s">
        <v>584</v>
      </c>
      <c r="CW76" s="14"/>
      <c r="CX76" s="14"/>
      <c r="CY76" s="22" t="s">
        <v>363</v>
      </c>
      <c r="CZ76" s="22" t="s">
        <v>388</v>
      </c>
      <c r="DA76" s="24"/>
      <c r="DB76" s="24"/>
      <c r="DC76" s="24"/>
      <c r="DD76" s="14" t="str">
        <f t="shared" si="8"/>
        <v>PASS</v>
      </c>
    </row>
    <row r="77" spans="1:108" s="13" customFormat="1" x14ac:dyDescent="0.3">
      <c r="A77" s="14">
        <v>76</v>
      </c>
      <c r="B77" s="14" t="s">
        <v>322</v>
      </c>
      <c r="C77" s="14" t="s">
        <v>181</v>
      </c>
      <c r="D77" s="14" t="s">
        <v>182</v>
      </c>
      <c r="E77" s="14" t="s">
        <v>200</v>
      </c>
      <c r="F77" s="14" t="s">
        <v>0</v>
      </c>
      <c r="G77" s="14" t="s">
        <v>202</v>
      </c>
      <c r="H77" s="14" t="s">
        <v>201</v>
      </c>
      <c r="I77" s="16">
        <v>18264</v>
      </c>
      <c r="J77" s="14" t="s">
        <v>150</v>
      </c>
      <c r="K77" s="14"/>
      <c r="L77" s="14" t="s">
        <v>197</v>
      </c>
      <c r="M77" s="14" t="s">
        <v>10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 t="s">
        <v>10</v>
      </c>
      <c r="AB77" s="14" t="s">
        <v>10</v>
      </c>
      <c r="AC77" s="17" t="s">
        <v>99</v>
      </c>
      <c r="AD77" s="14" t="s">
        <v>205</v>
      </c>
      <c r="AE77" s="14" t="s">
        <v>1</v>
      </c>
      <c r="AF77" s="14" t="s">
        <v>206</v>
      </c>
      <c r="AG77" s="14" t="s">
        <v>207</v>
      </c>
      <c r="AH77" s="16">
        <v>19353</v>
      </c>
      <c r="AI77" s="14" t="s">
        <v>214</v>
      </c>
      <c r="AJ77" s="14"/>
      <c r="AK77" s="14" t="s">
        <v>197</v>
      </c>
      <c r="AL77" s="14" t="s">
        <v>10</v>
      </c>
      <c r="AM77" s="14" t="s">
        <v>10</v>
      </c>
      <c r="AN77" s="14" t="s">
        <v>10</v>
      </c>
      <c r="AO77" s="14" t="s">
        <v>320</v>
      </c>
      <c r="AP77" s="14" t="s">
        <v>2</v>
      </c>
      <c r="AQ77" s="14"/>
      <c r="AR77" s="14" t="s">
        <v>9</v>
      </c>
      <c r="AS77" s="14"/>
      <c r="AT77" s="14"/>
      <c r="AU77" s="14" t="s">
        <v>10</v>
      </c>
      <c r="AV77" s="14"/>
      <c r="AW77" s="14"/>
      <c r="AX77" s="14"/>
      <c r="AY77" s="14"/>
      <c r="AZ77" s="14" t="s">
        <v>11</v>
      </c>
      <c r="BA77" s="14"/>
      <c r="BB77" s="14"/>
      <c r="BC77" s="14"/>
      <c r="BD77" s="14" t="s">
        <v>12</v>
      </c>
      <c r="BE77" s="18"/>
      <c r="BF77" s="14"/>
      <c r="BG77" s="14" t="s">
        <v>236</v>
      </c>
      <c r="BH77" s="14" t="s">
        <v>14</v>
      </c>
      <c r="BI77" s="14" t="s">
        <v>10</v>
      </c>
      <c r="BJ77" s="14" t="s">
        <v>633</v>
      </c>
      <c r="BK77" s="19"/>
      <c r="BL77" s="14" t="s">
        <v>15</v>
      </c>
      <c r="BM77" s="33" t="s">
        <v>130</v>
      </c>
      <c r="BN77" s="20"/>
      <c r="BO77" s="14" t="s">
        <v>10</v>
      </c>
      <c r="BP77" s="14"/>
      <c r="BQ77" s="20">
        <v>200000</v>
      </c>
      <c r="BR77" s="20"/>
      <c r="BS77" s="20"/>
      <c r="BT77" s="20"/>
      <c r="BU77" s="20"/>
      <c r="BV77" s="14" t="s">
        <v>147</v>
      </c>
      <c r="BW77" s="21" t="str">
        <f t="shared" si="10"/>
        <v>50%</v>
      </c>
      <c r="BX77" s="14" t="s">
        <v>253</v>
      </c>
      <c r="BY77" s="14"/>
      <c r="BZ77" s="33" t="s">
        <v>257</v>
      </c>
      <c r="CA77" s="20">
        <f t="shared" si="9"/>
        <v>200000</v>
      </c>
      <c r="CB77" s="14" t="s">
        <v>313</v>
      </c>
      <c r="CC77" s="14" t="s">
        <v>262</v>
      </c>
      <c r="CD77" s="14" t="s">
        <v>17</v>
      </c>
      <c r="CE77" s="14" t="s">
        <v>264</v>
      </c>
      <c r="CF77" s="14" t="s">
        <v>267</v>
      </c>
      <c r="CG77" s="14"/>
      <c r="CH77" s="14" t="s">
        <v>314</v>
      </c>
      <c r="CI77" s="14">
        <v>1</v>
      </c>
      <c r="CJ77" s="14" t="s">
        <v>275</v>
      </c>
      <c r="CK77" s="14" t="s">
        <v>10</v>
      </c>
      <c r="CL77" s="14" t="s">
        <v>24</v>
      </c>
      <c r="CM77" s="17" t="s">
        <v>25</v>
      </c>
      <c r="CN77" s="14"/>
      <c r="CO77" s="14"/>
      <c r="CP77" s="14" t="s">
        <v>319</v>
      </c>
      <c r="CQ77" s="14" t="s">
        <v>319</v>
      </c>
      <c r="CR77" s="14" t="s">
        <v>17</v>
      </c>
      <c r="CS77" s="14" t="s">
        <v>319</v>
      </c>
      <c r="CT77" s="14" t="s">
        <v>319</v>
      </c>
      <c r="CU77" s="22" t="s">
        <v>585</v>
      </c>
      <c r="CV77" s="22" t="s">
        <v>586</v>
      </c>
      <c r="CW77" s="14"/>
      <c r="CX77" s="14"/>
      <c r="CY77" s="14"/>
      <c r="CZ77" s="14"/>
      <c r="DA77" s="24"/>
      <c r="DB77" s="24"/>
      <c r="DC77" s="23"/>
      <c r="DD77" s="14" t="str">
        <f t="shared" si="8"/>
        <v>PASS</v>
      </c>
    </row>
    <row r="78" spans="1:108" s="13" customFormat="1" x14ac:dyDescent="0.3">
      <c r="A78" s="14">
        <v>77</v>
      </c>
      <c r="B78" s="14" t="s">
        <v>322</v>
      </c>
      <c r="C78" s="14" t="s">
        <v>183</v>
      </c>
      <c r="D78" s="14" t="s">
        <v>184</v>
      </c>
      <c r="E78" s="14" t="s">
        <v>200</v>
      </c>
      <c r="F78" s="14" t="s">
        <v>0</v>
      </c>
      <c r="G78" s="14" t="s">
        <v>202</v>
      </c>
      <c r="H78" s="14" t="s">
        <v>201</v>
      </c>
      <c r="I78" s="16">
        <v>18264</v>
      </c>
      <c r="J78" s="14" t="s">
        <v>150</v>
      </c>
      <c r="K78" s="14"/>
      <c r="L78" s="14" t="s">
        <v>197</v>
      </c>
      <c r="M78" s="14" t="s">
        <v>10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 t="s">
        <v>10</v>
      </c>
      <c r="AB78" s="14" t="s">
        <v>10</v>
      </c>
      <c r="AC78" s="17" t="s">
        <v>99</v>
      </c>
      <c r="AD78" s="14" t="s">
        <v>205</v>
      </c>
      <c r="AE78" s="14" t="s">
        <v>1</v>
      </c>
      <c r="AF78" s="14" t="s">
        <v>206</v>
      </c>
      <c r="AG78" s="14" t="s">
        <v>207</v>
      </c>
      <c r="AH78" s="16">
        <v>19353</v>
      </c>
      <c r="AI78" s="14" t="s">
        <v>214</v>
      </c>
      <c r="AJ78" s="14"/>
      <c r="AK78" s="14" t="s">
        <v>197</v>
      </c>
      <c r="AL78" s="14" t="s">
        <v>10</v>
      </c>
      <c r="AM78" s="14" t="s">
        <v>10</v>
      </c>
      <c r="AN78" s="14" t="s">
        <v>10</v>
      </c>
      <c r="AO78" s="14" t="s">
        <v>320</v>
      </c>
      <c r="AP78" s="14" t="s">
        <v>2</v>
      </c>
      <c r="AQ78" s="14"/>
      <c r="AR78" s="14" t="s">
        <v>9</v>
      </c>
      <c r="AS78" s="14"/>
      <c r="AT78" s="14"/>
      <c r="AU78" s="14" t="s">
        <v>10</v>
      </c>
      <c r="AV78" s="14"/>
      <c r="AW78" s="14"/>
      <c r="AX78" s="14"/>
      <c r="AY78" s="14"/>
      <c r="AZ78" s="14" t="s">
        <v>11</v>
      </c>
      <c r="BA78" s="14"/>
      <c r="BB78" s="14"/>
      <c r="BC78" s="14"/>
      <c r="BD78" s="14" t="s">
        <v>12</v>
      </c>
      <c r="BE78" s="18"/>
      <c r="BF78" s="14"/>
      <c r="BG78" s="14" t="s">
        <v>236</v>
      </c>
      <c r="BH78" s="14" t="s">
        <v>14</v>
      </c>
      <c r="BI78" s="14" t="s">
        <v>10</v>
      </c>
      <c r="BJ78" s="14" t="s">
        <v>633</v>
      </c>
      <c r="BK78" s="19"/>
      <c r="BL78" s="14" t="s">
        <v>15</v>
      </c>
      <c r="BM78" s="14"/>
      <c r="BN78" s="20"/>
      <c r="BO78" s="14" t="s">
        <v>17</v>
      </c>
      <c r="BP78" s="14">
        <v>20</v>
      </c>
      <c r="BQ78" s="20">
        <v>200000</v>
      </c>
      <c r="BR78" s="20"/>
      <c r="BS78" s="20"/>
      <c r="BT78" s="20"/>
      <c r="BU78" s="20"/>
      <c r="BV78" s="14" t="s">
        <v>147</v>
      </c>
      <c r="BW78" s="21" t="str">
        <f t="shared" si="10"/>
        <v>50%</v>
      </c>
      <c r="BX78" s="14" t="s">
        <v>253</v>
      </c>
      <c r="BY78" s="14"/>
      <c r="BZ78" s="14" t="s">
        <v>256</v>
      </c>
      <c r="CA78" s="20">
        <f t="shared" si="9"/>
        <v>200000</v>
      </c>
      <c r="CB78" s="14" t="s">
        <v>313</v>
      </c>
      <c r="CC78" s="14" t="s">
        <v>262</v>
      </c>
      <c r="CD78" s="14" t="s">
        <v>17</v>
      </c>
      <c r="CE78" s="14" t="s">
        <v>264</v>
      </c>
      <c r="CF78" s="14" t="s">
        <v>267</v>
      </c>
      <c r="CG78" s="14"/>
      <c r="CH78" s="14" t="s">
        <v>314</v>
      </c>
      <c r="CI78" s="14">
        <v>1</v>
      </c>
      <c r="CJ78" s="14" t="s">
        <v>275</v>
      </c>
      <c r="CK78" s="14" t="s">
        <v>17</v>
      </c>
      <c r="CL78" s="14" t="s">
        <v>18</v>
      </c>
      <c r="CM78" s="14" t="s">
        <v>19</v>
      </c>
      <c r="CN78" s="14"/>
      <c r="CO78" s="14"/>
      <c r="CP78" s="31" t="s">
        <v>318</v>
      </c>
      <c r="CQ78" s="14" t="s">
        <v>319</v>
      </c>
      <c r="CR78" s="14"/>
      <c r="CS78" s="22" t="s">
        <v>318</v>
      </c>
      <c r="CT78" s="14" t="s">
        <v>319</v>
      </c>
      <c r="CU78" s="22" t="s">
        <v>587</v>
      </c>
      <c r="CV78" s="22" t="s">
        <v>588</v>
      </c>
      <c r="CW78" s="14"/>
      <c r="CX78" s="14"/>
      <c r="CY78" s="22" t="s">
        <v>370</v>
      </c>
      <c r="CZ78" s="22" t="s">
        <v>389</v>
      </c>
      <c r="DA78" s="24"/>
      <c r="DB78" s="24"/>
      <c r="DC78" s="24"/>
      <c r="DD78" s="14" t="str">
        <f t="shared" si="8"/>
        <v>PASS</v>
      </c>
    </row>
    <row r="79" spans="1:108" s="13" customFormat="1" ht="43.2" x14ac:dyDescent="0.3">
      <c r="A79" s="14">
        <v>78</v>
      </c>
      <c r="B79" s="14" t="s">
        <v>322</v>
      </c>
      <c r="C79" s="14" t="s">
        <v>185</v>
      </c>
      <c r="D79" s="14" t="s">
        <v>186</v>
      </c>
      <c r="E79" s="14" t="s">
        <v>200</v>
      </c>
      <c r="F79" s="14" t="s">
        <v>0</v>
      </c>
      <c r="G79" s="14" t="s">
        <v>202</v>
      </c>
      <c r="H79" s="14" t="s">
        <v>201</v>
      </c>
      <c r="I79" s="16">
        <v>18264</v>
      </c>
      <c r="J79" s="14" t="s">
        <v>150</v>
      </c>
      <c r="K79" s="14"/>
      <c r="L79" s="14" t="s">
        <v>197</v>
      </c>
      <c r="M79" s="14" t="s">
        <v>10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 t="s">
        <v>10</v>
      </c>
      <c r="AB79" s="14" t="s">
        <v>10</v>
      </c>
      <c r="AC79" s="17" t="s">
        <v>99</v>
      </c>
      <c r="AD79" s="14" t="s">
        <v>205</v>
      </c>
      <c r="AE79" s="14" t="s">
        <v>1</v>
      </c>
      <c r="AF79" s="14" t="s">
        <v>206</v>
      </c>
      <c r="AG79" s="14" t="s">
        <v>207</v>
      </c>
      <c r="AH79" s="16">
        <v>19353</v>
      </c>
      <c r="AI79" s="14" t="s">
        <v>214</v>
      </c>
      <c r="AJ79" s="14"/>
      <c r="AK79" s="14" t="s">
        <v>197</v>
      </c>
      <c r="AL79" s="14" t="s">
        <v>10</v>
      </c>
      <c r="AM79" s="14" t="s">
        <v>10</v>
      </c>
      <c r="AN79" s="14" t="s">
        <v>10</v>
      </c>
      <c r="AO79" s="14" t="s">
        <v>320</v>
      </c>
      <c r="AP79" s="14" t="s">
        <v>2</v>
      </c>
      <c r="AQ79" s="14"/>
      <c r="AR79" s="14" t="s">
        <v>9</v>
      </c>
      <c r="AS79" s="14"/>
      <c r="AT79" s="14"/>
      <c r="AU79" s="14" t="s">
        <v>10</v>
      </c>
      <c r="AV79" s="14"/>
      <c r="AW79" s="14"/>
      <c r="AX79" s="14"/>
      <c r="AY79" s="14"/>
      <c r="AZ79" s="14" t="s">
        <v>11</v>
      </c>
      <c r="BA79" s="14"/>
      <c r="BB79" s="14"/>
      <c r="BC79" s="14"/>
      <c r="BD79" s="14" t="s">
        <v>12</v>
      </c>
      <c r="BE79" s="18"/>
      <c r="BF79" s="14"/>
      <c r="BG79" s="14" t="s">
        <v>236</v>
      </c>
      <c r="BH79" s="14" t="s">
        <v>14</v>
      </c>
      <c r="BI79" s="14" t="s">
        <v>10</v>
      </c>
      <c r="BJ79" s="14" t="s">
        <v>633</v>
      </c>
      <c r="BK79" s="19"/>
      <c r="BL79" s="14" t="s">
        <v>15</v>
      </c>
      <c r="BM79" s="33" t="s">
        <v>130</v>
      </c>
      <c r="BN79" s="20"/>
      <c r="BO79" s="14" t="s">
        <v>17</v>
      </c>
      <c r="BP79" s="14">
        <v>20</v>
      </c>
      <c r="BQ79" s="20">
        <v>200000</v>
      </c>
      <c r="BR79" s="20"/>
      <c r="BS79" s="20"/>
      <c r="BT79" s="20"/>
      <c r="BU79" s="20"/>
      <c r="BV79" s="14" t="s">
        <v>147</v>
      </c>
      <c r="BW79" s="21" t="str">
        <f t="shared" si="10"/>
        <v>50%</v>
      </c>
      <c r="BX79" s="14" t="s">
        <v>253</v>
      </c>
      <c r="BY79" s="14" t="s">
        <v>99</v>
      </c>
      <c r="BZ79" s="14" t="s">
        <v>256</v>
      </c>
      <c r="CA79" s="20">
        <f t="shared" si="9"/>
        <v>200000</v>
      </c>
      <c r="CB79" s="14" t="s">
        <v>313</v>
      </c>
      <c r="CC79" s="14" t="s">
        <v>262</v>
      </c>
      <c r="CD79" s="14" t="s">
        <v>17</v>
      </c>
      <c r="CE79" s="14" t="s">
        <v>264</v>
      </c>
      <c r="CF79" s="14" t="s">
        <v>267</v>
      </c>
      <c r="CG79" s="14"/>
      <c r="CH79" s="14" t="s">
        <v>314</v>
      </c>
      <c r="CI79" s="14">
        <v>1</v>
      </c>
      <c r="CJ79" s="14" t="s">
        <v>275</v>
      </c>
      <c r="CK79" s="14" t="s">
        <v>17</v>
      </c>
      <c r="CL79" s="14" t="s">
        <v>38</v>
      </c>
      <c r="CM79" s="14" t="s">
        <v>50</v>
      </c>
      <c r="CN79" s="14"/>
      <c r="CO79" s="14" t="s">
        <v>32</v>
      </c>
      <c r="CP79" s="14" t="s">
        <v>324</v>
      </c>
      <c r="CQ79" s="14" t="s">
        <v>324</v>
      </c>
      <c r="CR79" s="14"/>
      <c r="CS79" s="22" t="s">
        <v>324</v>
      </c>
      <c r="CT79" s="22" t="s">
        <v>324</v>
      </c>
      <c r="CU79" s="22" t="s">
        <v>603</v>
      </c>
      <c r="CV79" s="22" t="s">
        <v>604</v>
      </c>
      <c r="CW79" s="14"/>
      <c r="CX79" s="14"/>
      <c r="CY79" s="22"/>
      <c r="CZ79" s="22" t="s">
        <v>599</v>
      </c>
      <c r="DA79" s="23" t="s">
        <v>600</v>
      </c>
      <c r="DB79" s="24"/>
      <c r="DC79" s="24"/>
      <c r="DD79" s="14" t="str">
        <f t="shared" si="8"/>
        <v>PASS</v>
      </c>
    </row>
    <row r="80" spans="1:108" s="13" customFormat="1" x14ac:dyDescent="0.3">
      <c r="A80" s="14">
        <v>79</v>
      </c>
      <c r="B80" s="14" t="s">
        <v>322</v>
      </c>
      <c r="C80" s="14" t="s">
        <v>187</v>
      </c>
      <c r="D80" s="14" t="s">
        <v>188</v>
      </c>
      <c r="E80" s="14" t="s">
        <v>200</v>
      </c>
      <c r="F80" s="14" t="s">
        <v>0</v>
      </c>
      <c r="G80" s="14" t="s">
        <v>202</v>
      </c>
      <c r="H80" s="14" t="s">
        <v>201</v>
      </c>
      <c r="I80" s="16">
        <v>18264</v>
      </c>
      <c r="J80" s="14" t="s">
        <v>150</v>
      </c>
      <c r="K80" s="14"/>
      <c r="L80" s="14" t="s">
        <v>197</v>
      </c>
      <c r="M80" s="14" t="s">
        <v>10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 t="s">
        <v>10</v>
      </c>
      <c r="AB80" s="14" t="s">
        <v>10</v>
      </c>
      <c r="AC80" s="17" t="s">
        <v>99</v>
      </c>
      <c r="AD80" s="14" t="s">
        <v>205</v>
      </c>
      <c r="AE80" s="14" t="s">
        <v>1</v>
      </c>
      <c r="AF80" s="14" t="s">
        <v>206</v>
      </c>
      <c r="AG80" s="14" t="s">
        <v>207</v>
      </c>
      <c r="AH80" s="16">
        <v>19353</v>
      </c>
      <c r="AI80" s="14" t="s">
        <v>214</v>
      </c>
      <c r="AJ80" s="14"/>
      <c r="AK80" s="14" t="s">
        <v>197</v>
      </c>
      <c r="AL80" s="14" t="s">
        <v>10</v>
      </c>
      <c r="AM80" s="14" t="s">
        <v>10</v>
      </c>
      <c r="AN80" s="14" t="s">
        <v>10</v>
      </c>
      <c r="AO80" s="14" t="s">
        <v>320</v>
      </c>
      <c r="AP80" s="14" t="s">
        <v>2</v>
      </c>
      <c r="AQ80" s="14"/>
      <c r="AR80" s="14" t="s">
        <v>9</v>
      </c>
      <c r="AS80" s="14"/>
      <c r="AT80" s="14"/>
      <c r="AU80" s="14" t="s">
        <v>10</v>
      </c>
      <c r="AV80" s="14"/>
      <c r="AW80" s="14"/>
      <c r="AX80" s="14"/>
      <c r="AY80" s="14"/>
      <c r="AZ80" s="14" t="s">
        <v>11</v>
      </c>
      <c r="BA80" s="14"/>
      <c r="BB80" s="14"/>
      <c r="BC80" s="14"/>
      <c r="BD80" s="14" t="s">
        <v>12</v>
      </c>
      <c r="BE80" s="18"/>
      <c r="BF80" s="14"/>
      <c r="BG80" s="14" t="s">
        <v>236</v>
      </c>
      <c r="BH80" s="14" t="s">
        <v>14</v>
      </c>
      <c r="BI80" s="14" t="s">
        <v>10</v>
      </c>
      <c r="BJ80" s="14" t="s">
        <v>633</v>
      </c>
      <c r="BK80" s="19"/>
      <c r="BL80" s="26" t="s">
        <v>15</v>
      </c>
      <c r="BM80" s="26"/>
      <c r="BN80" s="29"/>
      <c r="BO80" s="14" t="s">
        <v>17</v>
      </c>
      <c r="BP80" s="14">
        <v>20</v>
      </c>
      <c r="BQ80" s="20">
        <v>200000</v>
      </c>
      <c r="BR80" s="20"/>
      <c r="BS80" s="20"/>
      <c r="BT80" s="20"/>
      <c r="BU80" s="20"/>
      <c r="BV80" s="14" t="s">
        <v>147</v>
      </c>
      <c r="BW80" s="21" t="str">
        <f t="shared" si="10"/>
        <v>50%</v>
      </c>
      <c r="BX80" s="14" t="s">
        <v>253</v>
      </c>
      <c r="BY80" s="14"/>
      <c r="BZ80" s="14" t="s">
        <v>256</v>
      </c>
      <c r="CA80" s="20">
        <f t="shared" si="9"/>
        <v>200000</v>
      </c>
      <c r="CB80" s="14" t="s">
        <v>313</v>
      </c>
      <c r="CC80" s="14" t="s">
        <v>262</v>
      </c>
      <c r="CD80" s="14" t="s">
        <v>17</v>
      </c>
      <c r="CE80" s="14" t="s">
        <v>264</v>
      </c>
      <c r="CF80" s="14" t="s">
        <v>267</v>
      </c>
      <c r="CG80" s="14"/>
      <c r="CH80" s="14" t="s">
        <v>314</v>
      </c>
      <c r="CI80" s="14">
        <v>1</v>
      </c>
      <c r="CJ80" s="14" t="s">
        <v>275</v>
      </c>
      <c r="CK80" s="14" t="s">
        <v>17</v>
      </c>
      <c r="CL80" s="14" t="s">
        <v>18</v>
      </c>
      <c r="CM80" s="14" t="s">
        <v>19</v>
      </c>
      <c r="CN80" s="14"/>
      <c r="CO80" s="14"/>
      <c r="CP80" s="31" t="s">
        <v>318</v>
      </c>
      <c r="CQ80" s="14" t="s">
        <v>319</v>
      </c>
      <c r="CR80" s="14"/>
      <c r="CS80" s="22" t="s">
        <v>318</v>
      </c>
      <c r="CT80" s="14" t="s">
        <v>319</v>
      </c>
      <c r="CU80" s="22" t="s">
        <v>589</v>
      </c>
      <c r="CV80" s="22" t="s">
        <v>590</v>
      </c>
      <c r="CW80" s="14"/>
      <c r="CX80" s="14"/>
      <c r="CY80" s="22" t="s">
        <v>370</v>
      </c>
      <c r="CZ80" s="22" t="s">
        <v>389</v>
      </c>
      <c r="DA80" s="24"/>
      <c r="DB80" s="24"/>
      <c r="DC80" s="24"/>
      <c r="DD80" s="14" t="str">
        <f t="shared" si="8"/>
        <v>PASS</v>
      </c>
    </row>
    <row r="81" spans="1:108" s="13" customFormat="1" x14ac:dyDescent="0.3">
      <c r="A81" s="14">
        <v>80</v>
      </c>
      <c r="B81" s="14" t="s">
        <v>322</v>
      </c>
      <c r="C81" s="14" t="s">
        <v>189</v>
      </c>
      <c r="D81" s="14" t="s">
        <v>190</v>
      </c>
      <c r="E81" s="14" t="s">
        <v>200</v>
      </c>
      <c r="F81" s="14" t="s">
        <v>0</v>
      </c>
      <c r="G81" s="14" t="s">
        <v>202</v>
      </c>
      <c r="H81" s="14" t="s">
        <v>201</v>
      </c>
      <c r="I81" s="16">
        <v>18264</v>
      </c>
      <c r="J81" s="14" t="s">
        <v>198</v>
      </c>
      <c r="K81" s="14"/>
      <c r="L81" s="14" t="s">
        <v>197</v>
      </c>
      <c r="M81" s="14" t="s">
        <v>10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 t="s">
        <v>10</v>
      </c>
      <c r="AB81" s="14" t="s">
        <v>10</v>
      </c>
      <c r="AC81" s="17" t="s">
        <v>99</v>
      </c>
      <c r="AD81" s="14" t="s">
        <v>205</v>
      </c>
      <c r="AE81" s="14" t="s">
        <v>1</v>
      </c>
      <c r="AF81" s="14" t="s">
        <v>206</v>
      </c>
      <c r="AG81" s="14" t="s">
        <v>207</v>
      </c>
      <c r="AH81" s="16">
        <v>19353</v>
      </c>
      <c r="AI81" s="14" t="s">
        <v>214</v>
      </c>
      <c r="AJ81" s="14"/>
      <c r="AK81" s="14" t="s">
        <v>197</v>
      </c>
      <c r="AL81" s="14" t="s">
        <v>10</v>
      </c>
      <c r="AM81" s="14" t="s">
        <v>10</v>
      </c>
      <c r="AN81" s="14" t="s">
        <v>10</v>
      </c>
      <c r="AO81" s="14" t="s">
        <v>320</v>
      </c>
      <c r="AP81" s="14" t="s">
        <v>2</v>
      </c>
      <c r="AQ81" s="14"/>
      <c r="AR81" s="14" t="s">
        <v>9</v>
      </c>
      <c r="AS81" s="14"/>
      <c r="AT81" s="14"/>
      <c r="AU81" s="14" t="s">
        <v>10</v>
      </c>
      <c r="AV81" s="14"/>
      <c r="AW81" s="14"/>
      <c r="AX81" s="14"/>
      <c r="AY81" s="14"/>
      <c r="AZ81" s="14" t="s">
        <v>11</v>
      </c>
      <c r="BA81" s="14"/>
      <c r="BB81" s="14"/>
      <c r="BC81" s="14"/>
      <c r="BD81" s="14" t="s">
        <v>12</v>
      </c>
      <c r="BE81" s="18"/>
      <c r="BF81" s="14"/>
      <c r="BG81" s="14" t="s">
        <v>236</v>
      </c>
      <c r="BH81" s="14" t="s">
        <v>14</v>
      </c>
      <c r="BI81" s="14" t="s">
        <v>10</v>
      </c>
      <c r="BJ81" s="14" t="s">
        <v>633</v>
      </c>
      <c r="BK81" s="19"/>
      <c r="BL81" s="34" t="str">
        <f>"100%"</f>
        <v>100%</v>
      </c>
      <c r="BM81" s="33" t="s">
        <v>130</v>
      </c>
      <c r="BN81" s="20"/>
      <c r="BO81" s="14" t="s">
        <v>10</v>
      </c>
      <c r="BP81" s="14"/>
      <c r="BQ81" s="20">
        <v>200000</v>
      </c>
      <c r="BR81" s="20"/>
      <c r="BS81" s="20"/>
      <c r="BT81" s="20"/>
      <c r="BU81" s="20"/>
      <c r="BV81" s="14" t="s">
        <v>147</v>
      </c>
      <c r="BW81" s="21" t="str">
        <f t="shared" si="10"/>
        <v>50%</v>
      </c>
      <c r="BX81" s="14" t="s">
        <v>253</v>
      </c>
      <c r="BY81" s="14"/>
      <c r="BZ81" s="14" t="s">
        <v>256</v>
      </c>
      <c r="CA81" s="20">
        <f t="shared" si="9"/>
        <v>200000</v>
      </c>
      <c r="CB81" s="14" t="s">
        <v>313</v>
      </c>
      <c r="CC81" s="14" t="s">
        <v>262</v>
      </c>
      <c r="CD81" s="14" t="s">
        <v>17</v>
      </c>
      <c r="CE81" s="14" t="s">
        <v>264</v>
      </c>
      <c r="CF81" s="14" t="s">
        <v>267</v>
      </c>
      <c r="CG81" s="14"/>
      <c r="CH81" s="14" t="s">
        <v>314</v>
      </c>
      <c r="CI81" s="14">
        <v>1.25</v>
      </c>
      <c r="CJ81" s="14" t="s">
        <v>275</v>
      </c>
      <c r="CK81" s="14" t="s">
        <v>17</v>
      </c>
      <c r="CL81" s="14" t="s">
        <v>50</v>
      </c>
      <c r="CM81" s="14" t="s">
        <v>38</v>
      </c>
      <c r="CN81" s="14"/>
      <c r="CO81" s="14"/>
      <c r="CP81" s="14" t="s">
        <v>324</v>
      </c>
      <c r="CQ81" s="14" t="s">
        <v>319</v>
      </c>
      <c r="CR81" s="14"/>
      <c r="CS81" s="22" t="s">
        <v>324</v>
      </c>
      <c r="CT81" s="22" t="s">
        <v>319</v>
      </c>
      <c r="CU81" s="22" t="s">
        <v>611</v>
      </c>
      <c r="CV81" s="22" t="s">
        <v>612</v>
      </c>
      <c r="CW81" s="14"/>
      <c r="CX81" s="14"/>
      <c r="CY81" s="22" t="s">
        <v>439</v>
      </c>
      <c r="CZ81" s="14"/>
      <c r="DA81" s="24"/>
      <c r="DB81" s="24"/>
      <c r="DC81" s="24"/>
      <c r="DD81" s="14" t="str">
        <f t="shared" si="8"/>
        <v>PASS</v>
      </c>
    </row>
    <row r="82" spans="1:108" s="13" customFormat="1" x14ac:dyDescent="0.3">
      <c r="A82" s="14">
        <v>81</v>
      </c>
      <c r="B82" s="14" t="s">
        <v>322</v>
      </c>
      <c r="C82" s="14" t="s">
        <v>191</v>
      </c>
      <c r="D82" s="14" t="s">
        <v>192</v>
      </c>
      <c r="E82" s="14" t="s">
        <v>200</v>
      </c>
      <c r="F82" s="14" t="s">
        <v>0</v>
      </c>
      <c r="G82" s="14" t="s">
        <v>202</v>
      </c>
      <c r="H82" s="14" t="s">
        <v>201</v>
      </c>
      <c r="I82" s="16">
        <v>18264</v>
      </c>
      <c r="J82" s="14" t="s">
        <v>198</v>
      </c>
      <c r="K82" s="14"/>
      <c r="L82" s="14" t="s">
        <v>197</v>
      </c>
      <c r="M82" s="14" t="s">
        <v>10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 t="s">
        <v>10</v>
      </c>
      <c r="AB82" s="14" t="s">
        <v>10</v>
      </c>
      <c r="AC82" s="17" t="s">
        <v>99</v>
      </c>
      <c r="AD82" s="14" t="s">
        <v>205</v>
      </c>
      <c r="AE82" s="14" t="s">
        <v>1</v>
      </c>
      <c r="AF82" s="14" t="s">
        <v>206</v>
      </c>
      <c r="AG82" s="14" t="s">
        <v>207</v>
      </c>
      <c r="AH82" s="16">
        <v>19353</v>
      </c>
      <c r="AI82" s="14" t="s">
        <v>214</v>
      </c>
      <c r="AJ82" s="14"/>
      <c r="AK82" s="14" t="s">
        <v>197</v>
      </c>
      <c r="AL82" s="14" t="s">
        <v>10</v>
      </c>
      <c r="AM82" s="14" t="s">
        <v>10</v>
      </c>
      <c r="AN82" s="14" t="s">
        <v>10</v>
      </c>
      <c r="AO82" s="14" t="s">
        <v>320</v>
      </c>
      <c r="AP82" s="14" t="s">
        <v>2</v>
      </c>
      <c r="AQ82" s="14"/>
      <c r="AR82" s="14" t="s">
        <v>323</v>
      </c>
      <c r="AS82" s="14"/>
      <c r="AT82" s="14">
        <v>22.5</v>
      </c>
      <c r="AU82" s="14" t="s">
        <v>10</v>
      </c>
      <c r="AV82" s="14"/>
      <c r="AW82" s="14"/>
      <c r="AX82" s="14"/>
      <c r="AY82" s="14"/>
      <c r="AZ82" s="14" t="s">
        <v>11</v>
      </c>
      <c r="BA82" s="14"/>
      <c r="BB82" s="14"/>
      <c r="BC82" s="14"/>
      <c r="BD82" s="14" t="s">
        <v>12</v>
      </c>
      <c r="BE82" s="18"/>
      <c r="BF82" s="14"/>
      <c r="BG82" s="14" t="s">
        <v>236</v>
      </c>
      <c r="BH82" s="14" t="s">
        <v>14</v>
      </c>
      <c r="BI82" s="35" t="s">
        <v>10</v>
      </c>
      <c r="BJ82" s="14" t="s">
        <v>633</v>
      </c>
      <c r="BK82" s="19"/>
      <c r="BL82" s="34" t="str">
        <f>"100%"</f>
        <v>100%</v>
      </c>
      <c r="BM82" s="34" t="s">
        <v>130</v>
      </c>
      <c r="BN82" s="36"/>
      <c r="BO82" s="14" t="s">
        <v>10</v>
      </c>
      <c r="BP82" s="14"/>
      <c r="BQ82" s="20">
        <v>200000</v>
      </c>
      <c r="BR82" s="20"/>
      <c r="BS82" s="20"/>
      <c r="BT82" s="20"/>
      <c r="BU82" s="20"/>
      <c r="BV82" s="14" t="s">
        <v>147</v>
      </c>
      <c r="BW82" s="21" t="str">
        <f t="shared" si="10"/>
        <v>50%</v>
      </c>
      <c r="BX82" s="14" t="s">
        <v>253</v>
      </c>
      <c r="BY82" s="14"/>
      <c r="BZ82" s="14" t="s">
        <v>256</v>
      </c>
      <c r="CA82" s="37">
        <f t="shared" si="9"/>
        <v>200000</v>
      </c>
      <c r="CB82" s="14" t="s">
        <v>313</v>
      </c>
      <c r="CC82" s="14" t="s">
        <v>262</v>
      </c>
      <c r="CD82" s="14" t="s">
        <v>17</v>
      </c>
      <c r="CE82" s="14" t="s">
        <v>264</v>
      </c>
      <c r="CF82" s="14" t="s">
        <v>267</v>
      </c>
      <c r="CG82" s="14"/>
      <c r="CH82" s="14" t="s">
        <v>314</v>
      </c>
      <c r="CI82" s="14">
        <v>1.25</v>
      </c>
      <c r="CJ82" s="14" t="s">
        <v>275</v>
      </c>
      <c r="CK82" s="14" t="s">
        <v>17</v>
      </c>
      <c r="CL82" s="14" t="s">
        <v>38</v>
      </c>
      <c r="CM82" s="14" t="s">
        <v>50</v>
      </c>
      <c r="CN82" s="14"/>
      <c r="CO82" s="14"/>
      <c r="CP82" s="14" t="s">
        <v>324</v>
      </c>
      <c r="CQ82" s="14" t="s">
        <v>319</v>
      </c>
      <c r="CR82" s="14"/>
      <c r="CS82" s="22" t="s">
        <v>324</v>
      </c>
      <c r="CT82" s="22" t="s">
        <v>319</v>
      </c>
      <c r="CU82" s="22" t="s">
        <v>613</v>
      </c>
      <c r="CV82" s="22" t="s">
        <v>614</v>
      </c>
      <c r="CW82" s="14"/>
      <c r="CX82" s="14"/>
      <c r="CY82" s="22" t="s">
        <v>606</v>
      </c>
      <c r="CZ82" s="14"/>
      <c r="DA82" s="23"/>
      <c r="DB82" s="24"/>
      <c r="DC82" s="24"/>
      <c r="DD82" s="14" t="str">
        <f t="shared" si="8"/>
        <v>PASS</v>
      </c>
    </row>
    <row r="83" spans="1:108" x14ac:dyDescent="0.3">
      <c r="A83" s="14">
        <v>82</v>
      </c>
      <c r="B83" s="14" t="s">
        <v>322</v>
      </c>
      <c r="C83" s="14" t="s">
        <v>676</v>
      </c>
      <c r="D83" s="39" t="s">
        <v>675</v>
      </c>
      <c r="E83" s="14" t="s">
        <v>200</v>
      </c>
      <c r="F83" s="14" t="s">
        <v>0</v>
      </c>
      <c r="G83" s="14" t="s">
        <v>202</v>
      </c>
      <c r="H83" s="14" t="s">
        <v>201</v>
      </c>
      <c r="I83" s="16">
        <v>18264</v>
      </c>
      <c r="J83" s="14" t="s">
        <v>198</v>
      </c>
      <c r="K83" s="14"/>
      <c r="L83" s="14" t="s">
        <v>197</v>
      </c>
      <c r="M83" s="14" t="s">
        <v>10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 t="s">
        <v>10</v>
      </c>
      <c r="AB83" s="14" t="s">
        <v>10</v>
      </c>
      <c r="AC83" s="17" t="s">
        <v>8</v>
      </c>
      <c r="AD83" s="14"/>
      <c r="AE83" s="14"/>
      <c r="AF83" s="14"/>
      <c r="AG83" s="14"/>
      <c r="AH83" s="16"/>
      <c r="AI83" s="14"/>
      <c r="AJ83" s="14"/>
      <c r="AK83" s="14"/>
      <c r="AL83" s="14"/>
      <c r="AM83" s="14"/>
      <c r="AN83" s="14"/>
      <c r="AO83" s="14" t="s">
        <v>320</v>
      </c>
      <c r="AP83" s="14" t="s">
        <v>2</v>
      </c>
      <c r="AQ83" s="14"/>
      <c r="AR83" s="14" t="s">
        <v>9</v>
      </c>
      <c r="AS83" s="14"/>
      <c r="AT83" s="14"/>
      <c r="AU83" s="14" t="s">
        <v>10</v>
      </c>
      <c r="AV83" s="14"/>
      <c r="AW83" s="14"/>
      <c r="AX83" s="14"/>
      <c r="AY83" s="14"/>
      <c r="AZ83" s="14" t="s">
        <v>11</v>
      </c>
      <c r="BA83" s="14"/>
      <c r="BB83" s="14"/>
      <c r="BC83" s="14"/>
      <c r="BD83" s="14" t="s">
        <v>12</v>
      </c>
      <c r="BE83" s="18" t="s">
        <v>13</v>
      </c>
      <c r="BF83" s="14"/>
      <c r="BG83" s="14" t="s">
        <v>236</v>
      </c>
      <c r="BH83" s="14" t="s">
        <v>14</v>
      </c>
      <c r="BI83" s="14" t="s">
        <v>10</v>
      </c>
      <c r="BJ83" s="14" t="s">
        <v>633</v>
      </c>
      <c r="BK83" s="19"/>
      <c r="BL83" s="14" t="s">
        <v>15</v>
      </c>
      <c r="BM83" s="14"/>
      <c r="BN83" s="20"/>
      <c r="BO83" s="14" t="s">
        <v>10</v>
      </c>
      <c r="BP83" s="14"/>
      <c r="BQ83" s="20">
        <v>100000</v>
      </c>
      <c r="BR83" s="20"/>
      <c r="BS83" s="20"/>
      <c r="BT83" s="20"/>
      <c r="BU83" s="20"/>
      <c r="BV83" s="21" t="s">
        <v>16</v>
      </c>
      <c r="BW83" s="21"/>
      <c r="BX83" s="21"/>
      <c r="BY83" s="14"/>
      <c r="BZ83" s="21"/>
      <c r="CA83" s="20">
        <v>100000</v>
      </c>
      <c r="CB83" s="14" t="s">
        <v>313</v>
      </c>
      <c r="CC83" s="14" t="s">
        <v>262</v>
      </c>
      <c r="CD83" s="14" t="s">
        <v>17</v>
      </c>
      <c r="CE83" s="14" t="s">
        <v>264</v>
      </c>
      <c r="CF83" s="14" t="s">
        <v>267</v>
      </c>
      <c r="CG83" s="14"/>
      <c r="CH83" s="14" t="s">
        <v>314</v>
      </c>
      <c r="CI83" s="14">
        <v>1</v>
      </c>
      <c r="CJ83" s="14" t="s">
        <v>275</v>
      </c>
      <c r="CK83" s="14" t="s">
        <v>17</v>
      </c>
      <c r="CL83" s="14" t="s">
        <v>18</v>
      </c>
      <c r="CM83" s="14" t="s">
        <v>19</v>
      </c>
      <c r="CN83" s="14"/>
      <c r="CO83" s="14"/>
      <c r="CP83" s="14" t="s">
        <v>318</v>
      </c>
      <c r="CQ83" s="14" t="s">
        <v>319</v>
      </c>
      <c r="CR83" s="14"/>
    </row>
  </sheetData>
  <conditionalFormatting sqref="DD2 DD26:DD80 DD4:DD7 DD9:DD24">
    <cfRule type="containsText" dxfId="19" priority="9" operator="containsText" text="FAIL">
      <formula>NOT(ISERROR(SEARCH("FAIL",DD2)))</formula>
    </cfRule>
    <cfRule type="containsText" dxfId="18" priority="10" operator="containsText" text="PASS">
      <formula>NOT(ISERROR(SEARCH("PASS",DD2)))</formula>
    </cfRule>
  </conditionalFormatting>
  <conditionalFormatting sqref="DD25">
    <cfRule type="containsText" dxfId="17" priority="5" operator="containsText" text="FAIL">
      <formula>NOT(ISERROR(SEARCH("FAIL",DD25)))</formula>
    </cfRule>
    <cfRule type="containsText" dxfId="16" priority="6" operator="containsText" text="PASS">
      <formula>NOT(ISERROR(SEARCH("PASS",DD25)))</formula>
    </cfRule>
  </conditionalFormatting>
  <conditionalFormatting sqref="DD81:DD82">
    <cfRule type="containsText" dxfId="15" priority="7" operator="containsText" text="FAIL">
      <formula>NOT(ISERROR(SEARCH("FAIL",DD81)))</formula>
    </cfRule>
    <cfRule type="containsText" dxfId="14" priority="8" operator="containsText" text="PASS">
      <formula>NOT(ISERROR(SEARCH("PASS",DD81)))</formula>
    </cfRule>
  </conditionalFormatting>
  <conditionalFormatting sqref="DD3">
    <cfRule type="containsText" dxfId="13" priority="3" operator="containsText" text="FAIL">
      <formula>NOT(ISERROR(SEARCH("FAIL",DD3)))</formula>
    </cfRule>
    <cfRule type="containsText" dxfId="12" priority="4" operator="containsText" text="PASS">
      <formula>NOT(ISERROR(SEARCH("PASS",DD3)))</formula>
    </cfRule>
  </conditionalFormatting>
  <conditionalFormatting sqref="DD8">
    <cfRule type="containsText" dxfId="11" priority="1" operator="containsText" text="FAIL">
      <formula>NOT(ISERROR(SEARCH("FAIL",DD8)))</formula>
    </cfRule>
    <cfRule type="containsText" dxfId="10" priority="2" operator="containsText" text="PASS">
      <formula>NOT(ISERROR(SEARCH("PASS",DD8)))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2"/>
  <sheetViews>
    <sheetView topLeftCell="Y1" workbookViewId="0">
      <pane ySplit="1" topLeftCell="A14" activePane="bottomLeft" state="frozen"/>
      <selection pane="bottomLeft" activeCell="AH20" sqref="AH20"/>
    </sheetView>
  </sheetViews>
  <sheetFormatPr defaultRowHeight="14.4" x14ac:dyDescent="0.3"/>
  <cols>
    <col min="1" max="1" width="12.44140625" bestFit="1" customWidth="1"/>
    <col min="2" max="2" width="9.6640625" bestFit="1" customWidth="1"/>
    <col min="3" max="3" width="11.88671875" bestFit="1" customWidth="1"/>
    <col min="4" max="4" width="76.44140625" bestFit="1" customWidth="1"/>
    <col min="5" max="5" width="10.33203125" bestFit="1" customWidth="1"/>
    <col min="6" max="6" width="15.5546875" bestFit="1" customWidth="1"/>
    <col min="7" max="7" width="15.109375" bestFit="1" customWidth="1"/>
    <col min="8" max="8" width="9.44140625" bestFit="1" customWidth="1"/>
    <col min="9" max="9" width="17" bestFit="1" customWidth="1"/>
    <col min="10" max="10" width="20" bestFit="1" customWidth="1"/>
    <col min="11" max="11" width="16.44140625" bestFit="1" customWidth="1"/>
    <col min="12" max="12" width="14.88671875" bestFit="1" customWidth="1"/>
    <col min="13" max="13" width="13.109375" bestFit="1" customWidth="1"/>
    <col min="14" max="14" width="20" bestFit="1" customWidth="1"/>
    <col min="15" max="15" width="27.44140625" bestFit="1" customWidth="1"/>
    <col min="16" max="16" width="23.33203125" bestFit="1" customWidth="1"/>
    <col min="17" max="17" width="21.109375" bestFit="1" customWidth="1"/>
    <col min="18" max="18" width="24.33203125" bestFit="1" customWidth="1"/>
    <col min="19" max="19" width="22.33203125" bestFit="1" customWidth="1"/>
    <col min="20" max="20" width="15.44140625" bestFit="1" customWidth="1"/>
    <col min="21" max="21" width="11.5546875" bestFit="1" customWidth="1"/>
    <col min="22" max="22" width="20.44140625" bestFit="1" customWidth="1"/>
    <col min="23" max="23" width="26.6640625" bestFit="1" customWidth="1"/>
    <col min="24" max="24" width="24.44140625" bestFit="1" customWidth="1"/>
    <col min="25" max="25" width="25.88671875" bestFit="1" customWidth="1"/>
    <col min="26" max="26" width="23.5546875" bestFit="1" customWidth="1"/>
    <col min="27" max="27" width="19.5546875" bestFit="1" customWidth="1"/>
    <col min="28" max="28" width="20" bestFit="1" customWidth="1"/>
    <col min="29" max="29" width="14.109375" bestFit="1" customWidth="1"/>
    <col min="30" max="30" width="7.33203125" bestFit="1" customWidth="1"/>
    <col min="31" max="31" width="12.44140625" bestFit="1" customWidth="1"/>
    <col min="32" max="32" width="12" bestFit="1" customWidth="1"/>
    <col min="33" max="33" width="7.5546875" bestFit="1" customWidth="1"/>
    <col min="34" max="34" width="14" bestFit="1" customWidth="1"/>
    <col min="35" max="35" width="12.109375" bestFit="1" customWidth="1"/>
    <col min="36" max="36" width="13.44140625" bestFit="1" customWidth="1"/>
    <col min="37" max="37" width="11.44140625" bestFit="1" customWidth="1"/>
    <col min="38" max="38" width="10" bestFit="1" customWidth="1"/>
    <col min="39" max="39" width="16.44140625" bestFit="1" customWidth="1"/>
    <col min="40" max="40" width="16.88671875" bestFit="1" customWidth="1"/>
    <col min="41" max="41" width="10.88671875" bestFit="1" customWidth="1"/>
    <col min="42" max="42" width="16.6640625" bestFit="1" customWidth="1"/>
    <col min="43" max="43" width="15.88671875" bestFit="1" customWidth="1"/>
    <col min="44" max="46" width="23.88671875" bestFit="1" customWidth="1"/>
    <col min="47" max="47" width="11.44140625" bestFit="1" customWidth="1"/>
    <col min="48" max="48" width="8.33203125" bestFit="1" customWidth="1"/>
    <col min="49" max="49" width="5.33203125" bestFit="1" customWidth="1"/>
    <col min="50" max="50" width="8.5546875" bestFit="1" customWidth="1"/>
    <col min="51" max="51" width="13.33203125" bestFit="1" customWidth="1"/>
    <col min="52" max="52" width="15" bestFit="1" customWidth="1"/>
    <col min="53" max="53" width="24" bestFit="1" customWidth="1"/>
    <col min="54" max="54" width="26.109375" bestFit="1" customWidth="1"/>
    <col min="55" max="55" width="14.109375" bestFit="1" customWidth="1"/>
    <col min="56" max="56" width="15.5546875" bestFit="1" customWidth="1"/>
    <col min="57" max="57" width="14" bestFit="1" customWidth="1"/>
    <col min="58" max="58" width="13.44140625" bestFit="1" customWidth="1"/>
    <col min="59" max="59" width="18.44140625" bestFit="1" customWidth="1"/>
    <col min="60" max="60" width="15" bestFit="1" customWidth="1"/>
    <col min="61" max="61" width="15.109375" bestFit="1" customWidth="1"/>
    <col min="62" max="62" width="23.109375" bestFit="1" customWidth="1"/>
    <col min="63" max="63" width="13.5546875" style="6" bestFit="1" customWidth="1"/>
    <col min="64" max="64" width="15.5546875" bestFit="1" customWidth="1"/>
    <col min="65" max="65" width="20.6640625" bestFit="1" customWidth="1"/>
    <col min="66" max="66" width="28.33203125" bestFit="1" customWidth="1"/>
    <col min="67" max="67" width="17.6640625" bestFit="1" customWidth="1"/>
    <col min="68" max="68" width="15.33203125" bestFit="1" customWidth="1"/>
    <col min="69" max="69" width="16.33203125" bestFit="1" customWidth="1"/>
    <col min="70" max="70" width="17.5546875" bestFit="1" customWidth="1"/>
    <col min="71" max="71" width="15.33203125" bestFit="1" customWidth="1"/>
    <col min="72" max="72" width="19.5546875" bestFit="1" customWidth="1"/>
    <col min="73" max="73" width="19.88671875" bestFit="1" customWidth="1"/>
    <col min="74" max="74" width="17" bestFit="1" customWidth="1"/>
    <col min="75" max="75" width="19.44140625" bestFit="1" customWidth="1"/>
    <col min="76" max="76" width="16.88671875" bestFit="1" customWidth="1"/>
    <col min="77" max="77" width="16.33203125" bestFit="1" customWidth="1"/>
    <col min="78" max="78" width="20.44140625" bestFit="1" customWidth="1"/>
    <col min="79" max="79" width="17.33203125" bestFit="1" customWidth="1"/>
    <col min="80" max="80" width="16.33203125" bestFit="1" customWidth="1"/>
    <col min="81" max="81" width="18.33203125" bestFit="1" customWidth="1"/>
    <col min="82" max="82" width="20.33203125" bestFit="1" customWidth="1"/>
    <col min="83" max="83" width="16.5546875" bestFit="1" customWidth="1"/>
    <col min="84" max="84" width="43.109375" bestFit="1" customWidth="1"/>
    <col min="85" max="85" width="17.5546875" bestFit="1" customWidth="1"/>
    <col min="86" max="86" width="12.33203125" bestFit="1" customWidth="1"/>
    <col min="87" max="87" width="20.44140625" bestFit="1" customWidth="1"/>
    <col min="88" max="88" width="12.5546875" bestFit="1" customWidth="1"/>
    <col min="89" max="89" width="28" bestFit="1" customWidth="1"/>
    <col min="90" max="90" width="15.5546875" bestFit="1" customWidth="1"/>
    <col min="91" max="91" width="18.44140625" bestFit="1" customWidth="1"/>
    <col min="92" max="92" width="44" bestFit="1" customWidth="1"/>
    <col min="93" max="93" width="42.33203125" bestFit="1" customWidth="1"/>
    <col min="94" max="94" width="21.109375" bestFit="1" customWidth="1"/>
    <col min="95" max="95" width="19.88671875" bestFit="1" customWidth="1"/>
    <col min="96" max="96" width="15.33203125" bestFit="1" customWidth="1"/>
    <col min="97" max="97" width="18.5546875" style="9" bestFit="1" customWidth="1"/>
    <col min="98" max="98" width="17.33203125" bestFit="1" customWidth="1"/>
    <col min="99" max="99" width="21.88671875" bestFit="1" customWidth="1"/>
    <col min="100" max="100" width="20.88671875" bestFit="1" customWidth="1"/>
    <col min="101" max="101" width="17.5546875" bestFit="1" customWidth="1"/>
    <col min="102" max="102" width="16.6640625" bestFit="1" customWidth="1"/>
    <col min="103" max="103" width="22.109375" bestFit="1" customWidth="1"/>
    <col min="104" max="104" width="21.44140625" bestFit="1" customWidth="1"/>
    <col min="105" max="105" width="46.109375" customWidth="1"/>
    <col min="106" max="106" width="33.109375" customWidth="1"/>
    <col min="107" max="107" width="31.44140625" customWidth="1"/>
    <col min="108" max="108" width="10.109375" bestFit="1" customWidth="1"/>
  </cols>
  <sheetData>
    <row r="1" spans="1:120" s="8" customFormat="1" ht="61.95" customHeight="1" thickBot="1" x14ac:dyDescent="0.35">
      <c r="A1" s="12" t="s">
        <v>194</v>
      </c>
      <c r="B1" s="12" t="s">
        <v>278</v>
      </c>
      <c r="C1" s="12" t="s">
        <v>195</v>
      </c>
      <c r="D1" s="12" t="s">
        <v>196</v>
      </c>
      <c r="E1" s="12" t="s">
        <v>280</v>
      </c>
      <c r="F1" s="12" t="s">
        <v>281</v>
      </c>
      <c r="G1" s="12" t="s">
        <v>282</v>
      </c>
      <c r="H1" s="12" t="s">
        <v>283</v>
      </c>
      <c r="I1" s="12" t="s">
        <v>284</v>
      </c>
      <c r="J1" s="12" t="s">
        <v>285</v>
      </c>
      <c r="K1" s="12" t="s">
        <v>286</v>
      </c>
      <c r="L1" s="12" t="s">
        <v>287</v>
      </c>
      <c r="M1" s="12" t="s">
        <v>288</v>
      </c>
      <c r="N1" s="12" t="s">
        <v>289</v>
      </c>
      <c r="O1" s="12" t="s">
        <v>290</v>
      </c>
      <c r="P1" s="12" t="s">
        <v>291</v>
      </c>
      <c r="Q1" s="12" t="s">
        <v>292</v>
      </c>
      <c r="R1" s="12" t="s">
        <v>293</v>
      </c>
      <c r="S1" s="12" t="s">
        <v>294</v>
      </c>
      <c r="T1" s="12" t="s">
        <v>295</v>
      </c>
      <c r="U1" s="12" t="s">
        <v>296</v>
      </c>
      <c r="V1" s="12" t="s">
        <v>297</v>
      </c>
      <c r="W1" s="12" t="s">
        <v>298</v>
      </c>
      <c r="X1" s="12" t="s">
        <v>299</v>
      </c>
      <c r="Y1" s="12" t="s">
        <v>300</v>
      </c>
      <c r="Z1" s="12" t="s">
        <v>301</v>
      </c>
      <c r="AA1" s="12" t="s">
        <v>302</v>
      </c>
      <c r="AB1" s="12" t="s">
        <v>303</v>
      </c>
      <c r="AC1" s="12" t="s">
        <v>204</v>
      </c>
      <c r="AD1" s="12" t="s">
        <v>208</v>
      </c>
      <c r="AE1" s="12" t="s">
        <v>209</v>
      </c>
      <c r="AF1" s="12" t="s">
        <v>210</v>
      </c>
      <c r="AG1" s="12" t="s">
        <v>211</v>
      </c>
      <c r="AH1" s="12" t="s">
        <v>212</v>
      </c>
      <c r="AI1" s="12" t="s">
        <v>213</v>
      </c>
      <c r="AJ1" s="12" t="s">
        <v>216</v>
      </c>
      <c r="AK1" s="12" t="s">
        <v>217</v>
      </c>
      <c r="AL1" s="12" t="s">
        <v>215</v>
      </c>
      <c r="AM1" s="12" t="s">
        <v>218</v>
      </c>
      <c r="AN1" s="12" t="s">
        <v>219</v>
      </c>
      <c r="AO1" s="12" t="s">
        <v>220</v>
      </c>
      <c r="AP1" s="12" t="s">
        <v>221</v>
      </c>
      <c r="AQ1" s="12" t="s">
        <v>304</v>
      </c>
      <c r="AR1" s="12" t="s">
        <v>305</v>
      </c>
      <c r="AS1" s="12" t="s">
        <v>306</v>
      </c>
      <c r="AT1" s="12" t="s">
        <v>323</v>
      </c>
      <c r="AU1" s="12" t="s">
        <v>222</v>
      </c>
      <c r="AV1" s="12" t="s">
        <v>193</v>
      </c>
      <c r="AW1" s="12" t="s">
        <v>223</v>
      </c>
      <c r="AX1" s="12" t="s">
        <v>224</v>
      </c>
      <c r="AY1" s="12" t="s">
        <v>226</v>
      </c>
      <c r="AZ1" s="12" t="s">
        <v>227</v>
      </c>
      <c r="BA1" s="12" t="s">
        <v>307</v>
      </c>
      <c r="BB1" s="12" t="s">
        <v>308</v>
      </c>
      <c r="BC1" s="12" t="s">
        <v>233</v>
      </c>
      <c r="BD1" s="12" t="s">
        <v>228</v>
      </c>
      <c r="BE1" s="12" t="s">
        <v>229</v>
      </c>
      <c r="BF1" s="12" t="s">
        <v>234</v>
      </c>
      <c r="BG1" s="12" t="s">
        <v>230</v>
      </c>
      <c r="BH1" s="12" t="s">
        <v>231</v>
      </c>
      <c r="BI1" s="12" t="s">
        <v>232</v>
      </c>
      <c r="BJ1" s="12" t="s">
        <v>240</v>
      </c>
      <c r="BK1" s="15" t="s">
        <v>241</v>
      </c>
      <c r="BL1" s="12" t="s">
        <v>243</v>
      </c>
      <c r="BM1" s="12" t="s">
        <v>245</v>
      </c>
      <c r="BN1" s="12" t="s">
        <v>361</v>
      </c>
      <c r="BO1" s="12" t="s">
        <v>246</v>
      </c>
      <c r="BP1" s="12" t="s">
        <v>247</v>
      </c>
      <c r="BQ1" s="12" t="s">
        <v>248</v>
      </c>
      <c r="BR1" s="12" t="s">
        <v>309</v>
      </c>
      <c r="BS1" s="12" t="s">
        <v>310</v>
      </c>
      <c r="BT1" s="12" t="s">
        <v>311</v>
      </c>
      <c r="BU1" s="12" t="s">
        <v>312</v>
      </c>
      <c r="BV1" s="12" t="s">
        <v>249</v>
      </c>
      <c r="BW1" s="12" t="s">
        <v>250</v>
      </c>
      <c r="BX1" s="12" t="s">
        <v>251</v>
      </c>
      <c r="BY1" s="12" t="s">
        <v>252</v>
      </c>
      <c r="BZ1" s="12" t="s">
        <v>255</v>
      </c>
      <c r="CA1" s="12" t="s">
        <v>258</v>
      </c>
      <c r="CB1" s="12" t="s">
        <v>259</v>
      </c>
      <c r="CC1" s="12" t="s">
        <v>260</v>
      </c>
      <c r="CD1" s="12" t="s">
        <v>261</v>
      </c>
      <c r="CE1" s="12" t="s">
        <v>263</v>
      </c>
      <c r="CF1" s="12" t="s">
        <v>271</v>
      </c>
      <c r="CG1" s="12" t="s">
        <v>269</v>
      </c>
      <c r="CH1" s="12" t="s">
        <v>272</v>
      </c>
      <c r="CI1" s="12" t="s">
        <v>273</v>
      </c>
      <c r="CJ1" s="12" t="s">
        <v>274</v>
      </c>
      <c r="CK1" s="12" t="s">
        <v>315</v>
      </c>
      <c r="CL1" s="12" t="s">
        <v>3</v>
      </c>
      <c r="CM1" s="12" t="s">
        <v>4</v>
      </c>
      <c r="CN1" s="12" t="s">
        <v>5</v>
      </c>
      <c r="CO1" s="12" t="s">
        <v>316</v>
      </c>
      <c r="CP1" s="12" t="s">
        <v>317</v>
      </c>
      <c r="CQ1" s="12" t="s">
        <v>328</v>
      </c>
      <c r="CR1" s="12" t="s">
        <v>325</v>
      </c>
      <c r="CS1" s="12" t="s">
        <v>326</v>
      </c>
      <c r="CT1" s="12" t="s">
        <v>327</v>
      </c>
      <c r="CU1" s="12" t="s">
        <v>342</v>
      </c>
      <c r="CV1" s="12" t="s">
        <v>343</v>
      </c>
      <c r="CW1" s="12" t="s">
        <v>344</v>
      </c>
      <c r="CX1" s="12" t="s">
        <v>345</v>
      </c>
      <c r="CY1" s="12" t="s">
        <v>346</v>
      </c>
      <c r="CZ1" s="12" t="s">
        <v>347</v>
      </c>
      <c r="DA1" s="12" t="s">
        <v>348</v>
      </c>
      <c r="DB1" s="12" t="s">
        <v>349</v>
      </c>
      <c r="DC1" s="12" t="s">
        <v>350</v>
      </c>
      <c r="DD1" s="12" t="s">
        <v>391</v>
      </c>
      <c r="DE1" s="12" t="s">
        <v>662</v>
      </c>
      <c r="DF1" s="12" t="s">
        <v>663</v>
      </c>
      <c r="DG1" s="12" t="s">
        <v>664</v>
      </c>
      <c r="DH1" s="12" t="s">
        <v>665</v>
      </c>
      <c r="DI1" s="12" t="s">
        <v>666</v>
      </c>
      <c r="DJ1" s="12" t="s">
        <v>667</v>
      </c>
      <c r="DK1" s="12" t="s">
        <v>668</v>
      </c>
      <c r="DL1" s="12" t="s">
        <v>669</v>
      </c>
      <c r="DM1" s="12" t="s">
        <v>670</v>
      </c>
      <c r="DN1" s="12" t="s">
        <v>671</v>
      </c>
      <c r="DO1" s="12" t="s">
        <v>672</v>
      </c>
      <c r="DP1" s="12" t="s">
        <v>673</v>
      </c>
    </row>
    <row r="2" spans="1:120" s="13" customFormat="1" x14ac:dyDescent="0.3">
      <c r="A2" s="14">
        <v>1</v>
      </c>
      <c r="B2" s="14" t="s">
        <v>322</v>
      </c>
      <c r="C2" s="14" t="s">
        <v>6</v>
      </c>
      <c r="D2" s="14" t="s">
        <v>7</v>
      </c>
      <c r="E2" s="14" t="s">
        <v>200</v>
      </c>
      <c r="F2" s="14" t="s">
        <v>0</v>
      </c>
      <c r="G2" s="14" t="s">
        <v>202</v>
      </c>
      <c r="H2" s="14" t="s">
        <v>201</v>
      </c>
      <c r="I2" s="16">
        <v>18264</v>
      </c>
      <c r="J2" s="14" t="s">
        <v>198</v>
      </c>
      <c r="K2" s="14"/>
      <c r="L2" s="14" t="s">
        <v>197</v>
      </c>
      <c r="M2" s="14" t="s">
        <v>10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 t="s">
        <v>10</v>
      </c>
      <c r="AB2" s="14" t="s">
        <v>10</v>
      </c>
      <c r="AC2" s="17" t="s">
        <v>8</v>
      </c>
      <c r="AD2" s="14"/>
      <c r="AE2" s="14"/>
      <c r="AF2" s="14"/>
      <c r="AG2" s="14"/>
      <c r="AH2" s="16"/>
      <c r="AI2" s="14"/>
      <c r="AJ2" s="14"/>
      <c r="AK2" s="14"/>
      <c r="AL2" s="14"/>
      <c r="AM2" s="14"/>
      <c r="AN2" s="14"/>
      <c r="AO2" s="14" t="s">
        <v>320</v>
      </c>
      <c r="AP2" s="14" t="s">
        <v>2</v>
      </c>
      <c r="AQ2" s="14"/>
      <c r="AR2" s="14" t="s">
        <v>9</v>
      </c>
      <c r="AS2" s="14"/>
      <c r="AT2" s="14"/>
      <c r="AU2" s="14" t="s">
        <v>10</v>
      </c>
      <c r="AV2" s="14"/>
      <c r="AW2" s="14"/>
      <c r="AX2" s="14"/>
      <c r="AY2" s="14"/>
      <c r="AZ2" s="14" t="s">
        <v>11</v>
      </c>
      <c r="BA2" s="14"/>
      <c r="BB2" s="14"/>
      <c r="BC2" s="14"/>
      <c r="BD2" s="14" t="s">
        <v>12</v>
      </c>
      <c r="BE2" s="18" t="s">
        <v>13</v>
      </c>
      <c r="BF2" s="14"/>
      <c r="BG2" s="14" t="s">
        <v>236</v>
      </c>
      <c r="BH2" s="14" t="s">
        <v>14</v>
      </c>
      <c r="BI2" s="14" t="s">
        <v>10</v>
      </c>
      <c r="BJ2" s="38" t="s">
        <v>632</v>
      </c>
      <c r="BK2" s="19"/>
      <c r="BL2" s="14" t="s">
        <v>15</v>
      </c>
      <c r="BM2" s="14"/>
      <c r="BN2" s="20"/>
      <c r="BO2" s="14" t="s">
        <v>10</v>
      </c>
      <c r="BP2" s="14"/>
      <c r="BQ2" s="20">
        <v>200000</v>
      </c>
      <c r="BR2" s="20"/>
      <c r="BS2" s="20"/>
      <c r="BT2" s="20"/>
      <c r="BU2" s="20"/>
      <c r="BV2" s="21" t="s">
        <v>16</v>
      </c>
      <c r="BW2" s="21"/>
      <c r="BX2" s="21"/>
      <c r="BY2" s="21"/>
      <c r="BZ2" s="21"/>
      <c r="CA2" s="20">
        <v>200000</v>
      </c>
      <c r="CB2" s="14" t="s">
        <v>313</v>
      </c>
      <c r="CC2" s="14" t="s">
        <v>262</v>
      </c>
      <c r="CD2" s="14" t="s">
        <v>17</v>
      </c>
      <c r="CE2" s="14" t="s">
        <v>264</v>
      </c>
      <c r="CF2" s="14" t="s">
        <v>267</v>
      </c>
      <c r="CG2" s="14"/>
      <c r="CH2" s="14" t="s">
        <v>314</v>
      </c>
      <c r="CI2" s="14">
        <v>1</v>
      </c>
      <c r="CJ2" s="14" t="s">
        <v>275</v>
      </c>
      <c r="CK2" s="14" t="s">
        <v>17</v>
      </c>
      <c r="CL2" s="14" t="s">
        <v>18</v>
      </c>
      <c r="CM2" s="14" t="s">
        <v>19</v>
      </c>
      <c r="CN2" s="14"/>
      <c r="CO2" s="14"/>
      <c r="CP2" s="22" t="s">
        <v>318</v>
      </c>
      <c r="CQ2" s="22" t="s">
        <v>319</v>
      </c>
      <c r="CR2" s="14"/>
      <c r="CS2" s="22" t="s">
        <v>319</v>
      </c>
      <c r="CT2" s="22" t="s">
        <v>319</v>
      </c>
      <c r="CU2" s="22" t="s">
        <v>674</v>
      </c>
      <c r="CV2" s="22"/>
      <c r="CW2" s="14"/>
      <c r="CX2" s="22"/>
      <c r="CY2" s="22"/>
      <c r="CZ2" s="22"/>
      <c r="DA2" s="23"/>
      <c r="DB2" s="23"/>
      <c r="DC2" s="24"/>
      <c r="DD2" s="14" t="str">
        <f>IF(AND(CP2=CS2,CQ2=CT2),"PASS","FAIL")</f>
        <v>FAIL</v>
      </c>
    </row>
    <row r="3" spans="1:120" s="13" customFormat="1" ht="43.2" x14ac:dyDescent="0.3">
      <c r="A3" s="14">
        <v>2</v>
      </c>
      <c r="B3" s="14" t="s">
        <v>322</v>
      </c>
      <c r="C3" s="14" t="s">
        <v>22</v>
      </c>
      <c r="D3" s="14" t="s">
        <v>23</v>
      </c>
      <c r="E3" s="14" t="s">
        <v>200</v>
      </c>
      <c r="F3" s="14" t="s">
        <v>0</v>
      </c>
      <c r="G3" s="14" t="s">
        <v>202</v>
      </c>
      <c r="H3" s="14" t="s">
        <v>201</v>
      </c>
      <c r="I3" s="16">
        <v>18264</v>
      </c>
      <c r="J3" s="14" t="s">
        <v>198</v>
      </c>
      <c r="K3" s="14"/>
      <c r="L3" s="14" t="s">
        <v>197</v>
      </c>
      <c r="M3" s="14" t="s">
        <v>10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 t="s">
        <v>10</v>
      </c>
      <c r="AB3" s="14" t="s">
        <v>10</v>
      </c>
      <c r="AC3" s="17" t="s">
        <v>8</v>
      </c>
      <c r="AD3" s="14"/>
      <c r="AE3" s="14"/>
      <c r="AF3" s="14"/>
      <c r="AG3" s="14"/>
      <c r="AH3" s="16"/>
      <c r="AI3" s="14"/>
      <c r="AJ3" s="14"/>
      <c r="AK3" s="14"/>
      <c r="AL3" s="14"/>
      <c r="AM3" s="14"/>
      <c r="AN3" s="14"/>
      <c r="AO3" s="14" t="s">
        <v>320</v>
      </c>
      <c r="AP3" s="14" t="s">
        <v>2</v>
      </c>
      <c r="AQ3" s="14"/>
      <c r="AR3" s="14" t="s">
        <v>9</v>
      </c>
      <c r="AS3" s="14"/>
      <c r="AT3" s="14"/>
      <c r="AU3" s="14" t="s">
        <v>10</v>
      </c>
      <c r="AV3" s="14"/>
      <c r="AW3" s="14"/>
      <c r="AX3" s="14"/>
      <c r="AY3" s="14"/>
      <c r="AZ3" s="14" t="s">
        <v>11</v>
      </c>
      <c r="BA3" s="14"/>
      <c r="BB3" s="14"/>
      <c r="BC3" s="14"/>
      <c r="BD3" s="14" t="s">
        <v>321</v>
      </c>
      <c r="BE3" s="18" t="s">
        <v>13</v>
      </c>
      <c r="BF3" s="14"/>
      <c r="BG3" s="14" t="s">
        <v>236</v>
      </c>
      <c r="BH3" s="14" t="s">
        <v>14</v>
      </c>
      <c r="BI3" s="14" t="s">
        <v>10</v>
      </c>
      <c r="BJ3" s="38" t="s">
        <v>632</v>
      </c>
      <c r="BK3" s="19"/>
      <c r="BL3" s="14" t="s">
        <v>15</v>
      </c>
      <c r="BM3" s="14"/>
      <c r="BN3" s="20"/>
      <c r="BO3" s="14" t="s">
        <v>10</v>
      </c>
      <c r="BP3" s="14"/>
      <c r="BQ3" s="20">
        <v>200000</v>
      </c>
      <c r="BR3" s="20"/>
      <c r="BS3" s="20"/>
      <c r="BT3" s="20"/>
      <c r="BU3" s="20"/>
      <c r="BV3" s="21" t="s">
        <v>16</v>
      </c>
      <c r="BW3" s="21"/>
      <c r="BX3" s="21"/>
      <c r="BY3" s="21"/>
      <c r="BZ3" s="21"/>
      <c r="CA3" s="20">
        <v>200000</v>
      </c>
      <c r="CB3" s="14" t="s">
        <v>313</v>
      </c>
      <c r="CC3" s="14" t="s">
        <v>262</v>
      </c>
      <c r="CD3" s="14" t="s">
        <v>17</v>
      </c>
      <c r="CE3" s="14" t="s">
        <v>264</v>
      </c>
      <c r="CF3" s="14" t="s">
        <v>267</v>
      </c>
      <c r="CG3" s="14"/>
      <c r="CH3" s="14" t="s">
        <v>314</v>
      </c>
      <c r="CI3" s="14">
        <v>1</v>
      </c>
      <c r="CJ3" s="14" t="s">
        <v>275</v>
      </c>
      <c r="CK3" s="14" t="s">
        <v>10</v>
      </c>
      <c r="CL3" s="14" t="s">
        <v>24</v>
      </c>
      <c r="CM3" s="14" t="s">
        <v>25</v>
      </c>
      <c r="CN3" s="14"/>
      <c r="CO3" s="14"/>
      <c r="CP3" s="22" t="s">
        <v>319</v>
      </c>
      <c r="CQ3" s="22" t="s">
        <v>319</v>
      </c>
      <c r="CR3" s="14" t="s">
        <v>17</v>
      </c>
      <c r="CS3" s="22" t="s">
        <v>319</v>
      </c>
      <c r="CT3" s="22" t="s">
        <v>319</v>
      </c>
      <c r="CU3" s="22" t="s">
        <v>634</v>
      </c>
      <c r="CV3" s="22" t="s">
        <v>635</v>
      </c>
      <c r="CW3" s="14"/>
      <c r="CX3" s="14"/>
      <c r="CY3" s="22"/>
      <c r="CZ3" s="22"/>
      <c r="DA3" s="23"/>
      <c r="DB3" s="24"/>
      <c r="DC3" s="24" t="s">
        <v>340</v>
      </c>
      <c r="DD3" s="14" t="str">
        <f t="shared" ref="DD3:DD21" si="0">IF(AND(CP3=CS3,CQ3=CT3),"PASS","FAIL")</f>
        <v>PASS</v>
      </c>
    </row>
    <row r="4" spans="1:120" s="13" customFormat="1" ht="43.2" x14ac:dyDescent="0.3">
      <c r="A4" s="14">
        <v>3</v>
      </c>
      <c r="B4" s="14" t="s">
        <v>322</v>
      </c>
      <c r="C4" s="14" t="s">
        <v>35</v>
      </c>
      <c r="D4" s="14" t="s">
        <v>36</v>
      </c>
      <c r="E4" s="14" t="s">
        <v>200</v>
      </c>
      <c r="F4" s="14" t="s">
        <v>0</v>
      </c>
      <c r="G4" s="14" t="s">
        <v>202</v>
      </c>
      <c r="H4" s="14" t="s">
        <v>201</v>
      </c>
      <c r="I4" s="16">
        <v>18264</v>
      </c>
      <c r="J4" s="14" t="s">
        <v>198</v>
      </c>
      <c r="K4" s="14"/>
      <c r="L4" s="14" t="s">
        <v>197</v>
      </c>
      <c r="M4" s="14" t="s">
        <v>10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 t="s">
        <v>10</v>
      </c>
      <c r="AB4" s="14" t="s">
        <v>10</v>
      </c>
      <c r="AC4" s="17" t="s">
        <v>8</v>
      </c>
      <c r="AD4" s="14"/>
      <c r="AE4" s="14"/>
      <c r="AF4" s="14"/>
      <c r="AG4" s="14"/>
      <c r="AH4" s="16"/>
      <c r="AI4" s="14"/>
      <c r="AJ4" s="14"/>
      <c r="AK4" s="14"/>
      <c r="AL4" s="14"/>
      <c r="AM4" s="14"/>
      <c r="AN4" s="14"/>
      <c r="AO4" s="14" t="s">
        <v>320</v>
      </c>
      <c r="AP4" s="14" t="s">
        <v>37</v>
      </c>
      <c r="AQ4" s="14">
        <v>5000</v>
      </c>
      <c r="AR4" s="14" t="s">
        <v>9</v>
      </c>
      <c r="AS4" s="14"/>
      <c r="AT4" s="14"/>
      <c r="AU4" s="25" t="s">
        <v>10</v>
      </c>
      <c r="AV4" s="26"/>
      <c r="AW4" s="26"/>
      <c r="AX4" s="26"/>
      <c r="AY4" s="26"/>
      <c r="AZ4" s="26" t="s">
        <v>11</v>
      </c>
      <c r="BA4" s="26"/>
      <c r="BB4" s="26"/>
      <c r="BC4" s="26"/>
      <c r="BD4" s="26" t="s">
        <v>12</v>
      </c>
      <c r="BE4" s="27" t="s">
        <v>13</v>
      </c>
      <c r="BF4" s="26"/>
      <c r="BG4" s="26" t="s">
        <v>236</v>
      </c>
      <c r="BH4" s="26" t="s">
        <v>14</v>
      </c>
      <c r="BI4" s="14" t="s">
        <v>10</v>
      </c>
      <c r="BJ4" s="38" t="s">
        <v>632</v>
      </c>
      <c r="BK4" s="28"/>
      <c r="BL4" s="26" t="s">
        <v>15</v>
      </c>
      <c r="BM4" s="26"/>
      <c r="BN4" s="26"/>
      <c r="BO4" s="26" t="s">
        <v>10</v>
      </c>
      <c r="BP4" s="26"/>
      <c r="BQ4" s="29"/>
      <c r="BR4" s="29"/>
      <c r="BS4" s="29"/>
      <c r="BT4" s="29"/>
      <c r="BU4" s="29"/>
      <c r="BV4" s="26" t="s">
        <v>16</v>
      </c>
      <c r="BW4" s="26"/>
      <c r="BX4" s="26"/>
      <c r="BY4" s="14"/>
      <c r="BZ4" s="26"/>
      <c r="CA4" s="29">
        <v>200000</v>
      </c>
      <c r="CB4" s="14" t="s">
        <v>313</v>
      </c>
      <c r="CC4" s="14" t="s">
        <v>262</v>
      </c>
      <c r="CD4" s="14" t="s">
        <v>17</v>
      </c>
      <c r="CE4" s="14" t="s">
        <v>264</v>
      </c>
      <c r="CF4" s="14" t="s">
        <v>267</v>
      </c>
      <c r="CG4" s="14"/>
      <c r="CH4" s="14" t="s">
        <v>314</v>
      </c>
      <c r="CI4" s="14">
        <v>1</v>
      </c>
      <c r="CJ4" s="14" t="s">
        <v>275</v>
      </c>
      <c r="CK4" s="14" t="s">
        <v>17</v>
      </c>
      <c r="CL4" s="14" t="s">
        <v>38</v>
      </c>
      <c r="CM4" s="14" t="s">
        <v>39</v>
      </c>
      <c r="CN4" s="14" t="s">
        <v>277</v>
      </c>
      <c r="CO4" s="14"/>
      <c r="CP4" s="14" t="s">
        <v>319</v>
      </c>
      <c r="CQ4" s="14" t="s">
        <v>319</v>
      </c>
      <c r="CR4" s="14" t="s">
        <v>17</v>
      </c>
      <c r="CS4" s="14" t="s">
        <v>319</v>
      </c>
      <c r="CT4" s="14" t="s">
        <v>319</v>
      </c>
      <c r="CU4" s="22" t="s">
        <v>636</v>
      </c>
      <c r="CV4" s="22" t="s">
        <v>637</v>
      </c>
      <c r="CW4" s="14"/>
      <c r="CX4" s="14"/>
      <c r="CY4" s="14"/>
      <c r="CZ4" s="14"/>
      <c r="DA4" s="24"/>
      <c r="DB4" s="24"/>
      <c r="DC4" s="23" t="s">
        <v>340</v>
      </c>
      <c r="DD4" s="14" t="str">
        <f t="shared" si="0"/>
        <v>PASS</v>
      </c>
    </row>
    <row r="5" spans="1:120" s="13" customFormat="1" x14ac:dyDescent="0.3">
      <c r="A5" s="14">
        <v>4</v>
      </c>
      <c r="B5" s="14" t="s">
        <v>322</v>
      </c>
      <c r="C5" s="14" t="s">
        <v>43</v>
      </c>
      <c r="D5" s="14" t="s">
        <v>44</v>
      </c>
      <c r="E5" s="14" t="s">
        <v>200</v>
      </c>
      <c r="F5" s="14" t="s">
        <v>0</v>
      </c>
      <c r="G5" s="14" t="s">
        <v>202</v>
      </c>
      <c r="H5" s="14" t="s">
        <v>201</v>
      </c>
      <c r="I5" s="16">
        <v>18264</v>
      </c>
      <c r="J5" s="14" t="s">
        <v>198</v>
      </c>
      <c r="K5" s="14"/>
      <c r="L5" s="14" t="s">
        <v>197</v>
      </c>
      <c r="M5" s="14" t="s">
        <v>10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 t="s">
        <v>10</v>
      </c>
      <c r="AB5" s="14" t="s">
        <v>10</v>
      </c>
      <c r="AC5" s="17" t="s">
        <v>8</v>
      </c>
      <c r="AD5" s="14"/>
      <c r="AE5" s="14"/>
      <c r="AF5" s="14"/>
      <c r="AG5" s="14"/>
      <c r="AH5" s="16"/>
      <c r="AI5" s="14"/>
      <c r="AJ5" s="14"/>
      <c r="AK5" s="14"/>
      <c r="AL5" s="14"/>
      <c r="AM5" s="14"/>
      <c r="AN5" s="14"/>
      <c r="AO5" s="14" t="s">
        <v>320</v>
      </c>
      <c r="AP5" s="14" t="s">
        <v>2</v>
      </c>
      <c r="AQ5" s="14"/>
      <c r="AR5" s="14" t="s">
        <v>323</v>
      </c>
      <c r="AS5" s="14"/>
      <c r="AT5" s="14">
        <v>20</v>
      </c>
      <c r="AU5" s="14" t="s">
        <v>10</v>
      </c>
      <c r="AV5" s="14"/>
      <c r="AW5" s="14"/>
      <c r="AX5" s="14"/>
      <c r="AY5" s="14"/>
      <c r="AZ5" s="14" t="s">
        <v>11</v>
      </c>
      <c r="BA5" s="14"/>
      <c r="BB5" s="14"/>
      <c r="BC5" s="14"/>
      <c r="BD5" s="14" t="s">
        <v>12</v>
      </c>
      <c r="BE5" s="18" t="s">
        <v>13</v>
      </c>
      <c r="BF5" s="14"/>
      <c r="BG5" s="14" t="s">
        <v>236</v>
      </c>
      <c r="BH5" s="14" t="s">
        <v>14</v>
      </c>
      <c r="BI5" s="14" t="s">
        <v>10</v>
      </c>
      <c r="BJ5" s="38" t="s">
        <v>632</v>
      </c>
      <c r="BK5" s="19"/>
      <c r="BL5" s="14" t="s">
        <v>15</v>
      </c>
      <c r="BM5" s="14"/>
      <c r="BN5" s="20"/>
      <c r="BO5" s="14" t="s">
        <v>10</v>
      </c>
      <c r="BP5" s="14"/>
      <c r="BQ5" s="20">
        <v>200000</v>
      </c>
      <c r="BR5" s="20"/>
      <c r="BS5" s="20"/>
      <c r="BT5" s="20"/>
      <c r="BU5" s="20"/>
      <c r="BV5" s="21" t="s">
        <v>16</v>
      </c>
      <c r="BW5" s="21"/>
      <c r="BX5" s="21"/>
      <c r="BY5" s="21"/>
      <c r="BZ5" s="21"/>
      <c r="CA5" s="20">
        <v>200000</v>
      </c>
      <c r="CB5" s="14" t="s">
        <v>313</v>
      </c>
      <c r="CC5" s="14" t="s">
        <v>262</v>
      </c>
      <c r="CD5" s="14" t="s">
        <v>17</v>
      </c>
      <c r="CE5" s="14" t="s">
        <v>264</v>
      </c>
      <c r="CF5" s="14" t="s">
        <v>267</v>
      </c>
      <c r="CG5" s="14"/>
      <c r="CH5" s="14" t="s">
        <v>314</v>
      </c>
      <c r="CI5" s="14">
        <v>1</v>
      </c>
      <c r="CJ5" s="14" t="s">
        <v>275</v>
      </c>
      <c r="CK5" s="14" t="s">
        <v>17</v>
      </c>
      <c r="CL5" s="14" t="s">
        <v>18</v>
      </c>
      <c r="CM5" s="14" t="s">
        <v>19</v>
      </c>
      <c r="CN5" s="14"/>
      <c r="CO5" s="14"/>
      <c r="CP5" s="22" t="s">
        <v>318</v>
      </c>
      <c r="CQ5" s="22" t="s">
        <v>319</v>
      </c>
      <c r="CR5" s="14"/>
      <c r="CS5" s="22" t="s">
        <v>319</v>
      </c>
      <c r="CT5" s="22" t="s">
        <v>318</v>
      </c>
      <c r="CU5" s="22" t="s">
        <v>638</v>
      </c>
      <c r="CV5" s="22" t="s">
        <v>639</v>
      </c>
      <c r="CW5" s="14"/>
      <c r="CX5" s="14"/>
      <c r="CY5" s="22"/>
      <c r="CZ5" s="22"/>
      <c r="DA5" s="23" t="s">
        <v>631</v>
      </c>
      <c r="DB5" s="24" t="s">
        <v>631</v>
      </c>
      <c r="DC5" s="24"/>
      <c r="DD5" s="14" t="str">
        <f t="shared" si="0"/>
        <v>FAIL</v>
      </c>
    </row>
    <row r="6" spans="1:120" s="13" customFormat="1" x14ac:dyDescent="0.3">
      <c r="A6" s="14">
        <v>5</v>
      </c>
      <c r="B6" s="14" t="s">
        <v>322</v>
      </c>
      <c r="C6" s="14" t="s">
        <v>47</v>
      </c>
      <c r="D6" s="14" t="s">
        <v>48</v>
      </c>
      <c r="E6" s="14" t="s">
        <v>200</v>
      </c>
      <c r="F6" s="14" t="s">
        <v>0</v>
      </c>
      <c r="G6" s="14" t="s">
        <v>202</v>
      </c>
      <c r="H6" s="14" t="s">
        <v>201</v>
      </c>
      <c r="I6" s="16">
        <v>18264</v>
      </c>
      <c r="J6" s="14" t="s">
        <v>198</v>
      </c>
      <c r="K6" s="14"/>
      <c r="L6" s="14" t="s">
        <v>197</v>
      </c>
      <c r="M6" s="14" t="s">
        <v>10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 t="s">
        <v>10</v>
      </c>
      <c r="AB6" s="14" t="s">
        <v>10</v>
      </c>
      <c r="AC6" s="17" t="s">
        <v>8</v>
      </c>
      <c r="AD6" s="14"/>
      <c r="AE6" s="14"/>
      <c r="AF6" s="14"/>
      <c r="AG6" s="14"/>
      <c r="AH6" s="16"/>
      <c r="AI6" s="14"/>
      <c r="AJ6" s="14"/>
      <c r="AK6" s="14"/>
      <c r="AL6" s="14"/>
      <c r="AM6" s="14"/>
      <c r="AN6" s="14"/>
      <c r="AO6" s="14" t="s">
        <v>49</v>
      </c>
      <c r="AP6" s="14" t="s">
        <v>2</v>
      </c>
      <c r="AQ6" s="14"/>
      <c r="AR6" s="14" t="s">
        <v>16</v>
      </c>
      <c r="AS6" s="14"/>
      <c r="AT6" s="14"/>
      <c r="AU6" s="14" t="s">
        <v>10</v>
      </c>
      <c r="AV6" s="14"/>
      <c r="AW6" s="14"/>
      <c r="AX6" s="14"/>
      <c r="AY6" s="14"/>
      <c r="AZ6" s="14" t="s">
        <v>11</v>
      </c>
      <c r="BA6" s="14"/>
      <c r="BB6" s="14"/>
      <c r="BC6" s="14"/>
      <c r="BD6" s="14" t="s">
        <v>12</v>
      </c>
      <c r="BE6" s="18" t="s">
        <v>13</v>
      </c>
      <c r="BF6" s="14"/>
      <c r="BG6" s="14" t="s">
        <v>236</v>
      </c>
      <c r="BH6" s="14" t="s">
        <v>14</v>
      </c>
      <c r="BI6" s="14" t="s">
        <v>10</v>
      </c>
      <c r="BJ6" s="38" t="s">
        <v>632</v>
      </c>
      <c r="BK6" s="19"/>
      <c r="BL6" s="14" t="s">
        <v>15</v>
      </c>
      <c r="BM6" s="14"/>
      <c r="BN6" s="20"/>
      <c r="BO6" s="14" t="s">
        <v>10</v>
      </c>
      <c r="BP6" s="14"/>
      <c r="BQ6" s="20">
        <v>200000</v>
      </c>
      <c r="BR6" s="20"/>
      <c r="BS6" s="20"/>
      <c r="BT6" s="20"/>
      <c r="BU6" s="20"/>
      <c r="BV6" s="21" t="s">
        <v>16</v>
      </c>
      <c r="BW6" s="21"/>
      <c r="BX6" s="21"/>
      <c r="BY6" s="21"/>
      <c r="BZ6" s="21"/>
      <c r="CA6" s="20">
        <v>200000</v>
      </c>
      <c r="CB6" s="14" t="s">
        <v>313</v>
      </c>
      <c r="CC6" s="14" t="s">
        <v>262</v>
      </c>
      <c r="CD6" s="14" t="s">
        <v>17</v>
      </c>
      <c r="CE6" s="14" t="s">
        <v>264</v>
      </c>
      <c r="CF6" s="14" t="s">
        <v>267</v>
      </c>
      <c r="CG6" s="14"/>
      <c r="CH6" s="14" t="s">
        <v>314</v>
      </c>
      <c r="CI6" s="14">
        <v>1</v>
      </c>
      <c r="CJ6" s="14" t="s">
        <v>275</v>
      </c>
      <c r="CK6" s="14" t="s">
        <v>17</v>
      </c>
      <c r="CL6" s="14" t="s">
        <v>38</v>
      </c>
      <c r="CM6" s="14" t="s">
        <v>50</v>
      </c>
      <c r="CN6" s="14"/>
      <c r="CO6" s="14" t="s">
        <v>32</v>
      </c>
      <c r="CP6" s="22" t="s">
        <v>324</v>
      </c>
      <c r="CQ6" s="22" t="s">
        <v>319</v>
      </c>
      <c r="CR6" s="14"/>
      <c r="CS6" s="22" t="s">
        <v>319</v>
      </c>
      <c r="CT6" s="22" t="s">
        <v>324</v>
      </c>
      <c r="CU6" s="22" t="s">
        <v>640</v>
      </c>
      <c r="CV6" s="22" t="s">
        <v>641</v>
      </c>
      <c r="CW6" s="14"/>
      <c r="CX6" s="14"/>
      <c r="CY6" s="22"/>
      <c r="CZ6" s="22"/>
      <c r="DA6" s="23"/>
      <c r="DB6" s="24" t="s">
        <v>631</v>
      </c>
      <c r="DC6" s="24"/>
      <c r="DD6" s="14" t="str">
        <f t="shared" si="0"/>
        <v>FAIL</v>
      </c>
    </row>
    <row r="7" spans="1:120" s="13" customFormat="1" x14ac:dyDescent="0.3">
      <c r="A7" s="14">
        <v>6</v>
      </c>
      <c r="B7" s="14" t="s">
        <v>322</v>
      </c>
      <c r="C7" s="14" t="s">
        <v>51</v>
      </c>
      <c r="D7" s="14" t="s">
        <v>52</v>
      </c>
      <c r="E7" s="14" t="s">
        <v>200</v>
      </c>
      <c r="F7" s="14" t="s">
        <v>0</v>
      </c>
      <c r="G7" s="14" t="s">
        <v>202</v>
      </c>
      <c r="H7" s="14" t="s">
        <v>201</v>
      </c>
      <c r="I7" s="16">
        <f ca="1">TODAY()-55*365.25+1</f>
        <v>23024.25</v>
      </c>
      <c r="J7" s="14" t="s">
        <v>198</v>
      </c>
      <c r="K7" s="14"/>
      <c r="L7" s="14" t="s">
        <v>197</v>
      </c>
      <c r="M7" s="14" t="s">
        <v>10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 t="s">
        <v>10</v>
      </c>
      <c r="AB7" s="14" t="s">
        <v>10</v>
      </c>
      <c r="AC7" s="17" t="s">
        <v>8</v>
      </c>
      <c r="AD7" s="14"/>
      <c r="AE7" s="14"/>
      <c r="AF7" s="14"/>
      <c r="AG7" s="14"/>
      <c r="AH7" s="16"/>
      <c r="AI7" s="14"/>
      <c r="AJ7" s="14"/>
      <c r="AK7" s="14"/>
      <c r="AL7" s="14"/>
      <c r="AM7" s="14"/>
      <c r="AN7" s="14"/>
      <c r="AO7" s="14" t="s">
        <v>320</v>
      </c>
      <c r="AP7" s="14" t="s">
        <v>2</v>
      </c>
      <c r="AQ7" s="14"/>
      <c r="AR7" s="14" t="s">
        <v>9</v>
      </c>
      <c r="AS7" s="14"/>
      <c r="AT7" s="14"/>
      <c r="AU7" s="14" t="s">
        <v>10</v>
      </c>
      <c r="AV7" s="14"/>
      <c r="AW7" s="14"/>
      <c r="AX7" s="14"/>
      <c r="AY7" s="14"/>
      <c r="AZ7" s="14" t="s">
        <v>11</v>
      </c>
      <c r="BA7" s="14"/>
      <c r="BB7" s="14"/>
      <c r="BC7" s="14"/>
      <c r="BD7" s="14" t="s">
        <v>12</v>
      </c>
      <c r="BE7" s="18" t="s">
        <v>13</v>
      </c>
      <c r="BF7" s="14"/>
      <c r="BG7" s="14" t="s">
        <v>236</v>
      </c>
      <c r="BH7" s="14" t="s">
        <v>14</v>
      </c>
      <c r="BI7" s="14" t="s">
        <v>10</v>
      </c>
      <c r="BJ7" s="38" t="s">
        <v>632</v>
      </c>
      <c r="BK7" s="19"/>
      <c r="BL7" s="14" t="s">
        <v>15</v>
      </c>
      <c r="BM7" s="14"/>
      <c r="BN7" s="20"/>
      <c r="BO7" s="14" t="s">
        <v>10</v>
      </c>
      <c r="BP7" s="14"/>
      <c r="BQ7" s="20">
        <v>200000</v>
      </c>
      <c r="BR7" s="20"/>
      <c r="BS7" s="20"/>
      <c r="BT7" s="20"/>
      <c r="BU7" s="20"/>
      <c r="BV7" s="21" t="s">
        <v>16</v>
      </c>
      <c r="BW7" s="21"/>
      <c r="BX7" s="21"/>
      <c r="BY7" s="21"/>
      <c r="BZ7" s="21"/>
      <c r="CA7" s="20">
        <f t="shared" ref="CA7" si="1">BQ7</f>
        <v>200000</v>
      </c>
      <c r="CB7" s="14" t="s">
        <v>313</v>
      </c>
      <c r="CC7" s="14" t="s">
        <v>262</v>
      </c>
      <c r="CD7" s="14" t="s">
        <v>17</v>
      </c>
      <c r="CE7" s="14" t="s">
        <v>264</v>
      </c>
      <c r="CF7" s="14" t="s">
        <v>267</v>
      </c>
      <c r="CG7" s="14"/>
      <c r="CH7" s="14" t="s">
        <v>314</v>
      </c>
      <c r="CI7" s="14">
        <v>1</v>
      </c>
      <c r="CJ7" s="14" t="s">
        <v>275</v>
      </c>
      <c r="CK7" s="14" t="s">
        <v>17</v>
      </c>
      <c r="CL7" s="14" t="s">
        <v>16</v>
      </c>
      <c r="CM7" s="14" t="s">
        <v>16</v>
      </c>
      <c r="CN7" s="14" t="s">
        <v>53</v>
      </c>
      <c r="CO7" s="14" t="s">
        <v>32</v>
      </c>
      <c r="CP7" s="22" t="s">
        <v>319</v>
      </c>
      <c r="CQ7" s="22" t="s">
        <v>319</v>
      </c>
      <c r="CR7" s="14" t="s">
        <v>17</v>
      </c>
      <c r="CS7" s="22" t="s">
        <v>319</v>
      </c>
      <c r="CT7" s="22" t="s">
        <v>319</v>
      </c>
      <c r="CU7" s="22" t="s">
        <v>617</v>
      </c>
      <c r="CV7" s="22" t="s">
        <v>618</v>
      </c>
      <c r="CW7" s="14"/>
      <c r="CX7" s="14"/>
      <c r="CY7" s="22"/>
      <c r="CZ7" s="22"/>
      <c r="DA7" s="23"/>
      <c r="DB7" s="24"/>
      <c r="DC7" s="24" t="s">
        <v>375</v>
      </c>
      <c r="DD7" s="14" t="str">
        <f t="shared" si="0"/>
        <v>PASS</v>
      </c>
    </row>
    <row r="8" spans="1:120" s="13" customFormat="1" ht="43.2" x14ac:dyDescent="0.3">
      <c r="A8" s="14">
        <v>7</v>
      </c>
      <c r="B8" s="14" t="s">
        <v>322</v>
      </c>
      <c r="C8" s="14" t="s">
        <v>61</v>
      </c>
      <c r="D8" s="14" t="s">
        <v>62</v>
      </c>
      <c r="E8" s="14" t="s">
        <v>200</v>
      </c>
      <c r="F8" s="14" t="s">
        <v>0</v>
      </c>
      <c r="G8" s="14" t="s">
        <v>202</v>
      </c>
      <c r="H8" s="14" t="s">
        <v>201</v>
      </c>
      <c r="I8" s="16">
        <v>18264</v>
      </c>
      <c r="J8" s="14" t="s">
        <v>198</v>
      </c>
      <c r="K8" s="14"/>
      <c r="L8" s="14" t="s">
        <v>197</v>
      </c>
      <c r="M8" s="14" t="s">
        <v>10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 t="s">
        <v>10</v>
      </c>
      <c r="AB8" s="14" t="s">
        <v>10</v>
      </c>
      <c r="AC8" s="17" t="s">
        <v>8</v>
      </c>
      <c r="AD8" s="14"/>
      <c r="AE8" s="14"/>
      <c r="AF8" s="14"/>
      <c r="AG8" s="14"/>
      <c r="AH8" s="16"/>
      <c r="AI8" s="14"/>
      <c r="AJ8" s="14"/>
      <c r="AK8" s="14"/>
      <c r="AL8" s="14"/>
      <c r="AM8" s="14"/>
      <c r="AN8" s="14"/>
      <c r="AO8" s="14" t="s">
        <v>320</v>
      </c>
      <c r="AP8" s="14" t="s">
        <v>2</v>
      </c>
      <c r="AQ8" s="14"/>
      <c r="AR8" s="14" t="s">
        <v>9</v>
      </c>
      <c r="AS8" s="14"/>
      <c r="AT8" s="14"/>
      <c r="AU8" s="14" t="s">
        <v>10</v>
      </c>
      <c r="AV8" s="14"/>
      <c r="AW8" s="14"/>
      <c r="AX8" s="14"/>
      <c r="AY8" s="14"/>
      <c r="AZ8" s="14" t="s">
        <v>11</v>
      </c>
      <c r="BA8" s="14"/>
      <c r="BB8" s="14"/>
      <c r="BC8" s="14"/>
      <c r="BD8" s="14" t="s">
        <v>12</v>
      </c>
      <c r="BE8" s="18" t="s">
        <v>13</v>
      </c>
      <c r="BF8" s="14"/>
      <c r="BG8" s="14" t="s">
        <v>236</v>
      </c>
      <c r="BH8" s="14" t="s">
        <v>14</v>
      </c>
      <c r="BI8" s="14" t="s">
        <v>10</v>
      </c>
      <c r="BJ8" s="38" t="s">
        <v>632</v>
      </c>
      <c r="BK8" s="19"/>
      <c r="BL8" s="14" t="s">
        <v>15</v>
      </c>
      <c r="BM8" s="14"/>
      <c r="BN8" s="20"/>
      <c r="BO8" s="14" t="s">
        <v>10</v>
      </c>
      <c r="BP8" s="14"/>
      <c r="BQ8" s="20">
        <v>19999</v>
      </c>
      <c r="BR8" s="20"/>
      <c r="BS8" s="20"/>
      <c r="BT8" s="20"/>
      <c r="BU8" s="20"/>
      <c r="BV8" s="21" t="s">
        <v>16</v>
      </c>
      <c r="BW8" s="21"/>
      <c r="BX8" s="21"/>
      <c r="BY8" s="21"/>
      <c r="BZ8" s="21"/>
      <c r="CA8" s="20">
        <v>19999</v>
      </c>
      <c r="CB8" s="14" t="s">
        <v>313</v>
      </c>
      <c r="CC8" s="14" t="s">
        <v>262</v>
      </c>
      <c r="CD8" s="14" t="s">
        <v>17</v>
      </c>
      <c r="CE8" s="14" t="s">
        <v>264</v>
      </c>
      <c r="CF8" s="14" t="s">
        <v>267</v>
      </c>
      <c r="CG8" s="14"/>
      <c r="CH8" s="14" t="s">
        <v>314</v>
      </c>
      <c r="CI8" s="14">
        <v>1</v>
      </c>
      <c r="CJ8" s="14" t="s">
        <v>275</v>
      </c>
      <c r="CK8" s="14" t="s">
        <v>17</v>
      </c>
      <c r="CL8" s="14" t="s">
        <v>16</v>
      </c>
      <c r="CM8" s="14" t="s">
        <v>50</v>
      </c>
      <c r="CN8" s="14" t="s">
        <v>53</v>
      </c>
      <c r="CO8" s="14" t="s">
        <v>32</v>
      </c>
      <c r="CP8" s="22" t="s">
        <v>324</v>
      </c>
      <c r="CQ8" s="22" t="s">
        <v>324</v>
      </c>
      <c r="CR8" s="14"/>
      <c r="CS8" s="22" t="s">
        <v>324</v>
      </c>
      <c r="CT8" s="22" t="s">
        <v>324</v>
      </c>
      <c r="CU8" s="22" t="s">
        <v>619</v>
      </c>
      <c r="CV8" s="22" t="s">
        <v>620</v>
      </c>
      <c r="CW8" s="14"/>
      <c r="CX8" s="14"/>
      <c r="CY8" s="22"/>
      <c r="CZ8" s="22" t="s">
        <v>376</v>
      </c>
      <c r="DA8" s="23" t="s">
        <v>377</v>
      </c>
      <c r="DB8" s="24"/>
      <c r="DC8" s="24"/>
      <c r="DD8" s="14" t="str">
        <f t="shared" si="0"/>
        <v>PASS</v>
      </c>
    </row>
    <row r="9" spans="1:120" s="13" customFormat="1" x14ac:dyDescent="0.3">
      <c r="A9" s="14">
        <v>8</v>
      </c>
      <c r="B9" s="14" t="s">
        <v>322</v>
      </c>
      <c r="C9" s="14" t="s">
        <v>64</v>
      </c>
      <c r="D9" s="14" t="s">
        <v>354</v>
      </c>
      <c r="E9" s="14" t="s">
        <v>200</v>
      </c>
      <c r="F9" s="14" t="s">
        <v>0</v>
      </c>
      <c r="G9" s="14" t="s">
        <v>202</v>
      </c>
      <c r="H9" s="14" t="s">
        <v>201</v>
      </c>
      <c r="I9" s="16">
        <v>18264</v>
      </c>
      <c r="J9" s="14" t="s">
        <v>198</v>
      </c>
      <c r="K9" s="14" t="s">
        <v>355</v>
      </c>
      <c r="L9" s="14" t="s">
        <v>353</v>
      </c>
      <c r="M9" s="14" t="s">
        <v>17</v>
      </c>
      <c r="N9" s="14" t="s">
        <v>10</v>
      </c>
      <c r="O9" s="14"/>
      <c r="P9" s="14">
        <v>2</v>
      </c>
      <c r="Q9" s="14">
        <v>2010</v>
      </c>
      <c r="R9" s="14">
        <v>2</v>
      </c>
      <c r="S9" s="14">
        <v>2016</v>
      </c>
      <c r="T9" s="14">
        <v>0</v>
      </c>
      <c r="U9" s="14">
        <v>5</v>
      </c>
      <c r="V9" s="14" t="s">
        <v>276</v>
      </c>
      <c r="W9" s="14"/>
      <c r="X9" s="14"/>
      <c r="Y9" s="14">
        <v>0</v>
      </c>
      <c r="Z9" s="14">
        <v>5</v>
      </c>
      <c r="AA9" s="14" t="s">
        <v>329</v>
      </c>
      <c r="AB9" s="14" t="s">
        <v>329</v>
      </c>
      <c r="AC9" s="17" t="s">
        <v>8</v>
      </c>
      <c r="AD9" s="14"/>
      <c r="AE9" s="14"/>
      <c r="AF9" s="14"/>
      <c r="AG9" s="14"/>
      <c r="AH9" s="16"/>
      <c r="AI9" s="14"/>
      <c r="AJ9" s="14"/>
      <c r="AK9" s="14"/>
      <c r="AL9" s="14"/>
      <c r="AM9" s="14"/>
      <c r="AN9" s="14"/>
      <c r="AO9" s="14" t="s">
        <v>320</v>
      </c>
      <c r="AP9" s="14" t="s">
        <v>2</v>
      </c>
      <c r="AQ9" s="14"/>
      <c r="AR9" s="14" t="s">
        <v>9</v>
      </c>
      <c r="AS9" s="14"/>
      <c r="AT9" s="14"/>
      <c r="AU9" s="14" t="s">
        <v>10</v>
      </c>
      <c r="AV9" s="14"/>
      <c r="AW9" s="14"/>
      <c r="AX9" s="14"/>
      <c r="AY9" s="14"/>
      <c r="AZ9" s="14" t="s">
        <v>11</v>
      </c>
      <c r="BA9" s="14"/>
      <c r="BB9" s="14"/>
      <c r="BC9" s="14"/>
      <c r="BD9" s="14" t="s">
        <v>12</v>
      </c>
      <c r="BE9" s="18" t="s">
        <v>13</v>
      </c>
      <c r="BF9" s="14"/>
      <c r="BG9" s="14" t="s">
        <v>236</v>
      </c>
      <c r="BH9" s="14" t="s">
        <v>14</v>
      </c>
      <c r="BI9" s="14" t="s">
        <v>10</v>
      </c>
      <c r="BJ9" s="38" t="s">
        <v>632</v>
      </c>
      <c r="BK9" s="19"/>
      <c r="BL9" s="14" t="s">
        <v>15</v>
      </c>
      <c r="BM9" s="14"/>
      <c r="BN9" s="20"/>
      <c r="BO9" s="14" t="s">
        <v>10</v>
      </c>
      <c r="BP9" s="14"/>
      <c r="BQ9" s="20">
        <v>200000</v>
      </c>
      <c r="BR9" s="20"/>
      <c r="BS9" s="20"/>
      <c r="BT9" s="20"/>
      <c r="BU9" s="20"/>
      <c r="BV9" s="21" t="s">
        <v>16</v>
      </c>
      <c r="BW9" s="21"/>
      <c r="BX9" s="21"/>
      <c r="BY9" s="21"/>
      <c r="BZ9" s="21"/>
      <c r="CA9" s="20">
        <v>200000</v>
      </c>
      <c r="CB9" s="14" t="s">
        <v>313</v>
      </c>
      <c r="CC9" s="14" t="s">
        <v>262</v>
      </c>
      <c r="CD9" s="14" t="s">
        <v>17</v>
      </c>
      <c r="CE9" s="14" t="s">
        <v>264</v>
      </c>
      <c r="CF9" s="14" t="s">
        <v>267</v>
      </c>
      <c r="CG9" s="14"/>
      <c r="CH9" s="14" t="s">
        <v>314</v>
      </c>
      <c r="CI9" s="14">
        <v>1</v>
      </c>
      <c r="CJ9" s="14" t="s">
        <v>275</v>
      </c>
      <c r="CK9" s="14" t="s">
        <v>17</v>
      </c>
      <c r="CL9" s="14" t="s">
        <v>18</v>
      </c>
      <c r="CM9" s="14" t="s">
        <v>19</v>
      </c>
      <c r="CN9" s="14"/>
      <c r="CO9" s="14"/>
      <c r="CP9" s="22" t="s">
        <v>318</v>
      </c>
      <c r="CQ9" s="22" t="s">
        <v>319</v>
      </c>
      <c r="CR9" s="14"/>
      <c r="CS9" s="22" t="s">
        <v>324</v>
      </c>
      <c r="CT9" s="22" t="s">
        <v>324</v>
      </c>
      <c r="CU9" s="22" t="s">
        <v>642</v>
      </c>
      <c r="CV9" s="22" t="s">
        <v>643</v>
      </c>
      <c r="CW9" s="14"/>
      <c r="CX9" s="14"/>
      <c r="CY9" s="22" t="s">
        <v>359</v>
      </c>
      <c r="CZ9" s="22"/>
      <c r="DA9" s="23"/>
      <c r="DB9" s="24" t="s">
        <v>631</v>
      </c>
      <c r="DC9" s="24"/>
      <c r="DD9" s="14" t="str">
        <f t="shared" si="0"/>
        <v>FAIL</v>
      </c>
    </row>
    <row r="10" spans="1:120" s="13" customFormat="1" x14ac:dyDescent="0.3">
      <c r="A10" s="14">
        <v>9</v>
      </c>
      <c r="B10" s="14" t="s">
        <v>322</v>
      </c>
      <c r="C10" s="14" t="s">
        <v>65</v>
      </c>
      <c r="D10" s="14" t="s">
        <v>356</v>
      </c>
      <c r="E10" s="14" t="s">
        <v>200</v>
      </c>
      <c r="F10" s="14" t="s">
        <v>0</v>
      </c>
      <c r="G10" s="14" t="s">
        <v>202</v>
      </c>
      <c r="H10" s="14" t="s">
        <v>201</v>
      </c>
      <c r="I10" s="16">
        <v>18264</v>
      </c>
      <c r="J10" s="14" t="s">
        <v>198</v>
      </c>
      <c r="K10" s="14" t="s">
        <v>199</v>
      </c>
      <c r="L10" s="14" t="s">
        <v>197</v>
      </c>
      <c r="M10" s="14" t="s">
        <v>10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 t="s">
        <v>329</v>
      </c>
      <c r="AB10" s="14" t="s">
        <v>10</v>
      </c>
      <c r="AC10" s="17" t="s">
        <v>8</v>
      </c>
      <c r="AD10" s="14"/>
      <c r="AE10" s="14"/>
      <c r="AF10" s="14"/>
      <c r="AG10" s="14"/>
      <c r="AH10" s="16"/>
      <c r="AI10" s="14"/>
      <c r="AJ10" s="14"/>
      <c r="AK10" s="14"/>
      <c r="AL10" s="14"/>
      <c r="AM10" s="14"/>
      <c r="AN10" s="14"/>
      <c r="AO10" s="14" t="s">
        <v>320</v>
      </c>
      <c r="AP10" s="14" t="s">
        <v>2</v>
      </c>
      <c r="AQ10" s="14"/>
      <c r="AR10" s="14" t="s">
        <v>9</v>
      </c>
      <c r="AS10" s="14"/>
      <c r="AT10" s="14"/>
      <c r="AU10" s="14" t="s">
        <v>10</v>
      </c>
      <c r="AV10" s="14"/>
      <c r="AW10" s="14"/>
      <c r="AX10" s="14"/>
      <c r="AY10" s="14"/>
      <c r="AZ10" s="14" t="s">
        <v>11</v>
      </c>
      <c r="BA10" s="14"/>
      <c r="BB10" s="14"/>
      <c r="BC10" s="14"/>
      <c r="BD10" s="14" t="s">
        <v>12</v>
      </c>
      <c r="BE10" s="18" t="s">
        <v>13</v>
      </c>
      <c r="BF10" s="14"/>
      <c r="BG10" s="14" t="s">
        <v>236</v>
      </c>
      <c r="BH10" s="14" t="s">
        <v>14</v>
      </c>
      <c r="BI10" s="14" t="s">
        <v>10</v>
      </c>
      <c r="BJ10" s="38" t="s">
        <v>632</v>
      </c>
      <c r="BK10" s="19"/>
      <c r="BL10" s="14" t="s">
        <v>15</v>
      </c>
      <c r="BM10" s="14"/>
      <c r="BN10" s="20"/>
      <c r="BO10" s="14" t="s">
        <v>10</v>
      </c>
      <c r="BP10" s="14"/>
      <c r="BQ10" s="20">
        <v>200000</v>
      </c>
      <c r="BR10" s="20"/>
      <c r="BS10" s="20"/>
      <c r="BT10" s="20"/>
      <c r="BU10" s="20"/>
      <c r="BV10" s="21" t="s">
        <v>16</v>
      </c>
      <c r="BW10" s="21"/>
      <c r="BX10" s="21"/>
      <c r="BY10" s="21"/>
      <c r="BZ10" s="21"/>
      <c r="CA10" s="20">
        <v>200000</v>
      </c>
      <c r="CB10" s="14" t="s">
        <v>313</v>
      </c>
      <c r="CC10" s="14" t="s">
        <v>262</v>
      </c>
      <c r="CD10" s="14" t="s">
        <v>17</v>
      </c>
      <c r="CE10" s="14" t="s">
        <v>264</v>
      </c>
      <c r="CF10" s="14" t="s">
        <v>267</v>
      </c>
      <c r="CG10" s="14"/>
      <c r="CH10" s="14" t="s">
        <v>314</v>
      </c>
      <c r="CI10" s="14">
        <v>1</v>
      </c>
      <c r="CJ10" s="14" t="s">
        <v>275</v>
      </c>
      <c r="CK10" s="14" t="s">
        <v>17</v>
      </c>
      <c r="CL10" s="14" t="s">
        <v>18</v>
      </c>
      <c r="CM10" s="14" t="s">
        <v>19</v>
      </c>
      <c r="CN10" s="14"/>
      <c r="CO10" s="14"/>
      <c r="CP10" s="22" t="s">
        <v>318</v>
      </c>
      <c r="CQ10" s="22" t="s">
        <v>319</v>
      </c>
      <c r="CR10" s="14"/>
      <c r="CS10" s="22" t="s">
        <v>318</v>
      </c>
      <c r="CT10" s="22" t="s">
        <v>319</v>
      </c>
      <c r="CU10" s="22" t="s">
        <v>621</v>
      </c>
      <c r="CV10" s="22" t="s">
        <v>622</v>
      </c>
      <c r="CW10" s="14"/>
      <c r="CX10" s="14"/>
      <c r="CY10" s="22" t="s">
        <v>360</v>
      </c>
      <c r="CZ10" s="22" t="s">
        <v>379</v>
      </c>
      <c r="DA10" s="23"/>
      <c r="DB10" s="24"/>
      <c r="DC10" s="24"/>
      <c r="DD10" s="14" t="str">
        <f t="shared" si="0"/>
        <v>PASS</v>
      </c>
    </row>
    <row r="11" spans="1:120" s="13" customFormat="1" x14ac:dyDescent="0.3">
      <c r="A11" s="14">
        <v>10</v>
      </c>
      <c r="B11" s="14" t="s">
        <v>322</v>
      </c>
      <c r="C11" s="14" t="s">
        <v>76</v>
      </c>
      <c r="D11" s="14" t="s">
        <v>77</v>
      </c>
      <c r="E11" s="14" t="s">
        <v>200</v>
      </c>
      <c r="F11" s="14" t="s">
        <v>0</v>
      </c>
      <c r="G11" s="14" t="s">
        <v>202</v>
      </c>
      <c r="H11" s="14" t="s">
        <v>201</v>
      </c>
      <c r="I11" s="16">
        <v>18264</v>
      </c>
      <c r="J11" s="14" t="s">
        <v>198</v>
      </c>
      <c r="K11" s="14"/>
      <c r="L11" s="14" t="s">
        <v>197</v>
      </c>
      <c r="M11" s="14" t="s">
        <v>10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 t="s">
        <v>10</v>
      </c>
      <c r="AB11" s="14" t="s">
        <v>10</v>
      </c>
      <c r="AC11" s="17" t="s">
        <v>8</v>
      </c>
      <c r="AD11" s="14"/>
      <c r="AE11" s="14"/>
      <c r="AF11" s="14"/>
      <c r="AG11" s="14"/>
      <c r="AH11" s="16"/>
      <c r="AI11" s="14"/>
      <c r="AJ11" s="14"/>
      <c r="AK11" s="14"/>
      <c r="AL11" s="14"/>
      <c r="AM11" s="14"/>
      <c r="AN11" s="14"/>
      <c r="AO11" s="14" t="s">
        <v>320</v>
      </c>
      <c r="AP11" s="14" t="s">
        <v>2</v>
      </c>
      <c r="AQ11" s="14"/>
      <c r="AR11" s="14" t="s">
        <v>9</v>
      </c>
      <c r="AS11" s="14"/>
      <c r="AT11" s="14"/>
      <c r="AU11" s="14" t="s">
        <v>10</v>
      </c>
      <c r="AV11" s="14"/>
      <c r="AW11" s="14"/>
      <c r="AX11" s="14"/>
      <c r="AY11" s="14"/>
      <c r="AZ11" s="14" t="s">
        <v>11</v>
      </c>
      <c r="BA11" s="14"/>
      <c r="BB11" s="14"/>
      <c r="BC11" s="14"/>
      <c r="BD11" s="14" t="s">
        <v>12</v>
      </c>
      <c r="BE11" s="18" t="str">
        <f>"2.5%"</f>
        <v>2.5%</v>
      </c>
      <c r="BF11" s="14"/>
      <c r="BG11" s="14" t="s">
        <v>236</v>
      </c>
      <c r="BH11" s="14" t="s">
        <v>14</v>
      </c>
      <c r="BI11" s="14" t="s">
        <v>10</v>
      </c>
      <c r="BJ11" s="38" t="s">
        <v>632</v>
      </c>
      <c r="BK11" s="19"/>
      <c r="BL11" s="14" t="s">
        <v>15</v>
      </c>
      <c r="BM11" s="14"/>
      <c r="BN11" s="20"/>
      <c r="BO11" s="14" t="s">
        <v>10</v>
      </c>
      <c r="BP11" s="14"/>
      <c r="BQ11" s="20">
        <v>200000</v>
      </c>
      <c r="BR11" s="20"/>
      <c r="BS11" s="20"/>
      <c r="BT11" s="20"/>
      <c r="BU11" s="20"/>
      <c r="BV11" s="21" t="s">
        <v>16</v>
      </c>
      <c r="BW11" s="21"/>
      <c r="BX11" s="21"/>
      <c r="BY11" s="21"/>
      <c r="BZ11" s="21"/>
      <c r="CA11" s="20">
        <f t="shared" ref="CA11" si="2">BQ11</f>
        <v>200000</v>
      </c>
      <c r="CB11" s="14" t="s">
        <v>313</v>
      </c>
      <c r="CC11" s="14" t="s">
        <v>262</v>
      </c>
      <c r="CD11" s="14" t="s">
        <v>17</v>
      </c>
      <c r="CE11" s="14" t="s">
        <v>264</v>
      </c>
      <c r="CF11" s="14" t="s">
        <v>267</v>
      </c>
      <c r="CG11" s="14"/>
      <c r="CH11" s="14" t="s">
        <v>314</v>
      </c>
      <c r="CI11" s="14">
        <v>1</v>
      </c>
      <c r="CJ11" s="14" t="s">
        <v>275</v>
      </c>
      <c r="CK11" s="14" t="s">
        <v>17</v>
      </c>
      <c r="CL11" s="14" t="s">
        <v>78</v>
      </c>
      <c r="CM11" s="14" t="s">
        <v>50</v>
      </c>
      <c r="CN11" s="14"/>
      <c r="CO11" s="14" t="s">
        <v>32</v>
      </c>
      <c r="CP11" s="22" t="s">
        <v>324</v>
      </c>
      <c r="CQ11" s="22" t="s">
        <v>319</v>
      </c>
      <c r="CR11" s="14"/>
      <c r="CS11" s="22" t="s">
        <v>324</v>
      </c>
      <c r="CT11" s="22" t="s">
        <v>319</v>
      </c>
      <c r="CU11" s="22" t="s">
        <v>644</v>
      </c>
      <c r="CV11" s="22" t="s">
        <v>645</v>
      </c>
      <c r="CW11" s="14"/>
      <c r="CX11" s="14"/>
      <c r="CY11" s="22"/>
      <c r="CZ11" s="22" t="s">
        <v>380</v>
      </c>
      <c r="DA11" s="23"/>
      <c r="DB11" s="24"/>
      <c r="DC11" s="24"/>
      <c r="DD11" s="14" t="str">
        <f t="shared" si="0"/>
        <v>PASS</v>
      </c>
    </row>
    <row r="12" spans="1:120" s="13" customFormat="1" x14ac:dyDescent="0.3">
      <c r="A12" s="14">
        <v>11</v>
      </c>
      <c r="B12" s="14" t="s">
        <v>322</v>
      </c>
      <c r="C12" s="14" t="s">
        <v>83</v>
      </c>
      <c r="D12" s="14" t="s">
        <v>84</v>
      </c>
      <c r="E12" s="14" t="s">
        <v>200</v>
      </c>
      <c r="F12" s="14" t="s">
        <v>0</v>
      </c>
      <c r="G12" s="14" t="s">
        <v>202</v>
      </c>
      <c r="H12" s="14" t="s">
        <v>201</v>
      </c>
      <c r="I12" s="16">
        <v>18264</v>
      </c>
      <c r="J12" s="14" t="s">
        <v>198</v>
      </c>
      <c r="K12" s="14"/>
      <c r="L12" s="14" t="s">
        <v>197</v>
      </c>
      <c r="M12" s="14" t="s">
        <v>10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 t="s">
        <v>10</v>
      </c>
      <c r="AB12" s="14" t="s">
        <v>10</v>
      </c>
      <c r="AC12" s="17" t="s">
        <v>8</v>
      </c>
      <c r="AD12" s="14"/>
      <c r="AE12" s="14"/>
      <c r="AF12" s="14"/>
      <c r="AG12" s="14"/>
      <c r="AH12" s="16"/>
      <c r="AI12" s="14"/>
      <c r="AJ12" s="14"/>
      <c r="AK12" s="14"/>
      <c r="AL12" s="14"/>
      <c r="AM12" s="14"/>
      <c r="AN12" s="14"/>
      <c r="AO12" s="14" t="s">
        <v>320</v>
      </c>
      <c r="AP12" s="14" t="s">
        <v>2</v>
      </c>
      <c r="AQ12" s="14"/>
      <c r="AR12" s="14" t="s">
        <v>9</v>
      </c>
      <c r="AS12" s="14"/>
      <c r="AT12" s="14"/>
      <c r="AU12" s="14" t="s">
        <v>10</v>
      </c>
      <c r="AV12" s="14"/>
      <c r="AW12" s="14"/>
      <c r="AX12" s="14"/>
      <c r="AY12" s="14"/>
      <c r="AZ12" s="14" t="s">
        <v>11</v>
      </c>
      <c r="BA12" s="14"/>
      <c r="BB12" s="14"/>
      <c r="BC12" s="14"/>
      <c r="BD12" s="14" t="s">
        <v>12</v>
      </c>
      <c r="BE12" s="18" t="s">
        <v>235</v>
      </c>
      <c r="BF12" s="14">
        <v>10</v>
      </c>
      <c r="BG12" s="14" t="s">
        <v>236</v>
      </c>
      <c r="BH12" s="14" t="s">
        <v>14</v>
      </c>
      <c r="BI12" s="14" t="s">
        <v>10</v>
      </c>
      <c r="BJ12" s="38" t="s">
        <v>632</v>
      </c>
      <c r="BK12" s="19"/>
      <c r="BL12" s="14" t="s">
        <v>15</v>
      </c>
      <c r="BM12" s="14"/>
      <c r="BN12" s="20"/>
      <c r="BO12" s="14" t="s">
        <v>10</v>
      </c>
      <c r="BP12" s="14"/>
      <c r="BQ12" s="20">
        <v>200000</v>
      </c>
      <c r="BR12" s="20"/>
      <c r="BS12" s="20"/>
      <c r="BT12" s="20"/>
      <c r="BU12" s="20"/>
      <c r="BV12" s="21" t="s">
        <v>16</v>
      </c>
      <c r="BW12" s="21"/>
      <c r="BX12" s="21"/>
      <c r="BY12" s="21"/>
      <c r="BZ12" s="21"/>
      <c r="CA12" s="20">
        <v>200000</v>
      </c>
      <c r="CB12" s="14" t="s">
        <v>313</v>
      </c>
      <c r="CC12" s="14" t="s">
        <v>262</v>
      </c>
      <c r="CD12" s="14" t="s">
        <v>17</v>
      </c>
      <c r="CE12" s="14" t="s">
        <v>264</v>
      </c>
      <c r="CF12" s="14" t="s">
        <v>267</v>
      </c>
      <c r="CG12" s="14"/>
      <c r="CH12" s="14" t="s">
        <v>314</v>
      </c>
      <c r="CI12" s="14">
        <v>1</v>
      </c>
      <c r="CJ12" s="14" t="s">
        <v>275</v>
      </c>
      <c r="CK12" s="14" t="s">
        <v>17</v>
      </c>
      <c r="CL12" s="14" t="s">
        <v>18</v>
      </c>
      <c r="CM12" s="14" t="s">
        <v>19</v>
      </c>
      <c r="CN12" s="14"/>
      <c r="CO12" s="14"/>
      <c r="CP12" s="22" t="s">
        <v>318</v>
      </c>
      <c r="CQ12" s="22" t="s">
        <v>319</v>
      </c>
      <c r="CR12" s="14"/>
      <c r="CS12" s="22" t="s">
        <v>318</v>
      </c>
      <c r="CT12" s="22" t="s">
        <v>319</v>
      </c>
      <c r="CU12" s="22" t="s">
        <v>646</v>
      </c>
      <c r="CV12" s="22" t="s">
        <v>647</v>
      </c>
      <c r="CW12" s="14"/>
      <c r="CX12" s="14"/>
      <c r="CY12" s="22" t="s">
        <v>381</v>
      </c>
      <c r="CZ12" s="22" t="s">
        <v>382</v>
      </c>
      <c r="DA12" s="23"/>
      <c r="DB12" s="24"/>
      <c r="DC12" s="24"/>
      <c r="DD12" s="14" t="str">
        <f t="shared" si="0"/>
        <v>PASS</v>
      </c>
    </row>
    <row r="13" spans="1:120" s="13" customFormat="1" x14ac:dyDescent="0.3">
      <c r="A13" s="14">
        <v>12</v>
      </c>
      <c r="B13" s="14" t="s">
        <v>322</v>
      </c>
      <c r="C13" s="14" t="s">
        <v>91</v>
      </c>
      <c r="D13" s="14" t="s">
        <v>92</v>
      </c>
      <c r="E13" s="14" t="s">
        <v>200</v>
      </c>
      <c r="F13" s="14" t="s">
        <v>0</v>
      </c>
      <c r="G13" s="14" t="s">
        <v>202</v>
      </c>
      <c r="H13" s="14" t="s">
        <v>201</v>
      </c>
      <c r="I13" s="16">
        <v>18264</v>
      </c>
      <c r="J13" s="14" t="s">
        <v>198</v>
      </c>
      <c r="K13" s="14"/>
      <c r="L13" s="14" t="s">
        <v>197</v>
      </c>
      <c r="M13" s="14" t="s">
        <v>10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 t="s">
        <v>10</v>
      </c>
      <c r="AB13" s="14" t="s">
        <v>10</v>
      </c>
      <c r="AC13" s="17" t="s">
        <v>8</v>
      </c>
      <c r="AD13" s="14"/>
      <c r="AE13" s="14"/>
      <c r="AF13" s="14"/>
      <c r="AG13" s="14"/>
      <c r="AH13" s="16"/>
      <c r="AI13" s="14"/>
      <c r="AJ13" s="14"/>
      <c r="AK13" s="14"/>
      <c r="AL13" s="14"/>
      <c r="AM13" s="14"/>
      <c r="AN13" s="14"/>
      <c r="AO13" s="14" t="s">
        <v>320</v>
      </c>
      <c r="AP13" s="14" t="s">
        <v>2</v>
      </c>
      <c r="AQ13" s="14"/>
      <c r="AR13" s="14" t="s">
        <v>9</v>
      </c>
      <c r="AS13" s="14"/>
      <c r="AT13" s="14"/>
      <c r="AU13" s="14" t="s">
        <v>10</v>
      </c>
      <c r="AV13" s="14"/>
      <c r="AW13" s="14"/>
      <c r="AX13" s="14"/>
      <c r="AY13" s="14"/>
      <c r="AZ13" s="14" t="s">
        <v>11</v>
      </c>
      <c r="BA13" s="14"/>
      <c r="BB13" s="14"/>
      <c r="BC13" s="14"/>
      <c r="BD13" s="14" t="s">
        <v>12</v>
      </c>
      <c r="BE13" s="18" t="s">
        <v>93</v>
      </c>
      <c r="BF13" s="14"/>
      <c r="BG13" s="14" t="s">
        <v>236</v>
      </c>
      <c r="BH13" s="14" t="s">
        <v>14</v>
      </c>
      <c r="BI13" s="14" t="s">
        <v>10</v>
      </c>
      <c r="BJ13" s="38" t="s">
        <v>632</v>
      </c>
      <c r="BK13" s="19"/>
      <c r="BL13" s="14" t="s">
        <v>15</v>
      </c>
      <c r="BM13" s="14"/>
      <c r="BN13" s="20"/>
      <c r="BO13" s="14" t="s">
        <v>10</v>
      </c>
      <c r="BP13" s="14"/>
      <c r="BQ13" s="20">
        <v>200000</v>
      </c>
      <c r="BR13" s="20"/>
      <c r="BS13" s="20"/>
      <c r="BT13" s="20"/>
      <c r="BU13" s="20"/>
      <c r="BV13" s="21" t="s">
        <v>16</v>
      </c>
      <c r="BW13" s="21"/>
      <c r="BX13" s="21"/>
      <c r="BY13" s="21"/>
      <c r="BZ13" s="21"/>
      <c r="CA13" s="20">
        <v>200000</v>
      </c>
      <c r="CB13" s="14" t="s">
        <v>313</v>
      </c>
      <c r="CC13" s="14" t="s">
        <v>262</v>
      </c>
      <c r="CD13" s="14" t="s">
        <v>17</v>
      </c>
      <c r="CE13" s="14" t="s">
        <v>264</v>
      </c>
      <c r="CF13" s="14" t="s">
        <v>267</v>
      </c>
      <c r="CG13" s="14"/>
      <c r="CH13" s="14" t="s">
        <v>314</v>
      </c>
      <c r="CI13" s="14">
        <v>1</v>
      </c>
      <c r="CJ13" s="14" t="s">
        <v>275</v>
      </c>
      <c r="CK13" s="14" t="s">
        <v>17</v>
      </c>
      <c r="CL13" s="14" t="s">
        <v>18</v>
      </c>
      <c r="CM13" s="14" t="s">
        <v>19</v>
      </c>
      <c r="CN13" s="14"/>
      <c r="CO13" s="14"/>
      <c r="CP13" s="22" t="s">
        <v>318</v>
      </c>
      <c r="CQ13" s="22" t="s">
        <v>319</v>
      </c>
      <c r="CR13" s="14"/>
      <c r="CS13" s="22" t="s">
        <v>318</v>
      </c>
      <c r="CT13" s="22" t="s">
        <v>319</v>
      </c>
      <c r="CU13" s="22" t="s">
        <v>623</v>
      </c>
      <c r="CV13" s="22" t="s">
        <v>624</v>
      </c>
      <c r="CW13" s="14"/>
      <c r="CX13" s="14"/>
      <c r="CY13" s="22" t="s">
        <v>383</v>
      </c>
      <c r="CZ13" s="22" t="s">
        <v>384</v>
      </c>
      <c r="DA13" s="23"/>
      <c r="DB13" s="24"/>
      <c r="DC13" s="24"/>
      <c r="DD13" s="14" t="str">
        <f t="shared" si="0"/>
        <v>PASS</v>
      </c>
    </row>
    <row r="14" spans="1:120" s="13" customFormat="1" x14ac:dyDescent="0.3">
      <c r="A14" s="14">
        <v>13</v>
      </c>
      <c r="B14" s="14" t="s">
        <v>322</v>
      </c>
      <c r="C14" s="14" t="s">
        <v>94</v>
      </c>
      <c r="D14" s="14" t="s">
        <v>95</v>
      </c>
      <c r="E14" s="14" t="s">
        <v>200</v>
      </c>
      <c r="F14" s="14" t="s">
        <v>0</v>
      </c>
      <c r="G14" s="14" t="s">
        <v>202</v>
      </c>
      <c r="H14" s="14" t="s">
        <v>201</v>
      </c>
      <c r="I14" s="16">
        <v>18264</v>
      </c>
      <c r="J14" s="14" t="s">
        <v>198</v>
      </c>
      <c r="K14" s="14"/>
      <c r="L14" s="14" t="s">
        <v>197</v>
      </c>
      <c r="M14" s="14" t="s">
        <v>10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 t="s">
        <v>10</v>
      </c>
      <c r="AB14" s="14" t="s">
        <v>10</v>
      </c>
      <c r="AC14" s="17" t="s">
        <v>8</v>
      </c>
      <c r="AD14" s="14"/>
      <c r="AE14" s="14"/>
      <c r="AF14" s="14"/>
      <c r="AG14" s="14"/>
      <c r="AH14" s="16"/>
      <c r="AI14" s="14"/>
      <c r="AJ14" s="14"/>
      <c r="AK14" s="14"/>
      <c r="AL14" s="14"/>
      <c r="AM14" s="14"/>
      <c r="AN14" s="14"/>
      <c r="AO14" s="14" t="s">
        <v>320</v>
      </c>
      <c r="AP14" s="14" t="s">
        <v>2</v>
      </c>
      <c r="AQ14" s="14"/>
      <c r="AR14" s="14" t="s">
        <v>9</v>
      </c>
      <c r="AS14" s="14"/>
      <c r="AT14" s="14"/>
      <c r="AU14" s="14" t="s">
        <v>10</v>
      </c>
      <c r="AV14" s="14"/>
      <c r="AW14" s="14"/>
      <c r="AX14" s="14"/>
      <c r="AY14" s="14"/>
      <c r="AZ14" s="14" t="s">
        <v>11</v>
      </c>
      <c r="BA14" s="14"/>
      <c r="BB14" s="14"/>
      <c r="BC14" s="14"/>
      <c r="BD14" s="14" t="s">
        <v>12</v>
      </c>
      <c r="BE14" s="18" t="s">
        <v>96</v>
      </c>
      <c r="BF14" s="14"/>
      <c r="BG14" s="14" t="s">
        <v>236</v>
      </c>
      <c r="BH14" s="14" t="s">
        <v>14</v>
      </c>
      <c r="BI14" s="14" t="s">
        <v>10</v>
      </c>
      <c r="BJ14" s="38" t="s">
        <v>632</v>
      </c>
      <c r="BK14" s="19"/>
      <c r="BL14" s="14" t="s">
        <v>15</v>
      </c>
      <c r="BM14" s="14"/>
      <c r="BN14" s="20"/>
      <c r="BO14" s="14" t="s">
        <v>10</v>
      </c>
      <c r="BP14" s="14"/>
      <c r="BQ14" s="20">
        <v>200000</v>
      </c>
      <c r="BR14" s="20"/>
      <c r="BS14" s="20"/>
      <c r="BT14" s="20"/>
      <c r="BU14" s="20"/>
      <c r="BV14" s="21" t="s">
        <v>16</v>
      </c>
      <c r="BW14" s="21"/>
      <c r="BX14" s="21"/>
      <c r="BY14" s="21"/>
      <c r="BZ14" s="21"/>
      <c r="CA14" s="20">
        <v>200000</v>
      </c>
      <c r="CB14" s="14" t="s">
        <v>313</v>
      </c>
      <c r="CC14" s="14" t="s">
        <v>262</v>
      </c>
      <c r="CD14" s="14" t="s">
        <v>17</v>
      </c>
      <c r="CE14" s="14" t="s">
        <v>264</v>
      </c>
      <c r="CF14" s="14" t="s">
        <v>267</v>
      </c>
      <c r="CG14" s="14"/>
      <c r="CH14" s="14" t="s">
        <v>314</v>
      </c>
      <c r="CI14" s="14">
        <v>1</v>
      </c>
      <c r="CJ14" s="14" t="s">
        <v>275</v>
      </c>
      <c r="CK14" s="14" t="s">
        <v>17</v>
      </c>
      <c r="CL14" s="14" t="s">
        <v>38</v>
      </c>
      <c r="CM14" s="14" t="s">
        <v>50</v>
      </c>
      <c r="CN14" s="14"/>
      <c r="CO14" s="14"/>
      <c r="CP14" s="22" t="s">
        <v>324</v>
      </c>
      <c r="CQ14" s="22" t="s">
        <v>319</v>
      </c>
      <c r="CR14" s="14"/>
      <c r="CS14" s="22" t="s">
        <v>324</v>
      </c>
      <c r="CT14" s="22" t="s">
        <v>319</v>
      </c>
      <c r="CU14" s="22" t="s">
        <v>625</v>
      </c>
      <c r="CV14" s="22" t="s">
        <v>626</v>
      </c>
      <c r="CW14" s="14"/>
      <c r="CX14" s="14"/>
      <c r="CY14" s="22"/>
      <c r="CZ14" s="22" t="s">
        <v>385</v>
      </c>
      <c r="DA14" s="23"/>
      <c r="DB14" s="24"/>
      <c r="DC14" s="24"/>
      <c r="DD14" s="14" t="str">
        <f t="shared" si="0"/>
        <v>PASS</v>
      </c>
    </row>
    <row r="15" spans="1:120" s="13" customFormat="1" x14ac:dyDescent="0.3">
      <c r="A15" s="14">
        <v>14</v>
      </c>
      <c r="B15" s="14" t="s">
        <v>322</v>
      </c>
      <c r="C15" s="14" t="s">
        <v>102</v>
      </c>
      <c r="D15" s="14" t="s">
        <v>103</v>
      </c>
      <c r="E15" s="14" t="s">
        <v>200</v>
      </c>
      <c r="F15" s="14" t="s">
        <v>0</v>
      </c>
      <c r="G15" s="14" t="s">
        <v>202</v>
      </c>
      <c r="H15" s="14" t="s">
        <v>201</v>
      </c>
      <c r="I15" s="16">
        <v>18264</v>
      </c>
      <c r="J15" s="14" t="s">
        <v>198</v>
      </c>
      <c r="K15" s="14"/>
      <c r="L15" s="14" t="s">
        <v>197</v>
      </c>
      <c r="M15" s="14" t="s">
        <v>10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 t="s">
        <v>10</v>
      </c>
      <c r="AB15" s="14" t="s">
        <v>10</v>
      </c>
      <c r="AC15" s="17" t="s">
        <v>8</v>
      </c>
      <c r="AD15" s="14"/>
      <c r="AE15" s="14"/>
      <c r="AF15" s="14"/>
      <c r="AG15" s="14"/>
      <c r="AH15" s="16"/>
      <c r="AI15" s="14"/>
      <c r="AJ15" s="14"/>
      <c r="AK15" s="14"/>
      <c r="AL15" s="14"/>
      <c r="AM15" s="14"/>
      <c r="AN15" s="14"/>
      <c r="AO15" s="14" t="s">
        <v>320</v>
      </c>
      <c r="AP15" s="14" t="s">
        <v>2</v>
      </c>
      <c r="AQ15" s="14"/>
      <c r="AR15" s="14" t="s">
        <v>9</v>
      </c>
      <c r="AS15" s="14"/>
      <c r="AT15" s="14"/>
      <c r="AU15" s="14" t="s">
        <v>10</v>
      </c>
      <c r="AV15" s="14"/>
      <c r="AW15" s="14"/>
      <c r="AX15" s="14"/>
      <c r="AY15" s="14"/>
      <c r="AZ15" s="14" t="s">
        <v>11</v>
      </c>
      <c r="BA15" s="14"/>
      <c r="BB15" s="14"/>
      <c r="BC15" s="14"/>
      <c r="BD15" s="14" t="s">
        <v>12</v>
      </c>
      <c r="BE15" s="18"/>
      <c r="BF15" s="14"/>
      <c r="BG15" s="14" t="s">
        <v>236</v>
      </c>
      <c r="BH15" s="14" t="s">
        <v>14</v>
      </c>
      <c r="BI15" s="14" t="s">
        <v>10</v>
      </c>
      <c r="BJ15" s="38" t="s">
        <v>632</v>
      </c>
      <c r="BK15" s="19"/>
      <c r="BL15" s="14" t="s">
        <v>15</v>
      </c>
      <c r="BM15" s="14"/>
      <c r="BN15" s="20"/>
      <c r="BO15" s="14" t="s">
        <v>10</v>
      </c>
      <c r="BP15" s="14"/>
      <c r="BQ15" s="20">
        <v>200000</v>
      </c>
      <c r="BR15" s="20"/>
      <c r="BS15" s="20"/>
      <c r="BT15" s="20"/>
      <c r="BU15" s="20"/>
      <c r="BV15" s="21" t="s">
        <v>16</v>
      </c>
      <c r="BW15" s="21"/>
      <c r="BX15" s="21"/>
      <c r="BY15" s="21"/>
      <c r="BZ15" s="21"/>
      <c r="CA15" s="20">
        <v>200000</v>
      </c>
      <c r="CB15" s="14" t="s">
        <v>336</v>
      </c>
      <c r="CC15" s="14" t="s">
        <v>262</v>
      </c>
      <c r="CD15" s="14" t="s">
        <v>17</v>
      </c>
      <c r="CE15" s="14" t="s">
        <v>264</v>
      </c>
      <c r="CF15" s="14" t="s">
        <v>267</v>
      </c>
      <c r="CG15" s="14"/>
      <c r="CH15" s="14" t="s">
        <v>314</v>
      </c>
      <c r="CI15" s="14">
        <v>1</v>
      </c>
      <c r="CJ15" s="14" t="s">
        <v>275</v>
      </c>
      <c r="CK15" s="14" t="s">
        <v>17</v>
      </c>
      <c r="CL15" s="14" t="s">
        <v>18</v>
      </c>
      <c r="CM15" s="14" t="s">
        <v>19</v>
      </c>
      <c r="CN15" s="14"/>
      <c r="CO15" s="14" t="s">
        <v>32</v>
      </c>
      <c r="CP15" s="22" t="s">
        <v>318</v>
      </c>
      <c r="CQ15" s="22" t="s">
        <v>319</v>
      </c>
      <c r="CR15" s="14"/>
      <c r="CS15" s="22" t="s">
        <v>318</v>
      </c>
      <c r="CT15" s="22" t="s">
        <v>319</v>
      </c>
      <c r="CU15" s="22" t="s">
        <v>648</v>
      </c>
      <c r="CV15" s="22" t="s">
        <v>649</v>
      </c>
      <c r="CW15" s="14"/>
      <c r="CX15" s="14"/>
      <c r="CY15" s="22" t="s">
        <v>358</v>
      </c>
      <c r="CZ15" s="22" t="s">
        <v>371</v>
      </c>
      <c r="DA15" s="23"/>
      <c r="DB15" s="24"/>
      <c r="DC15" s="24"/>
      <c r="DD15" s="14" t="str">
        <f t="shared" si="0"/>
        <v>PASS</v>
      </c>
    </row>
    <row r="16" spans="1:120" s="13" customFormat="1" ht="43.2" x14ac:dyDescent="0.3">
      <c r="A16" s="14">
        <v>15</v>
      </c>
      <c r="B16" s="14" t="s">
        <v>322</v>
      </c>
      <c r="C16" s="14" t="s">
        <v>116</v>
      </c>
      <c r="D16" s="14" t="s">
        <v>117</v>
      </c>
      <c r="E16" s="14" t="s">
        <v>200</v>
      </c>
      <c r="F16" s="14" t="s">
        <v>0</v>
      </c>
      <c r="G16" s="14" t="s">
        <v>202</v>
      </c>
      <c r="H16" s="14" t="s">
        <v>201</v>
      </c>
      <c r="I16" s="16">
        <v>18264</v>
      </c>
      <c r="J16" s="14" t="s">
        <v>198</v>
      </c>
      <c r="K16" s="14"/>
      <c r="L16" s="14" t="s">
        <v>197</v>
      </c>
      <c r="M16" s="14" t="s">
        <v>10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 t="s">
        <v>10</v>
      </c>
      <c r="AB16" s="14" t="s">
        <v>10</v>
      </c>
      <c r="AC16" s="17" t="s">
        <v>8</v>
      </c>
      <c r="AD16" s="14"/>
      <c r="AE16" s="14"/>
      <c r="AF16" s="14"/>
      <c r="AG16" s="14"/>
      <c r="AH16" s="16"/>
      <c r="AI16" s="14"/>
      <c r="AJ16" s="14"/>
      <c r="AK16" s="14"/>
      <c r="AL16" s="14"/>
      <c r="AM16" s="14"/>
      <c r="AN16" s="14"/>
      <c r="AO16" s="14" t="s">
        <v>320</v>
      </c>
      <c r="AP16" s="14" t="s">
        <v>2</v>
      </c>
      <c r="AQ16" s="14"/>
      <c r="AR16" s="14" t="s">
        <v>9</v>
      </c>
      <c r="AS16" s="14"/>
      <c r="AT16" s="14"/>
      <c r="AU16" s="14" t="s">
        <v>10</v>
      </c>
      <c r="AV16" s="14"/>
      <c r="AW16" s="14"/>
      <c r="AX16" s="14"/>
      <c r="AY16" s="14"/>
      <c r="AZ16" s="14" t="s">
        <v>11</v>
      </c>
      <c r="BA16" s="14"/>
      <c r="BB16" s="14"/>
      <c r="BC16" s="14"/>
      <c r="BD16" s="14" t="s">
        <v>12</v>
      </c>
      <c r="BE16" s="18"/>
      <c r="BF16" s="14"/>
      <c r="BG16" s="14" t="s">
        <v>236</v>
      </c>
      <c r="BH16" s="14" t="s">
        <v>14</v>
      </c>
      <c r="BI16" s="14" t="s">
        <v>10</v>
      </c>
      <c r="BJ16" s="14" t="s">
        <v>242</v>
      </c>
      <c r="BK16" s="19">
        <f ca="1">TODAY()-0</f>
        <v>43112</v>
      </c>
      <c r="BL16" s="14" t="s">
        <v>15</v>
      </c>
      <c r="BM16" s="14"/>
      <c r="BN16" s="20"/>
      <c r="BO16" s="14" t="s">
        <v>10</v>
      </c>
      <c r="BP16" s="14"/>
      <c r="BQ16" s="20">
        <v>200000</v>
      </c>
      <c r="BR16" s="20"/>
      <c r="BS16" s="20"/>
      <c r="BT16" s="20"/>
      <c r="BU16" s="20"/>
      <c r="BV16" s="21" t="s">
        <v>16</v>
      </c>
      <c r="BW16" s="21"/>
      <c r="BX16" s="21"/>
      <c r="BY16" s="21"/>
      <c r="BZ16" s="21"/>
      <c r="CA16" s="20">
        <v>200000</v>
      </c>
      <c r="CB16" s="14" t="s">
        <v>313</v>
      </c>
      <c r="CC16" s="14" t="s">
        <v>262</v>
      </c>
      <c r="CD16" s="14" t="s">
        <v>17</v>
      </c>
      <c r="CE16" s="14" t="s">
        <v>264</v>
      </c>
      <c r="CF16" s="14" t="s">
        <v>267</v>
      </c>
      <c r="CG16" s="14"/>
      <c r="CH16" s="14" t="s">
        <v>314</v>
      </c>
      <c r="CI16" s="14">
        <v>1</v>
      </c>
      <c r="CJ16" s="14" t="s">
        <v>275</v>
      </c>
      <c r="CK16" s="14" t="s">
        <v>10</v>
      </c>
      <c r="CL16" s="14" t="s">
        <v>24</v>
      </c>
      <c r="CM16" s="14" t="s">
        <v>25</v>
      </c>
      <c r="CN16" s="14"/>
      <c r="CO16" s="14"/>
      <c r="CP16" s="22" t="s">
        <v>319</v>
      </c>
      <c r="CQ16" s="22" t="s">
        <v>319</v>
      </c>
      <c r="CR16" s="14" t="s">
        <v>17</v>
      </c>
      <c r="CS16" s="22" t="s">
        <v>319</v>
      </c>
      <c r="CT16" s="22" t="s">
        <v>319</v>
      </c>
      <c r="CU16" s="22" t="s">
        <v>627</v>
      </c>
      <c r="CV16" s="22" t="s">
        <v>628</v>
      </c>
      <c r="CW16" s="14"/>
      <c r="CX16" s="14"/>
      <c r="CY16" s="22"/>
      <c r="CZ16" s="22"/>
      <c r="DA16" s="23"/>
      <c r="DB16" s="24"/>
      <c r="DC16" s="24" t="s">
        <v>340</v>
      </c>
      <c r="DD16" s="14" t="str">
        <f t="shared" si="0"/>
        <v>PASS</v>
      </c>
    </row>
    <row r="17" spans="1:108" s="13" customFormat="1" x14ac:dyDescent="0.3">
      <c r="A17" s="14">
        <v>16</v>
      </c>
      <c r="B17" s="14" t="s">
        <v>322</v>
      </c>
      <c r="C17" s="14" t="s">
        <v>120</v>
      </c>
      <c r="D17" s="14" t="s">
        <v>121</v>
      </c>
      <c r="E17" s="14" t="s">
        <v>200</v>
      </c>
      <c r="F17" s="14" t="s">
        <v>0</v>
      </c>
      <c r="G17" s="14" t="s">
        <v>202</v>
      </c>
      <c r="H17" s="14" t="s">
        <v>201</v>
      </c>
      <c r="I17" s="16">
        <v>18264</v>
      </c>
      <c r="J17" s="14" t="s">
        <v>198</v>
      </c>
      <c r="K17" s="14"/>
      <c r="L17" s="14" t="s">
        <v>197</v>
      </c>
      <c r="M17" s="14" t="s">
        <v>10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 t="s">
        <v>10</v>
      </c>
      <c r="AB17" s="14" t="s">
        <v>10</v>
      </c>
      <c r="AC17" s="17" t="s">
        <v>8</v>
      </c>
      <c r="AD17" s="14"/>
      <c r="AE17" s="14"/>
      <c r="AF17" s="14"/>
      <c r="AG17" s="14"/>
      <c r="AH17" s="16"/>
      <c r="AI17" s="14"/>
      <c r="AJ17" s="14"/>
      <c r="AK17" s="14"/>
      <c r="AL17" s="14"/>
      <c r="AM17" s="14"/>
      <c r="AN17" s="14"/>
      <c r="AO17" s="14" t="s">
        <v>320</v>
      </c>
      <c r="AP17" s="14" t="s">
        <v>2</v>
      </c>
      <c r="AQ17" s="14"/>
      <c r="AR17" s="14" t="s">
        <v>9</v>
      </c>
      <c r="AS17" s="14"/>
      <c r="AT17" s="14"/>
      <c r="AU17" s="14" t="s">
        <v>10</v>
      </c>
      <c r="AV17" s="14"/>
      <c r="AW17" s="14"/>
      <c r="AX17" s="14"/>
      <c r="AY17" s="14"/>
      <c r="AZ17" s="14" t="s">
        <v>11</v>
      </c>
      <c r="BA17" s="14"/>
      <c r="BB17" s="14"/>
      <c r="BC17" s="14"/>
      <c r="BD17" s="14" t="s">
        <v>12</v>
      </c>
      <c r="BE17" s="18"/>
      <c r="BF17" s="14"/>
      <c r="BG17" s="14" t="s">
        <v>236</v>
      </c>
      <c r="BH17" s="14" t="s">
        <v>14</v>
      </c>
      <c r="BI17" s="14" t="s">
        <v>10</v>
      </c>
      <c r="BJ17" s="38" t="s">
        <v>632</v>
      </c>
      <c r="BK17" s="19"/>
      <c r="BL17" s="14" t="s">
        <v>15</v>
      </c>
      <c r="BM17" s="14"/>
      <c r="BN17" s="20"/>
      <c r="BO17" s="14" t="s">
        <v>17</v>
      </c>
      <c r="BP17" s="14">
        <v>20</v>
      </c>
      <c r="BQ17" s="20">
        <v>200000</v>
      </c>
      <c r="BR17" s="20"/>
      <c r="BS17" s="20"/>
      <c r="BT17" s="20"/>
      <c r="BU17" s="20"/>
      <c r="BV17" s="21" t="s">
        <v>16</v>
      </c>
      <c r="BW17" s="21"/>
      <c r="BX17" s="21"/>
      <c r="BY17" s="21"/>
      <c r="BZ17" s="21"/>
      <c r="CA17" s="20">
        <v>200000</v>
      </c>
      <c r="CB17" s="14" t="s">
        <v>313</v>
      </c>
      <c r="CC17" s="14" t="s">
        <v>262</v>
      </c>
      <c r="CD17" s="14" t="s">
        <v>17</v>
      </c>
      <c r="CE17" s="14" t="s">
        <v>264</v>
      </c>
      <c r="CF17" s="14" t="s">
        <v>267</v>
      </c>
      <c r="CG17" s="14"/>
      <c r="CH17" s="14" t="s">
        <v>314</v>
      </c>
      <c r="CI17" s="14">
        <v>1</v>
      </c>
      <c r="CJ17" s="14" t="s">
        <v>275</v>
      </c>
      <c r="CK17" s="14" t="s">
        <v>17</v>
      </c>
      <c r="CL17" s="14" t="s">
        <v>18</v>
      </c>
      <c r="CM17" s="14" t="s">
        <v>19</v>
      </c>
      <c r="CN17" s="14"/>
      <c r="CO17" s="14"/>
      <c r="CP17" s="22" t="s">
        <v>318</v>
      </c>
      <c r="CQ17" s="22" t="s">
        <v>319</v>
      </c>
      <c r="CR17" s="14"/>
      <c r="CS17" s="22" t="s">
        <v>318</v>
      </c>
      <c r="CT17" s="22" t="s">
        <v>319</v>
      </c>
      <c r="CU17" s="22" t="s">
        <v>650</v>
      </c>
      <c r="CV17" s="22" t="s">
        <v>651</v>
      </c>
      <c r="CW17" s="14"/>
      <c r="CX17" s="14"/>
      <c r="CY17" s="22" t="s">
        <v>386</v>
      </c>
      <c r="CZ17" s="22" t="s">
        <v>387</v>
      </c>
      <c r="DA17" s="23"/>
      <c r="DB17" s="24"/>
      <c r="DC17" s="24"/>
      <c r="DD17" s="14" t="str">
        <f t="shared" si="0"/>
        <v>PASS</v>
      </c>
    </row>
    <row r="18" spans="1:108" s="13" customFormat="1" x14ac:dyDescent="0.3">
      <c r="A18" s="14">
        <v>17</v>
      </c>
      <c r="B18" s="14" t="s">
        <v>322</v>
      </c>
      <c r="C18" s="14" t="s">
        <v>148</v>
      </c>
      <c r="D18" s="14" t="s">
        <v>149</v>
      </c>
      <c r="E18" s="14" t="s">
        <v>200</v>
      </c>
      <c r="F18" s="14" t="s">
        <v>0</v>
      </c>
      <c r="G18" s="14" t="s">
        <v>202</v>
      </c>
      <c r="H18" s="14" t="s">
        <v>201</v>
      </c>
      <c r="I18" s="16">
        <v>18264</v>
      </c>
      <c r="J18" s="14" t="s">
        <v>150</v>
      </c>
      <c r="K18" s="14"/>
      <c r="L18" s="14" t="s">
        <v>197</v>
      </c>
      <c r="M18" s="14" t="s">
        <v>10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 t="s">
        <v>10</v>
      </c>
      <c r="AB18" s="14" t="s">
        <v>10</v>
      </c>
      <c r="AC18" s="17" t="s">
        <v>99</v>
      </c>
      <c r="AD18" s="14" t="s">
        <v>205</v>
      </c>
      <c r="AE18" s="14" t="s">
        <v>1</v>
      </c>
      <c r="AF18" s="14" t="s">
        <v>206</v>
      </c>
      <c r="AG18" s="14" t="s">
        <v>207</v>
      </c>
      <c r="AH18" s="16">
        <v>19353</v>
      </c>
      <c r="AI18" s="14" t="s">
        <v>214</v>
      </c>
      <c r="AJ18" s="14"/>
      <c r="AK18" s="14" t="s">
        <v>197</v>
      </c>
      <c r="AL18" s="14" t="s">
        <v>10</v>
      </c>
      <c r="AM18" s="14" t="s">
        <v>10</v>
      </c>
      <c r="AN18" s="14" t="s">
        <v>10</v>
      </c>
      <c r="AO18" s="14" t="s">
        <v>320</v>
      </c>
      <c r="AP18" s="14" t="s">
        <v>2</v>
      </c>
      <c r="AQ18" s="14"/>
      <c r="AR18" s="14" t="s">
        <v>9</v>
      </c>
      <c r="AS18" s="14"/>
      <c r="AT18" s="14"/>
      <c r="AU18" s="14" t="s">
        <v>10</v>
      </c>
      <c r="AV18" s="14"/>
      <c r="AW18" s="14"/>
      <c r="AX18" s="14"/>
      <c r="AY18" s="14"/>
      <c r="AZ18" s="14" t="s">
        <v>11</v>
      </c>
      <c r="BA18" s="14"/>
      <c r="BB18" s="14"/>
      <c r="BC18" s="14"/>
      <c r="BD18" s="14" t="s">
        <v>12</v>
      </c>
      <c r="BE18" s="18"/>
      <c r="BF18" s="14"/>
      <c r="BG18" s="14" t="s">
        <v>236</v>
      </c>
      <c r="BH18" s="14" t="s">
        <v>14</v>
      </c>
      <c r="BI18" s="14" t="s">
        <v>10</v>
      </c>
      <c r="BJ18" s="38" t="s">
        <v>632</v>
      </c>
      <c r="BK18" s="19"/>
      <c r="BL18" s="14" t="s">
        <v>15</v>
      </c>
      <c r="BM18" s="14"/>
      <c r="BN18" s="20"/>
      <c r="BO18" s="14" t="s">
        <v>10</v>
      </c>
      <c r="BP18" s="14"/>
      <c r="BQ18" s="20">
        <v>200000</v>
      </c>
      <c r="BR18" s="20"/>
      <c r="BS18" s="20"/>
      <c r="BT18" s="20"/>
      <c r="BU18" s="20"/>
      <c r="BV18" s="21" t="s">
        <v>147</v>
      </c>
      <c r="BW18" s="21" t="str">
        <f>"50%"</f>
        <v>50%</v>
      </c>
      <c r="BX18" s="21" t="s">
        <v>253</v>
      </c>
      <c r="BY18" s="21"/>
      <c r="BZ18" s="21" t="s">
        <v>256</v>
      </c>
      <c r="CA18" s="20">
        <v>200000</v>
      </c>
      <c r="CB18" s="14" t="s">
        <v>313</v>
      </c>
      <c r="CC18" s="14" t="s">
        <v>262</v>
      </c>
      <c r="CD18" s="14" t="s">
        <v>17</v>
      </c>
      <c r="CE18" s="14" t="s">
        <v>264</v>
      </c>
      <c r="CF18" s="14" t="s">
        <v>267</v>
      </c>
      <c r="CG18" s="14"/>
      <c r="CH18" s="14" t="s">
        <v>314</v>
      </c>
      <c r="CI18" s="14">
        <v>1</v>
      </c>
      <c r="CJ18" s="14" t="s">
        <v>275</v>
      </c>
      <c r="CK18" s="14" t="s">
        <v>17</v>
      </c>
      <c r="CL18" s="14" t="s">
        <v>18</v>
      </c>
      <c r="CM18" s="14" t="s">
        <v>19</v>
      </c>
      <c r="CN18" s="14"/>
      <c r="CO18" s="14"/>
      <c r="CP18" s="22" t="s">
        <v>318</v>
      </c>
      <c r="CQ18" s="22" t="s">
        <v>319</v>
      </c>
      <c r="CR18" s="14"/>
      <c r="CS18" s="22" t="s">
        <v>318</v>
      </c>
      <c r="CT18" s="22" t="s">
        <v>319</v>
      </c>
      <c r="CU18" s="22" t="s">
        <v>652</v>
      </c>
      <c r="CV18" s="22" t="s">
        <v>653</v>
      </c>
      <c r="CW18" s="14"/>
      <c r="CX18" s="14"/>
      <c r="CY18" s="22" t="s">
        <v>654</v>
      </c>
      <c r="CZ18" s="22" t="s">
        <v>655</v>
      </c>
      <c r="DA18" s="23"/>
      <c r="DB18" s="24"/>
      <c r="DC18" s="24"/>
      <c r="DD18" s="14" t="str">
        <f t="shared" si="0"/>
        <v>PASS</v>
      </c>
    </row>
    <row r="19" spans="1:108" s="13" customFormat="1" ht="57.6" x14ac:dyDescent="0.3">
      <c r="A19" s="14">
        <v>18</v>
      </c>
      <c r="B19" s="14" t="s">
        <v>322</v>
      </c>
      <c r="C19" s="14" t="s">
        <v>153</v>
      </c>
      <c r="D19" s="14" t="s">
        <v>154</v>
      </c>
      <c r="E19" s="14" t="s">
        <v>200</v>
      </c>
      <c r="F19" s="14" t="s">
        <v>0</v>
      </c>
      <c r="G19" s="14" t="s">
        <v>202</v>
      </c>
      <c r="H19" s="14" t="s">
        <v>201</v>
      </c>
      <c r="I19" s="16">
        <v>18264</v>
      </c>
      <c r="J19" s="14" t="s">
        <v>150</v>
      </c>
      <c r="K19" s="14"/>
      <c r="L19" s="14" t="s">
        <v>197</v>
      </c>
      <c r="M19" s="14" t="s">
        <v>10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 t="s">
        <v>10</v>
      </c>
      <c r="AB19" s="14" t="s">
        <v>10</v>
      </c>
      <c r="AC19" s="17" t="s">
        <v>99</v>
      </c>
      <c r="AD19" s="14" t="s">
        <v>205</v>
      </c>
      <c r="AE19" s="14" t="s">
        <v>1</v>
      </c>
      <c r="AF19" s="14" t="s">
        <v>206</v>
      </c>
      <c r="AG19" s="14" t="s">
        <v>207</v>
      </c>
      <c r="AH19" s="16">
        <f ca="1">TODAY()-35*365.25</f>
        <v>30328.25</v>
      </c>
      <c r="AI19" s="14" t="s">
        <v>214</v>
      </c>
      <c r="AJ19" s="14"/>
      <c r="AK19" s="14" t="s">
        <v>197</v>
      </c>
      <c r="AL19" s="14" t="s">
        <v>10</v>
      </c>
      <c r="AM19" s="14" t="s">
        <v>10</v>
      </c>
      <c r="AN19" s="14" t="s">
        <v>10</v>
      </c>
      <c r="AO19" s="14" t="s">
        <v>320</v>
      </c>
      <c r="AP19" s="14" t="s">
        <v>2</v>
      </c>
      <c r="AQ19" s="14"/>
      <c r="AR19" s="14" t="s">
        <v>9</v>
      </c>
      <c r="AS19" s="14"/>
      <c r="AT19" s="14"/>
      <c r="AU19" s="14" t="s">
        <v>10</v>
      </c>
      <c r="AV19" s="14"/>
      <c r="AW19" s="14"/>
      <c r="AX19" s="14"/>
      <c r="AY19" s="14"/>
      <c r="AZ19" s="14" t="s">
        <v>11</v>
      </c>
      <c r="BA19" s="14"/>
      <c r="BB19" s="14"/>
      <c r="BC19" s="14"/>
      <c r="BD19" s="14" t="s">
        <v>12</v>
      </c>
      <c r="BE19" s="18"/>
      <c r="BF19" s="14"/>
      <c r="BG19" s="14" t="s">
        <v>236</v>
      </c>
      <c r="BH19" s="14" t="s">
        <v>14</v>
      </c>
      <c r="BI19" s="14" t="s">
        <v>10</v>
      </c>
      <c r="BJ19" s="38" t="s">
        <v>632</v>
      </c>
      <c r="BK19" s="19"/>
      <c r="BL19" s="14" t="s">
        <v>15</v>
      </c>
      <c r="BM19" s="14"/>
      <c r="BN19" s="20"/>
      <c r="BO19" s="14" t="s">
        <v>10</v>
      </c>
      <c r="BP19" s="14"/>
      <c r="BQ19" s="20">
        <v>200000</v>
      </c>
      <c r="BR19" s="20"/>
      <c r="BS19" s="20"/>
      <c r="BT19" s="20"/>
      <c r="BU19" s="20"/>
      <c r="BV19" s="21" t="s">
        <v>147</v>
      </c>
      <c r="BW19" s="21" t="str">
        <f>"50%"</f>
        <v>50%</v>
      </c>
      <c r="BX19" s="21" t="s">
        <v>253</v>
      </c>
      <c r="BY19" s="21"/>
      <c r="BZ19" s="21" t="s">
        <v>256</v>
      </c>
      <c r="CA19" s="20">
        <v>200000</v>
      </c>
      <c r="CB19" s="14" t="s">
        <v>313</v>
      </c>
      <c r="CC19" s="14" t="s">
        <v>262</v>
      </c>
      <c r="CD19" s="14" t="s">
        <v>17</v>
      </c>
      <c r="CE19" s="14" t="s">
        <v>264</v>
      </c>
      <c r="CF19" s="14" t="s">
        <v>267</v>
      </c>
      <c r="CG19" s="14"/>
      <c r="CH19" s="14" t="s">
        <v>314</v>
      </c>
      <c r="CI19" s="14">
        <v>1</v>
      </c>
      <c r="CJ19" s="14" t="s">
        <v>275</v>
      </c>
      <c r="CK19" s="14" t="s">
        <v>17</v>
      </c>
      <c r="CL19" s="14" t="s">
        <v>16</v>
      </c>
      <c r="CM19" s="14" t="s">
        <v>16</v>
      </c>
      <c r="CN19" s="14" t="s">
        <v>53</v>
      </c>
      <c r="CO19" s="14" t="s">
        <v>32</v>
      </c>
      <c r="CP19" s="22" t="s">
        <v>319</v>
      </c>
      <c r="CQ19" s="22" t="s">
        <v>318</v>
      </c>
      <c r="CR19" s="14"/>
      <c r="CS19" s="22" t="s">
        <v>319</v>
      </c>
      <c r="CT19" s="22" t="s">
        <v>318</v>
      </c>
      <c r="CU19" s="22" t="s">
        <v>656</v>
      </c>
      <c r="CV19" s="22" t="s">
        <v>657</v>
      </c>
      <c r="CW19" s="14"/>
      <c r="CX19" s="14"/>
      <c r="CY19" s="22"/>
      <c r="CZ19" s="22"/>
      <c r="DA19" s="23" t="s">
        <v>365</v>
      </c>
      <c r="DB19" s="24" t="s">
        <v>364</v>
      </c>
      <c r="DC19" s="24"/>
      <c r="DD19" s="14" t="str">
        <f t="shared" si="0"/>
        <v>PASS</v>
      </c>
    </row>
    <row r="20" spans="1:108" s="13" customFormat="1" x14ac:dyDescent="0.3">
      <c r="A20" s="14">
        <v>19</v>
      </c>
      <c r="B20" s="14" t="s">
        <v>322</v>
      </c>
      <c r="C20" s="14" t="s">
        <v>187</v>
      </c>
      <c r="D20" s="14" t="s">
        <v>188</v>
      </c>
      <c r="E20" s="14" t="s">
        <v>200</v>
      </c>
      <c r="F20" s="14" t="s">
        <v>0</v>
      </c>
      <c r="G20" s="14" t="s">
        <v>202</v>
      </c>
      <c r="H20" s="14" t="s">
        <v>201</v>
      </c>
      <c r="I20" s="16">
        <v>18264</v>
      </c>
      <c r="J20" s="14" t="s">
        <v>150</v>
      </c>
      <c r="K20" s="14"/>
      <c r="L20" s="14" t="s">
        <v>197</v>
      </c>
      <c r="M20" s="14" t="s">
        <v>10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 t="s">
        <v>10</v>
      </c>
      <c r="AB20" s="14" t="s">
        <v>10</v>
      </c>
      <c r="AC20" s="17" t="s">
        <v>99</v>
      </c>
      <c r="AD20" s="14" t="s">
        <v>205</v>
      </c>
      <c r="AE20" s="14" t="s">
        <v>1</v>
      </c>
      <c r="AF20" s="14" t="s">
        <v>206</v>
      </c>
      <c r="AG20" s="14" t="s">
        <v>207</v>
      </c>
      <c r="AH20" s="16">
        <v>19353</v>
      </c>
      <c r="AI20" s="14" t="s">
        <v>214</v>
      </c>
      <c r="AJ20" s="14"/>
      <c r="AK20" s="14" t="s">
        <v>197</v>
      </c>
      <c r="AL20" s="14" t="s">
        <v>10</v>
      </c>
      <c r="AM20" s="14" t="s">
        <v>10</v>
      </c>
      <c r="AN20" s="14" t="s">
        <v>10</v>
      </c>
      <c r="AO20" s="14" t="s">
        <v>320</v>
      </c>
      <c r="AP20" s="14" t="s">
        <v>2</v>
      </c>
      <c r="AQ20" s="14"/>
      <c r="AR20" s="14" t="s">
        <v>9</v>
      </c>
      <c r="AS20" s="14"/>
      <c r="AT20" s="14"/>
      <c r="AU20" s="14" t="s">
        <v>10</v>
      </c>
      <c r="AV20" s="14"/>
      <c r="AW20" s="14"/>
      <c r="AX20" s="14"/>
      <c r="AY20" s="14"/>
      <c r="AZ20" s="14" t="s">
        <v>11</v>
      </c>
      <c r="BA20" s="14"/>
      <c r="BB20" s="14"/>
      <c r="BC20" s="14"/>
      <c r="BD20" s="14" t="s">
        <v>12</v>
      </c>
      <c r="BE20" s="18"/>
      <c r="BF20" s="14"/>
      <c r="BG20" s="14" t="s">
        <v>236</v>
      </c>
      <c r="BH20" s="14" t="s">
        <v>14</v>
      </c>
      <c r="BI20" s="14" t="s">
        <v>10</v>
      </c>
      <c r="BJ20" s="38" t="s">
        <v>632</v>
      </c>
      <c r="BK20" s="19"/>
      <c r="BL20" s="14" t="s">
        <v>15</v>
      </c>
      <c r="BM20" s="14"/>
      <c r="BN20" s="20"/>
      <c r="BO20" s="14" t="s">
        <v>17</v>
      </c>
      <c r="BP20" s="14">
        <v>20</v>
      </c>
      <c r="BQ20" s="20">
        <v>200000</v>
      </c>
      <c r="BR20" s="20"/>
      <c r="BS20" s="20"/>
      <c r="BT20" s="20"/>
      <c r="BU20" s="20"/>
      <c r="BV20" s="21" t="s">
        <v>147</v>
      </c>
      <c r="BW20" s="21" t="str">
        <f>"50%"</f>
        <v>50%</v>
      </c>
      <c r="BX20" s="21" t="s">
        <v>253</v>
      </c>
      <c r="BY20" s="21"/>
      <c r="BZ20" s="21" t="s">
        <v>256</v>
      </c>
      <c r="CA20" s="20">
        <v>200000</v>
      </c>
      <c r="CB20" s="14" t="s">
        <v>313</v>
      </c>
      <c r="CC20" s="14" t="s">
        <v>262</v>
      </c>
      <c r="CD20" s="14" t="s">
        <v>17</v>
      </c>
      <c r="CE20" s="14" t="s">
        <v>264</v>
      </c>
      <c r="CF20" s="14" t="s">
        <v>267</v>
      </c>
      <c r="CG20" s="14"/>
      <c r="CH20" s="14" t="s">
        <v>314</v>
      </c>
      <c r="CI20" s="14">
        <v>1</v>
      </c>
      <c r="CJ20" s="14" t="s">
        <v>275</v>
      </c>
      <c r="CK20" s="14" t="s">
        <v>17</v>
      </c>
      <c r="CL20" s="14" t="s">
        <v>18</v>
      </c>
      <c r="CM20" s="14" t="s">
        <v>19</v>
      </c>
      <c r="CN20" s="14"/>
      <c r="CO20" s="14"/>
      <c r="CP20" s="22" t="s">
        <v>318</v>
      </c>
      <c r="CQ20" s="22" t="s">
        <v>319</v>
      </c>
      <c r="CR20" s="14"/>
      <c r="CS20" s="22" t="s">
        <v>318</v>
      </c>
      <c r="CT20" s="22" t="s">
        <v>319</v>
      </c>
      <c r="CU20" s="22" t="s">
        <v>660</v>
      </c>
      <c r="CV20" s="22" t="s">
        <v>661</v>
      </c>
      <c r="CW20" s="14"/>
      <c r="CX20" s="14"/>
      <c r="CY20" s="22" t="s">
        <v>658</v>
      </c>
      <c r="CZ20" s="22" t="s">
        <v>659</v>
      </c>
      <c r="DA20" s="23"/>
      <c r="DB20" s="24"/>
      <c r="DC20" s="24"/>
      <c r="DD20" s="14" t="str">
        <f t="shared" si="0"/>
        <v>PASS</v>
      </c>
    </row>
    <row r="21" spans="1:108" s="13" customFormat="1" x14ac:dyDescent="0.3">
      <c r="A21" s="14">
        <v>20</v>
      </c>
      <c r="B21" s="14" t="s">
        <v>322</v>
      </c>
      <c r="C21" s="14" t="s">
        <v>191</v>
      </c>
      <c r="D21" s="14" t="s">
        <v>192</v>
      </c>
      <c r="E21" s="14" t="s">
        <v>200</v>
      </c>
      <c r="F21" s="14" t="s">
        <v>0</v>
      </c>
      <c r="G21" s="14" t="s">
        <v>202</v>
      </c>
      <c r="H21" s="14" t="s">
        <v>201</v>
      </c>
      <c r="I21" s="16">
        <v>18264</v>
      </c>
      <c r="J21" s="14" t="s">
        <v>198</v>
      </c>
      <c r="K21" s="14"/>
      <c r="L21" s="14" t="s">
        <v>197</v>
      </c>
      <c r="M21" s="14" t="s">
        <v>10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 t="s">
        <v>10</v>
      </c>
      <c r="AB21" s="14" t="s">
        <v>10</v>
      </c>
      <c r="AC21" s="17" t="s">
        <v>99</v>
      </c>
      <c r="AD21" s="14" t="s">
        <v>205</v>
      </c>
      <c r="AE21" s="14" t="s">
        <v>1</v>
      </c>
      <c r="AF21" s="14" t="s">
        <v>206</v>
      </c>
      <c r="AG21" s="14" t="s">
        <v>207</v>
      </c>
      <c r="AH21" s="16">
        <v>19353</v>
      </c>
      <c r="AI21" s="14" t="s">
        <v>214</v>
      </c>
      <c r="AJ21" s="14"/>
      <c r="AK21" s="14" t="s">
        <v>197</v>
      </c>
      <c r="AL21" s="14" t="s">
        <v>10</v>
      </c>
      <c r="AM21" s="14" t="s">
        <v>10</v>
      </c>
      <c r="AN21" s="14" t="s">
        <v>10</v>
      </c>
      <c r="AO21" s="14" t="s">
        <v>320</v>
      </c>
      <c r="AP21" s="14" t="s">
        <v>2</v>
      </c>
      <c r="AQ21" s="14"/>
      <c r="AR21" s="14" t="s">
        <v>323</v>
      </c>
      <c r="AS21" s="14"/>
      <c r="AT21" s="14">
        <v>22.5</v>
      </c>
      <c r="AU21" s="14" t="s">
        <v>10</v>
      </c>
      <c r="AV21" s="14"/>
      <c r="AW21" s="14"/>
      <c r="AX21" s="14"/>
      <c r="AY21" s="14"/>
      <c r="AZ21" s="14" t="s">
        <v>11</v>
      </c>
      <c r="BA21" s="14"/>
      <c r="BB21" s="14"/>
      <c r="BC21" s="14"/>
      <c r="BD21" s="14" t="s">
        <v>12</v>
      </c>
      <c r="BE21" s="18"/>
      <c r="BF21" s="14"/>
      <c r="BG21" s="14" t="s">
        <v>236</v>
      </c>
      <c r="BH21" s="14" t="s">
        <v>14</v>
      </c>
      <c r="BI21" s="35" t="s">
        <v>10</v>
      </c>
      <c r="BJ21" s="38" t="s">
        <v>632</v>
      </c>
      <c r="BK21" s="19"/>
      <c r="BL21" s="34" t="str">
        <f>"100%"</f>
        <v>100%</v>
      </c>
      <c r="BM21" s="34" t="s">
        <v>130</v>
      </c>
      <c r="BN21" s="36"/>
      <c r="BO21" s="14" t="s">
        <v>10</v>
      </c>
      <c r="BP21" s="14"/>
      <c r="BQ21" s="20">
        <v>200000</v>
      </c>
      <c r="BR21" s="20"/>
      <c r="BS21" s="20"/>
      <c r="BT21" s="20"/>
      <c r="BU21" s="20"/>
      <c r="BV21" s="14" t="s">
        <v>147</v>
      </c>
      <c r="BW21" s="21" t="str">
        <f t="shared" ref="BW21" si="3">"50%"</f>
        <v>50%</v>
      </c>
      <c r="BX21" s="14" t="s">
        <v>253</v>
      </c>
      <c r="BY21" s="14"/>
      <c r="BZ21" s="14" t="s">
        <v>256</v>
      </c>
      <c r="CA21" s="37">
        <f t="shared" ref="CA21" si="4">BQ21</f>
        <v>200000</v>
      </c>
      <c r="CB21" s="14" t="s">
        <v>313</v>
      </c>
      <c r="CC21" s="14" t="s">
        <v>262</v>
      </c>
      <c r="CD21" s="14" t="s">
        <v>17</v>
      </c>
      <c r="CE21" s="14" t="s">
        <v>264</v>
      </c>
      <c r="CF21" s="14" t="s">
        <v>267</v>
      </c>
      <c r="CG21" s="14"/>
      <c r="CH21" s="14" t="s">
        <v>314</v>
      </c>
      <c r="CI21" s="14">
        <v>1.25</v>
      </c>
      <c r="CJ21" s="14" t="s">
        <v>275</v>
      </c>
      <c r="CK21" s="14" t="s">
        <v>17</v>
      </c>
      <c r="CL21" s="14" t="s">
        <v>38</v>
      </c>
      <c r="CM21" s="14" t="s">
        <v>50</v>
      </c>
      <c r="CN21" s="14"/>
      <c r="CO21" s="14"/>
      <c r="CP21" s="14" t="s">
        <v>324</v>
      </c>
      <c r="CQ21" s="14" t="s">
        <v>319</v>
      </c>
      <c r="CR21" s="14"/>
      <c r="CS21" s="22" t="s">
        <v>324</v>
      </c>
      <c r="CT21" s="22" t="s">
        <v>319</v>
      </c>
      <c r="CU21" s="22" t="s">
        <v>629</v>
      </c>
      <c r="CV21" s="22" t="s">
        <v>630</v>
      </c>
      <c r="CW21" s="14"/>
      <c r="CX21" s="14"/>
      <c r="CY21" s="22" t="s">
        <v>606</v>
      </c>
      <c r="CZ21" s="14"/>
      <c r="DA21" s="23"/>
      <c r="DB21" s="24"/>
      <c r="DC21" s="24"/>
      <c r="DD21" s="14" t="str">
        <f t="shared" si="0"/>
        <v>PASS</v>
      </c>
    </row>
    <row r="22" spans="1:108" s="7" customFormat="1" x14ac:dyDescent="0.3">
      <c r="A22" s="14">
        <v>21</v>
      </c>
      <c r="B22" s="14" t="s">
        <v>322</v>
      </c>
      <c r="C22" s="14" t="s">
        <v>676</v>
      </c>
      <c r="D22" s="39" t="s">
        <v>675</v>
      </c>
      <c r="E22" s="14" t="s">
        <v>200</v>
      </c>
      <c r="F22" s="14" t="s">
        <v>0</v>
      </c>
      <c r="G22" s="14" t="s">
        <v>202</v>
      </c>
      <c r="H22" s="14" t="s">
        <v>201</v>
      </c>
      <c r="I22" s="16">
        <v>18264</v>
      </c>
      <c r="J22" s="14" t="s">
        <v>198</v>
      </c>
      <c r="K22" s="14"/>
      <c r="L22" s="14" t="s">
        <v>197</v>
      </c>
      <c r="M22" s="14" t="s">
        <v>10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 t="s">
        <v>10</v>
      </c>
      <c r="AB22" s="14" t="s">
        <v>10</v>
      </c>
      <c r="AC22" s="17" t="s">
        <v>8</v>
      </c>
      <c r="AD22" s="14"/>
      <c r="AE22" s="14"/>
      <c r="AF22" s="14"/>
      <c r="AG22" s="14"/>
      <c r="AH22" s="16"/>
      <c r="AI22" s="14"/>
      <c r="AJ22" s="14"/>
      <c r="AK22" s="14"/>
      <c r="AL22" s="14"/>
      <c r="AM22" s="14"/>
      <c r="AN22" s="14"/>
      <c r="AO22" s="14" t="s">
        <v>320</v>
      </c>
      <c r="AP22" s="14" t="s">
        <v>2</v>
      </c>
      <c r="AQ22" s="14"/>
      <c r="AR22" s="14" t="s">
        <v>9</v>
      </c>
      <c r="AS22" s="14"/>
      <c r="AT22" s="14"/>
      <c r="AU22" s="14" t="s">
        <v>10</v>
      </c>
      <c r="AV22" s="14"/>
      <c r="AW22" s="14"/>
      <c r="AX22" s="14"/>
      <c r="AY22" s="14"/>
      <c r="AZ22" s="14" t="s">
        <v>11</v>
      </c>
      <c r="BA22" s="14"/>
      <c r="BB22" s="14"/>
      <c r="BC22" s="14"/>
      <c r="BD22" s="14" t="s">
        <v>12</v>
      </c>
      <c r="BE22" s="18" t="s">
        <v>13</v>
      </c>
      <c r="BF22" s="14"/>
      <c r="BG22" s="14" t="s">
        <v>236</v>
      </c>
      <c r="BH22" s="14" t="s">
        <v>14</v>
      </c>
      <c r="BI22" s="14" t="s">
        <v>10</v>
      </c>
      <c r="BJ22" s="14" t="s">
        <v>633</v>
      </c>
      <c r="BK22" s="19"/>
      <c r="BL22" s="14" t="s">
        <v>15</v>
      </c>
      <c r="BM22" s="14"/>
      <c r="BN22" s="20"/>
      <c r="BO22" s="14" t="s">
        <v>10</v>
      </c>
      <c r="BP22" s="14"/>
      <c r="BQ22" s="20">
        <v>100000</v>
      </c>
      <c r="BR22" s="20"/>
      <c r="BS22" s="20"/>
      <c r="BT22" s="20"/>
      <c r="BU22" s="20"/>
      <c r="BV22" s="21" t="s">
        <v>16</v>
      </c>
      <c r="BW22" s="21"/>
      <c r="BX22" s="21"/>
      <c r="BY22" s="14"/>
      <c r="BZ22" s="21"/>
      <c r="CA22" s="20">
        <v>100000</v>
      </c>
      <c r="CB22" s="14" t="s">
        <v>313</v>
      </c>
      <c r="CC22" s="14" t="s">
        <v>262</v>
      </c>
      <c r="CD22" s="14" t="s">
        <v>17</v>
      </c>
      <c r="CE22" s="14" t="s">
        <v>264</v>
      </c>
      <c r="CF22" s="14" t="s">
        <v>267</v>
      </c>
      <c r="CG22" s="14"/>
      <c r="CH22" s="14" t="s">
        <v>314</v>
      </c>
      <c r="CI22" s="14">
        <v>1</v>
      </c>
      <c r="CJ22" s="14" t="s">
        <v>275</v>
      </c>
      <c r="CK22" s="14" t="s">
        <v>17</v>
      </c>
      <c r="CL22" s="14" t="s">
        <v>18</v>
      </c>
      <c r="CM22" s="14" t="s">
        <v>19</v>
      </c>
      <c r="CN22" s="14"/>
      <c r="CO22" s="14"/>
      <c r="CP22" s="14" t="s">
        <v>318</v>
      </c>
      <c r="CQ22" s="14" t="s">
        <v>319</v>
      </c>
      <c r="CR22" s="14"/>
    </row>
  </sheetData>
  <conditionalFormatting sqref="DD2:DD3 DD5:DD20">
    <cfRule type="containsText" dxfId="9" priority="5" operator="containsText" text="Fail">
      <formula>NOT(ISERROR(SEARCH("Fail",DD2)))</formula>
    </cfRule>
    <cfRule type="containsText" dxfId="8" priority="6" operator="containsText" text="Pass">
      <formula>NOT(ISERROR(SEARCH("Pass",DD2)))</formula>
    </cfRule>
  </conditionalFormatting>
  <conditionalFormatting sqref="DD21">
    <cfRule type="containsText" dxfId="7" priority="3" operator="containsText" text="FAIL">
      <formula>NOT(ISERROR(SEARCH("FAIL",DD21)))</formula>
    </cfRule>
    <cfRule type="containsText" dxfId="6" priority="4" operator="containsText" text="PASS">
      <formula>NOT(ISERROR(SEARCH("PASS",DD21)))</formula>
    </cfRule>
  </conditionalFormatting>
  <conditionalFormatting sqref="DD4">
    <cfRule type="containsText" dxfId="5" priority="1" operator="containsText" text="FAIL">
      <formula>NOT(ISERROR(SEARCH("FAIL",DD4)))</formula>
    </cfRule>
    <cfRule type="containsText" dxfId="4" priority="2" operator="containsText" text="PASS">
      <formula>NOT(ISERROR(SEARCH("PASS",DD4)))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2"/>
  <sheetViews>
    <sheetView workbookViewId="0">
      <selection activeCell="A2" sqref="A2"/>
    </sheetView>
  </sheetViews>
  <sheetFormatPr defaultRowHeight="14.4" x14ac:dyDescent="0.3"/>
  <cols>
    <col min="1" max="1" width="21.109375" bestFit="1" customWidth="1"/>
    <col min="2" max="2" width="19.88671875" bestFit="1" customWidth="1"/>
    <col min="3" max="3" width="15.33203125" bestFit="1" customWidth="1"/>
    <col min="4" max="4" width="18.5546875" bestFit="1" customWidth="1"/>
    <col min="5" max="5" width="17.33203125" bestFit="1" customWidth="1"/>
    <col min="6" max="6" width="21.88671875" bestFit="1" customWidth="1"/>
    <col min="7" max="7" width="20.88671875" bestFit="1" customWidth="1"/>
    <col min="8" max="8" width="17.5546875" bestFit="1" customWidth="1"/>
    <col min="9" max="9" width="16.6640625" bestFit="1" customWidth="1"/>
    <col min="10" max="10" width="22.109375" bestFit="1" customWidth="1"/>
    <col min="11" max="11" width="21.44140625" bestFit="1" customWidth="1"/>
    <col min="12" max="12" width="167" bestFit="1" customWidth="1"/>
    <col min="13" max="13" width="125.88671875" bestFit="1" customWidth="1"/>
    <col min="14" max="14" width="77.5546875" bestFit="1" customWidth="1"/>
    <col min="15" max="15" width="10.109375" bestFit="1" customWidth="1"/>
    <col min="16" max="16" width="23.5546875" bestFit="1" customWidth="1"/>
    <col min="17" max="17" width="32.88671875" bestFit="1" customWidth="1"/>
    <col min="18" max="18" width="25.6640625" bestFit="1" customWidth="1"/>
    <col min="19" max="19" width="35" bestFit="1" customWidth="1"/>
    <col min="20" max="20" width="20" bestFit="1" customWidth="1"/>
    <col min="21" max="21" width="22.109375" bestFit="1" customWidth="1"/>
    <col min="22" max="22" width="31.33203125" bestFit="1" customWidth="1"/>
    <col min="23" max="23" width="40.5546875" bestFit="1" customWidth="1"/>
    <col min="24" max="24" width="33.33203125" bestFit="1" customWidth="1"/>
    <col min="25" max="25" width="42.6640625" bestFit="1" customWidth="1"/>
    <col min="26" max="26" width="27.6640625" bestFit="1" customWidth="1"/>
    <col min="27" max="27" width="29.88671875" bestFit="1" customWidth="1"/>
  </cols>
  <sheetData>
    <row r="1" spans="1:108" s="8" customFormat="1" ht="61.95" customHeight="1" thickBot="1" x14ac:dyDescent="0.35">
      <c r="A1" s="12" t="str">
        <f>Full!CP1</f>
        <v>ExpectedQuotesCount</v>
      </c>
      <c r="B1" s="12" t="str">
        <f>Full!CQ1</f>
        <v>ExpectedErrorsCount</v>
      </c>
      <c r="C1" s="12" t="str">
        <f>Full!CR1</f>
        <v>ExpectedPopUp</v>
      </c>
      <c r="D1" s="12" t="str">
        <f>Full!CS1</f>
        <v>ActualQuotesCount</v>
      </c>
      <c r="E1" s="12" t="str">
        <f>Full!CT1</f>
        <v>ActualErrorsCount</v>
      </c>
      <c r="F1" s="12" t="str">
        <f>Full!CU1</f>
        <v>IterationStartDateTime</v>
      </c>
      <c r="G1" s="12" t="str">
        <f>Full!CV1</f>
        <v>IterationEndDateTime</v>
      </c>
      <c r="H1" s="12" t="str">
        <f>Full!CW1</f>
        <v>TRAQuoteNumber</v>
      </c>
      <c r="I1" s="12" t="str">
        <f>Full!CX1</f>
        <v>GAQuoteNumber</v>
      </c>
      <c r="J1" s="12" t="str">
        <f>Full!CY1</f>
        <v>TRAResultQuoteDetails</v>
      </c>
      <c r="K1" s="12" t="str">
        <f>Full!CZ1</f>
        <v>GAResultQuoteDetails</v>
      </c>
      <c r="L1" s="12" t="str">
        <f>Full!DA1</f>
        <v>TRAErrorDetails</v>
      </c>
      <c r="M1" s="12" t="str">
        <f>Full!DB1</f>
        <v>GAErrorDetails</v>
      </c>
      <c r="N1" s="12" t="str">
        <f>Full!DC1</f>
        <v>ValidationErrors</v>
      </c>
      <c r="O1" s="12" t="str">
        <f>Full!DD1</f>
        <v>TestStatus</v>
      </c>
      <c r="P1" s="12" t="str">
        <f>Full!DE1</f>
        <v>TRA_MaleLifeExpectancy</v>
      </c>
      <c r="Q1" s="12" t="str">
        <f>Full!DF1</f>
        <v>TRA_MaximumMaleLifeExpectancy</v>
      </c>
      <c r="R1" s="12" t="str">
        <f>Full!DG1</f>
        <v>TRA_FemaleLifeExpectancy</v>
      </c>
      <c r="S1" s="12" t="str">
        <f>Full!DH1</f>
        <v>TRA_MaximumFemaleLifeExpectancy</v>
      </c>
      <c r="T1" s="12" t="str">
        <f>Full!DI1</f>
        <v>TRA_CurveCodeMale</v>
      </c>
      <c r="U1" s="12" t="str">
        <f>Full!DJ1</f>
        <v>TRA_CurveCodeFemale</v>
      </c>
      <c r="V1" s="12" t="str">
        <f>Full!DK1</f>
        <v>TRA_Spouse_MaleLifeExpectancy</v>
      </c>
      <c r="W1" s="12" t="str">
        <f>Full!DL1</f>
        <v>TRA_Spouse_MaximumMaleLifeExpectancy</v>
      </c>
      <c r="X1" s="12" t="str">
        <f>Full!DM1</f>
        <v>TRA_Spouse_FemaleLifeExpectancy</v>
      </c>
      <c r="Y1" s="12" t="str">
        <f>Full!DN1</f>
        <v>TRA_Spouse_MaximumFemaleLifeExpectancy</v>
      </c>
      <c r="Z1" s="12" t="str">
        <f>Full!DO1</f>
        <v>TRA_Spouse_CurveCodeMale</v>
      </c>
      <c r="AA1" s="12" t="str">
        <f>Full!DP1</f>
        <v>TRA_Spouse_CurveCodeFemale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5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</row>
    <row r="2" spans="1:108" x14ac:dyDescent="0.3">
      <c r="A2" s="7" t="str">
        <f>Full!CP2</f>
        <v>2</v>
      </c>
      <c r="B2" s="7" t="str">
        <f>Full!CQ2</f>
        <v>0</v>
      </c>
      <c r="C2" s="7">
        <f>Full!CR2</f>
        <v>0</v>
      </c>
      <c r="D2" s="7" t="str">
        <f>Full!CS2</f>
        <v>2</v>
      </c>
      <c r="E2" s="7" t="str">
        <f>Full!CT2</f>
        <v>0</v>
      </c>
      <c r="F2" s="7" t="str">
        <f>Full!CU2</f>
        <v>15/07/2017 22:07:43</v>
      </c>
      <c r="G2" s="7" t="str">
        <f>Full!CV2</f>
        <v>15/07/2017 22:08:19</v>
      </c>
      <c r="H2" s="7">
        <f>Full!CW2</f>
        <v>0</v>
      </c>
      <c r="I2" s="7">
        <f>Full!CX2</f>
        <v>0</v>
      </c>
      <c r="J2" s="7" t="str">
        <f>Full!CY2</f>
        <v>£7,568.40;G</v>
      </c>
      <c r="K2" s="7" t="str">
        <f>Full!CZ2</f>
        <v>£7,498.68;G</v>
      </c>
      <c r="L2" s="7">
        <f>Full!DA2</f>
        <v>0</v>
      </c>
      <c r="M2" s="7">
        <f>Full!DB2</f>
        <v>0</v>
      </c>
      <c r="N2" s="7">
        <f>Full!DC2</f>
        <v>0</v>
      </c>
      <c r="O2" s="7" t="str">
        <f>Full!DD2</f>
        <v>PASS</v>
      </c>
      <c r="P2" s="7">
        <f>Full!DE2</f>
        <v>0</v>
      </c>
      <c r="Q2" s="7">
        <f>Full!DF2</f>
        <v>0</v>
      </c>
      <c r="R2" s="7">
        <f>Full!DG2</f>
        <v>0</v>
      </c>
      <c r="S2" s="7">
        <f>Full!DH2</f>
        <v>0</v>
      </c>
      <c r="T2" s="7">
        <f>Full!DI2</f>
        <v>0</v>
      </c>
      <c r="U2" s="7">
        <f>Full!DJ2</f>
        <v>0</v>
      </c>
      <c r="V2" s="7">
        <f>Full!DK2</f>
        <v>0</v>
      </c>
      <c r="W2" s="7">
        <f>Full!DL2</f>
        <v>0</v>
      </c>
      <c r="X2" s="7">
        <f>Full!DM2</f>
        <v>0</v>
      </c>
      <c r="Y2" s="7">
        <f>Full!DN2</f>
        <v>0</v>
      </c>
      <c r="Z2" s="7">
        <f>Full!DO2</f>
        <v>0</v>
      </c>
      <c r="AA2" s="7">
        <f>Full!DP2</f>
        <v>0</v>
      </c>
    </row>
    <row r="3" spans="1:108" x14ac:dyDescent="0.3">
      <c r="A3" s="7" t="str">
        <f>Full!CP3</f>
        <v>2</v>
      </c>
      <c r="B3" s="7" t="str">
        <f>Full!CQ3</f>
        <v>0</v>
      </c>
      <c r="C3" s="7">
        <f>Full!CR3</f>
        <v>0</v>
      </c>
      <c r="D3" s="7" t="str">
        <f>Full!CS3</f>
        <v>2</v>
      </c>
      <c r="E3" s="7" t="str">
        <f>Full!CT3</f>
        <v>0</v>
      </c>
      <c r="F3" s="7" t="str">
        <f>Full!CU3</f>
        <v>18/07/2017 21:11:42</v>
      </c>
      <c r="G3" s="7" t="str">
        <f>Full!CV3</f>
        <v>18/07/2017 21:12:33</v>
      </c>
      <c r="H3" s="7">
        <f>Full!CW3</f>
        <v>0</v>
      </c>
      <c r="I3" s="7">
        <f>Full!CX3</f>
        <v>0</v>
      </c>
      <c r="J3" s="7" t="str">
        <f>Full!CY3</f>
        <v>£7,568.40;G</v>
      </c>
      <c r="K3" s="7" t="str">
        <f>Full!CZ3</f>
        <v>£7,498.68;G</v>
      </c>
      <c r="L3" s="7">
        <f>Full!DA3</f>
        <v>0</v>
      </c>
      <c r="M3" s="7">
        <f>Full!DB3</f>
        <v>0</v>
      </c>
      <c r="N3" s="7">
        <f>Full!DC3</f>
        <v>0</v>
      </c>
      <c r="O3" s="7" t="str">
        <f>Full!DD3</f>
        <v>PASS</v>
      </c>
      <c r="P3" s="7">
        <f>Full!DE3</f>
        <v>0</v>
      </c>
      <c r="Q3" s="7">
        <f>Full!DF3</f>
        <v>0</v>
      </c>
      <c r="R3" s="7">
        <f>Full!DG3</f>
        <v>0</v>
      </c>
      <c r="S3" s="7">
        <f>Full!DH3</f>
        <v>0</v>
      </c>
      <c r="T3" s="7">
        <f>Full!DI3</f>
        <v>0</v>
      </c>
      <c r="U3" s="7">
        <f>Full!DJ3</f>
        <v>0</v>
      </c>
      <c r="V3" s="7">
        <f>Full!DK3</f>
        <v>0</v>
      </c>
      <c r="W3" s="7">
        <f>Full!DL3</f>
        <v>0</v>
      </c>
      <c r="X3" s="7">
        <f>Full!DM3</f>
        <v>0</v>
      </c>
      <c r="Y3" s="7">
        <f>Full!DN3</f>
        <v>0</v>
      </c>
      <c r="Z3" s="7">
        <f>Full!DO3</f>
        <v>0</v>
      </c>
      <c r="AA3" s="7">
        <f>Full!DP3</f>
        <v>0</v>
      </c>
    </row>
    <row r="4" spans="1:108" x14ac:dyDescent="0.3">
      <c r="A4" s="7" t="str">
        <f>Full!CP4</f>
        <v>0</v>
      </c>
      <c r="B4" s="7" t="str">
        <f>Full!CQ4</f>
        <v>0</v>
      </c>
      <c r="C4" s="7" t="str">
        <f>Full!CR4</f>
        <v>Yes</v>
      </c>
      <c r="D4" s="7" t="str">
        <f>Full!CS4</f>
        <v>0</v>
      </c>
      <c r="E4" s="7" t="str">
        <f>Full!CT4</f>
        <v>0</v>
      </c>
      <c r="F4" s="7" t="str">
        <f>Full!CU4</f>
        <v>15/07/2017 14:34:39</v>
      </c>
      <c r="G4" s="7" t="str">
        <f>Full!CV4</f>
        <v>15/07/2017 14:35:07</v>
      </c>
      <c r="H4" s="7">
        <f>Full!CW4</f>
        <v>0</v>
      </c>
      <c r="I4" s="7">
        <f>Full!CX4</f>
        <v>0</v>
      </c>
      <c r="J4" s="7">
        <f>Full!CY4</f>
        <v>0</v>
      </c>
      <c r="K4" s="7">
        <f>Full!CZ4</f>
        <v>0</v>
      </c>
      <c r="L4" s="7">
        <f>Full!DA4</f>
        <v>0</v>
      </c>
      <c r="M4" s="7">
        <f>Full!DB4</f>
        <v>0</v>
      </c>
      <c r="N4" s="7" t="str">
        <f>Full!DC4</f>
        <v>Unfortunately there are no Providers able to quote for the details you have entered.</v>
      </c>
      <c r="O4" s="7" t="str">
        <f>Full!DD4</f>
        <v>PASS</v>
      </c>
      <c r="P4" s="7">
        <f>Full!DE4</f>
        <v>0</v>
      </c>
      <c r="Q4" s="7">
        <f>Full!DF4</f>
        <v>0</v>
      </c>
      <c r="R4" s="7">
        <f>Full!DG4</f>
        <v>0</v>
      </c>
      <c r="S4" s="7">
        <f>Full!DH4</f>
        <v>0</v>
      </c>
      <c r="T4" s="7">
        <f>Full!DI4</f>
        <v>0</v>
      </c>
      <c r="U4" s="7">
        <f>Full!DJ4</f>
        <v>0</v>
      </c>
      <c r="V4" s="7">
        <f>Full!DK4</f>
        <v>0</v>
      </c>
      <c r="W4" s="7">
        <f>Full!DL4</f>
        <v>0</v>
      </c>
      <c r="X4" s="7">
        <f>Full!DM4</f>
        <v>0</v>
      </c>
      <c r="Y4" s="7">
        <f>Full!DN4</f>
        <v>0</v>
      </c>
      <c r="Z4" s="7">
        <f>Full!DO4</f>
        <v>0</v>
      </c>
      <c r="AA4" s="7">
        <f>Full!DP4</f>
        <v>0</v>
      </c>
    </row>
    <row r="5" spans="1:108" x14ac:dyDescent="0.3">
      <c r="A5" s="7" t="str">
        <f>Full!CP5</f>
        <v>0</v>
      </c>
      <c r="B5" s="7" t="str">
        <f>Full!CQ5</f>
        <v>0</v>
      </c>
      <c r="C5" s="7" t="str">
        <f>Full!CR5</f>
        <v>Yes</v>
      </c>
      <c r="D5" s="7" t="str">
        <f>Full!CS5</f>
        <v>0</v>
      </c>
      <c r="E5" s="7" t="str">
        <f>Full!CT5</f>
        <v>0</v>
      </c>
      <c r="F5" s="7" t="str">
        <f>Full!CU5</f>
        <v>15/07/2017 14:35:11</v>
      </c>
      <c r="G5" s="7" t="str">
        <f>Full!CV5</f>
        <v>15/07/2017 14:35:41</v>
      </c>
      <c r="H5" s="7">
        <f>Full!CW5</f>
        <v>0</v>
      </c>
      <c r="I5" s="7">
        <f>Full!CX5</f>
        <v>0</v>
      </c>
      <c r="J5" s="7">
        <f>Full!CY5</f>
        <v>0</v>
      </c>
      <c r="K5" s="7">
        <f>Full!CZ5</f>
        <v>0</v>
      </c>
      <c r="L5" s="7">
        <f>Full!DA5</f>
        <v>0</v>
      </c>
      <c r="M5" s="7">
        <f>Full!DB5</f>
        <v>0</v>
      </c>
      <c r="N5" s="7" t="str">
        <f>Full!DC5</f>
        <v>Unfortunately there are no Providers able to quote for the details you have entered.</v>
      </c>
      <c r="O5" s="7" t="str">
        <f>Full!DD5</f>
        <v>PASS</v>
      </c>
      <c r="P5" s="7">
        <f>Full!DE5</f>
        <v>0</v>
      </c>
      <c r="Q5" s="7">
        <f>Full!DF5</f>
        <v>0</v>
      </c>
      <c r="R5" s="7">
        <f>Full!DG5</f>
        <v>0</v>
      </c>
      <c r="S5" s="7">
        <f>Full!DH5</f>
        <v>0</v>
      </c>
      <c r="T5" s="7">
        <f>Full!DI5</f>
        <v>0</v>
      </c>
      <c r="U5" s="7">
        <f>Full!DJ5</f>
        <v>0</v>
      </c>
      <c r="V5" s="7">
        <f>Full!DK5</f>
        <v>0</v>
      </c>
      <c r="W5" s="7">
        <f>Full!DL5</f>
        <v>0</v>
      </c>
      <c r="X5" s="7">
        <f>Full!DM5</f>
        <v>0</v>
      </c>
      <c r="Y5" s="7">
        <f>Full!DN5</f>
        <v>0</v>
      </c>
      <c r="Z5" s="7">
        <f>Full!DO5</f>
        <v>0</v>
      </c>
      <c r="AA5" s="7">
        <f>Full!DP5</f>
        <v>0</v>
      </c>
    </row>
    <row r="6" spans="1:108" x14ac:dyDescent="0.3">
      <c r="A6" s="7" t="str">
        <f>Full!CP6</f>
        <v>0</v>
      </c>
      <c r="B6" s="7" t="str">
        <f>Full!CQ6</f>
        <v>0</v>
      </c>
      <c r="C6" s="7" t="str">
        <f>Full!CR6</f>
        <v>Yes</v>
      </c>
      <c r="D6" s="7" t="str">
        <f>Full!CS6</f>
        <v>0</v>
      </c>
      <c r="E6" s="7" t="str">
        <f>Full!CT6</f>
        <v>0</v>
      </c>
      <c r="F6" s="7" t="str">
        <f>Full!CU6</f>
        <v>15/07/2017 14:35:45</v>
      </c>
      <c r="G6" s="7" t="str">
        <f>Full!CV6</f>
        <v>15/07/2017 14:36:14</v>
      </c>
      <c r="H6" s="7">
        <f>Full!CW6</f>
        <v>0</v>
      </c>
      <c r="I6" s="7">
        <f>Full!CX6</f>
        <v>0</v>
      </c>
      <c r="J6" s="7">
        <f>Full!CY6</f>
        <v>0</v>
      </c>
      <c r="K6" s="7">
        <f>Full!CZ6</f>
        <v>0</v>
      </c>
      <c r="L6" s="7">
        <f>Full!DA6</f>
        <v>0</v>
      </c>
      <c r="M6" s="7">
        <f>Full!DB6</f>
        <v>0</v>
      </c>
      <c r="N6" s="7" t="str">
        <f>Full!DC6</f>
        <v>Unfortunately there are no Providers able to quote for the details you have entered.</v>
      </c>
      <c r="O6" s="7" t="str">
        <f>Full!DD6</f>
        <v>PASS</v>
      </c>
      <c r="P6" s="7">
        <f>Full!DE6</f>
        <v>0</v>
      </c>
      <c r="Q6" s="7">
        <f>Full!DF6</f>
        <v>0</v>
      </c>
      <c r="R6" s="7">
        <f>Full!DG6</f>
        <v>0</v>
      </c>
      <c r="S6" s="7">
        <f>Full!DH6</f>
        <v>0</v>
      </c>
      <c r="T6" s="7">
        <f>Full!DI6</f>
        <v>0</v>
      </c>
      <c r="U6" s="7">
        <f>Full!DJ6</f>
        <v>0</v>
      </c>
      <c r="V6" s="7">
        <f>Full!DK6</f>
        <v>0</v>
      </c>
      <c r="W6" s="7">
        <f>Full!DL6</f>
        <v>0</v>
      </c>
      <c r="X6" s="7">
        <f>Full!DM6</f>
        <v>0</v>
      </c>
      <c r="Y6" s="7">
        <f>Full!DN6</f>
        <v>0</v>
      </c>
      <c r="Z6" s="7">
        <f>Full!DO6</f>
        <v>0</v>
      </c>
      <c r="AA6" s="7">
        <f>Full!DP6</f>
        <v>0</v>
      </c>
    </row>
    <row r="7" spans="1:108" x14ac:dyDescent="0.3">
      <c r="A7" s="7" t="str">
        <f>Full!CP7</f>
        <v>0</v>
      </c>
      <c r="B7" s="7" t="str">
        <f>Full!CQ7</f>
        <v>0</v>
      </c>
      <c r="C7" s="7">
        <f>Full!CR7</f>
        <v>0</v>
      </c>
      <c r="D7" s="7" t="str">
        <f>Full!CS7</f>
        <v>0</v>
      </c>
      <c r="E7" s="7" t="str">
        <f>Full!CT7</f>
        <v>0</v>
      </c>
      <c r="F7" s="7" t="str">
        <f>Full!CU7</f>
        <v>15/07/2017 09:37:48</v>
      </c>
      <c r="G7" s="7">
        <f>Full!CV7</f>
        <v>0</v>
      </c>
      <c r="H7" s="7">
        <f>Full!CW7</f>
        <v>0</v>
      </c>
      <c r="I7" s="7">
        <f>Full!CX7</f>
        <v>0</v>
      </c>
      <c r="J7" s="7">
        <f>Full!CY7</f>
        <v>0</v>
      </c>
      <c r="K7" s="7">
        <f>Full!CZ7</f>
        <v>0</v>
      </c>
      <c r="L7" s="7">
        <f>Full!DA7</f>
        <v>0</v>
      </c>
      <c r="M7" s="7">
        <f>Full!DB7</f>
        <v>0</v>
      </c>
      <c r="N7" s="7">
        <f>Full!DC7</f>
        <v>0</v>
      </c>
      <c r="O7" s="7" t="str">
        <f>Full!DD7</f>
        <v>PASS</v>
      </c>
      <c r="P7" s="7">
        <f>Full!DE7</f>
        <v>0</v>
      </c>
      <c r="Q7" s="7">
        <f>Full!DF7</f>
        <v>0</v>
      </c>
      <c r="R7" s="7">
        <f>Full!DG7</f>
        <v>0</v>
      </c>
      <c r="S7" s="7">
        <f>Full!DH7</f>
        <v>0</v>
      </c>
      <c r="T7" s="7">
        <f>Full!DI7</f>
        <v>0</v>
      </c>
      <c r="U7" s="7">
        <f>Full!DJ7</f>
        <v>0</v>
      </c>
      <c r="V7" s="7">
        <f>Full!DK7</f>
        <v>0</v>
      </c>
      <c r="W7" s="7">
        <f>Full!DL7</f>
        <v>0</v>
      </c>
      <c r="X7" s="7">
        <f>Full!DM7</f>
        <v>0</v>
      </c>
      <c r="Y7" s="7">
        <f>Full!DN7</f>
        <v>0</v>
      </c>
      <c r="Z7" s="7">
        <f>Full!DO7</f>
        <v>0</v>
      </c>
      <c r="AA7" s="7">
        <f>Full!DP7</f>
        <v>0</v>
      </c>
    </row>
    <row r="8" spans="1:108" x14ac:dyDescent="0.3">
      <c r="A8" s="7" t="str">
        <f>Full!CP8</f>
        <v>0</v>
      </c>
      <c r="B8" s="7" t="str">
        <f>Full!CQ8</f>
        <v>0</v>
      </c>
      <c r="C8" s="7" t="str">
        <f>Full!CR8</f>
        <v>Yes</v>
      </c>
      <c r="D8" s="7" t="str">
        <f>Full!CS8</f>
        <v>0</v>
      </c>
      <c r="E8" s="7" t="str">
        <f>Full!CT8</f>
        <v>0</v>
      </c>
      <c r="F8" s="7" t="str">
        <f>Full!CU8</f>
        <v>18/07/2017 21:12:38</v>
      </c>
      <c r="G8" s="7" t="str">
        <f>Full!CV8</f>
        <v>18/07/2017 21:13:06</v>
      </c>
      <c r="H8" s="7">
        <f>Full!CW8</f>
        <v>0</v>
      </c>
      <c r="I8" s="7">
        <f>Full!CX8</f>
        <v>0</v>
      </c>
      <c r="J8" s="7">
        <f>Full!CY8</f>
        <v>0</v>
      </c>
      <c r="K8" s="7">
        <f>Full!CZ8</f>
        <v>0</v>
      </c>
      <c r="L8" s="7">
        <f>Full!DA8</f>
        <v>0</v>
      </c>
      <c r="M8" s="7">
        <f>Full!DB8</f>
        <v>0</v>
      </c>
      <c r="N8" s="7" t="str">
        <f>Full!DC8</f>
        <v>Unfortunately there are no Providers able to quote for the details you have entered.</v>
      </c>
      <c r="O8" s="7" t="str">
        <f>Full!DD8</f>
        <v>PASS</v>
      </c>
      <c r="P8" s="7">
        <f>Full!DE8</f>
        <v>0</v>
      </c>
      <c r="Q8" s="7">
        <f>Full!DF8</f>
        <v>0</v>
      </c>
      <c r="R8" s="7">
        <f>Full!DG8</f>
        <v>0</v>
      </c>
      <c r="S8" s="7">
        <f>Full!DH8</f>
        <v>0</v>
      </c>
      <c r="T8" s="7">
        <f>Full!DI8</f>
        <v>0</v>
      </c>
      <c r="U8" s="7">
        <f>Full!DJ8</f>
        <v>0</v>
      </c>
      <c r="V8" s="7">
        <f>Full!DK8</f>
        <v>0</v>
      </c>
      <c r="W8" s="7">
        <f>Full!DL8</f>
        <v>0</v>
      </c>
      <c r="X8" s="7">
        <f>Full!DM8</f>
        <v>0</v>
      </c>
      <c r="Y8" s="7">
        <f>Full!DN8</f>
        <v>0</v>
      </c>
      <c r="Z8" s="7">
        <f>Full!DO8</f>
        <v>0</v>
      </c>
      <c r="AA8" s="7">
        <f>Full!DP8</f>
        <v>0</v>
      </c>
    </row>
    <row r="9" spans="1:108" x14ac:dyDescent="0.3">
      <c r="A9" s="7" t="str">
        <f>Full!CP9</f>
        <v>2</v>
      </c>
      <c r="B9" s="7" t="str">
        <f>Full!CQ9</f>
        <v>0</v>
      </c>
      <c r="C9" s="7">
        <f>Full!CR9</f>
        <v>0</v>
      </c>
      <c r="D9" s="7" t="str">
        <f>Full!CS9</f>
        <v>2</v>
      </c>
      <c r="E9" s="7" t="str">
        <f>Full!CT9</f>
        <v>0</v>
      </c>
      <c r="F9" s="7" t="str">
        <f>Full!CU9</f>
        <v>15/07/2017 14:36:52</v>
      </c>
      <c r="G9" s="7" t="str">
        <f>Full!CV9</f>
        <v>15/07/2017 14:37:35</v>
      </c>
      <c r="H9" s="7">
        <f>Full!CW9</f>
        <v>0</v>
      </c>
      <c r="I9" s="7">
        <f>Full!CX9</f>
        <v>0</v>
      </c>
      <c r="J9" s="7" t="str">
        <f>Full!CY9</f>
        <v>£7,822.32;G</v>
      </c>
      <c r="K9" s="7" t="str">
        <f>Full!CZ9</f>
        <v>£7,750.32;G</v>
      </c>
      <c r="L9" s="7">
        <f>Full!DA9</f>
        <v>0</v>
      </c>
      <c r="M9" s="7">
        <f>Full!DB9</f>
        <v>0</v>
      </c>
      <c r="N9" s="7">
        <f>Full!DC9</f>
        <v>0</v>
      </c>
      <c r="O9" s="7" t="str">
        <f>Full!DD9</f>
        <v>PASS</v>
      </c>
      <c r="P9" s="7">
        <f>Full!DE9</f>
        <v>0</v>
      </c>
      <c r="Q9" s="7">
        <f>Full!DF9</f>
        <v>0</v>
      </c>
      <c r="R9" s="7">
        <f>Full!DG9</f>
        <v>0</v>
      </c>
      <c r="S9" s="7">
        <f>Full!DH9</f>
        <v>0</v>
      </c>
      <c r="T9" s="7">
        <f>Full!DI9</f>
        <v>0</v>
      </c>
      <c r="U9" s="7">
        <f>Full!DJ9</f>
        <v>0</v>
      </c>
      <c r="V9" s="7">
        <f>Full!DK9</f>
        <v>0</v>
      </c>
      <c r="W9" s="7">
        <f>Full!DL9</f>
        <v>0</v>
      </c>
      <c r="X9" s="7">
        <f>Full!DM9</f>
        <v>0</v>
      </c>
      <c r="Y9" s="7">
        <f>Full!DN9</f>
        <v>0</v>
      </c>
      <c r="Z9" s="7">
        <f>Full!DO9</f>
        <v>0</v>
      </c>
      <c r="AA9" s="7">
        <f>Full!DP9</f>
        <v>0</v>
      </c>
    </row>
    <row r="10" spans="1:108" x14ac:dyDescent="0.3">
      <c r="A10" s="7" t="str">
        <f>Full!CP10</f>
        <v>2</v>
      </c>
      <c r="B10" s="7" t="str">
        <f>Full!CQ10</f>
        <v>0</v>
      </c>
      <c r="C10" s="7">
        <f>Full!CR10</f>
        <v>0</v>
      </c>
      <c r="D10" s="7" t="str">
        <f>Full!CS10</f>
        <v>2</v>
      </c>
      <c r="E10" s="7" t="str">
        <f>Full!CT10</f>
        <v>0</v>
      </c>
      <c r="F10" s="7" t="str">
        <f>Full!CU10</f>
        <v>15/07/2017 14:37:39</v>
      </c>
      <c r="G10" s="7" t="str">
        <f>Full!CV10</f>
        <v>15/07/2017 14:38:14</v>
      </c>
      <c r="H10" s="7">
        <f>Full!CW10</f>
        <v>0</v>
      </c>
      <c r="I10" s="7">
        <f>Full!CX10</f>
        <v>0</v>
      </c>
      <c r="J10" s="7" t="str">
        <f>Full!CY10</f>
        <v>£8,076.12;G</v>
      </c>
      <c r="K10" s="7" t="str">
        <f>Full!CZ10</f>
        <v>£8,002.08;G</v>
      </c>
      <c r="L10" s="7">
        <f>Full!DA10</f>
        <v>0</v>
      </c>
      <c r="M10" s="7">
        <f>Full!DB10</f>
        <v>0</v>
      </c>
      <c r="N10" s="7">
        <f>Full!DC10</f>
        <v>0</v>
      </c>
      <c r="O10" s="7" t="str">
        <f>Full!DD10</f>
        <v>PASS</v>
      </c>
      <c r="P10" s="7">
        <f>Full!DE10</f>
        <v>0</v>
      </c>
      <c r="Q10" s="7">
        <f>Full!DF10</f>
        <v>0</v>
      </c>
      <c r="R10" s="7">
        <f>Full!DG10</f>
        <v>0</v>
      </c>
      <c r="S10" s="7">
        <f>Full!DH10</f>
        <v>0</v>
      </c>
      <c r="T10" s="7">
        <f>Full!DI10</f>
        <v>0</v>
      </c>
      <c r="U10" s="7">
        <f>Full!DJ10</f>
        <v>0</v>
      </c>
      <c r="V10" s="7">
        <f>Full!DK10</f>
        <v>0</v>
      </c>
      <c r="W10" s="7">
        <f>Full!DL10</f>
        <v>0</v>
      </c>
      <c r="X10" s="7">
        <f>Full!DM10</f>
        <v>0</v>
      </c>
      <c r="Y10" s="7">
        <f>Full!DN10</f>
        <v>0</v>
      </c>
      <c r="Z10" s="7">
        <f>Full!DO10</f>
        <v>0</v>
      </c>
      <c r="AA10" s="7">
        <f>Full!DP10</f>
        <v>0</v>
      </c>
    </row>
    <row r="11" spans="1:108" x14ac:dyDescent="0.3">
      <c r="A11" s="7" t="str">
        <f>Full!CP11</f>
        <v>2</v>
      </c>
      <c r="B11" s="7" t="str">
        <f>Full!CQ11</f>
        <v>0</v>
      </c>
      <c r="C11" s="7">
        <f>Full!CR11</f>
        <v>0</v>
      </c>
      <c r="D11" s="7" t="str">
        <f>Full!CS11</f>
        <v>2</v>
      </c>
      <c r="E11" s="7" t="str">
        <f>Full!CT11</f>
        <v>0</v>
      </c>
      <c r="F11" s="7" t="str">
        <f>Full!CU11</f>
        <v>15/07/2017 14:38:18</v>
      </c>
      <c r="G11" s="7" t="str">
        <f>Full!CV11</f>
        <v>15/07/2017 14:38:54</v>
      </c>
      <c r="H11" s="7">
        <f>Full!CW11</f>
        <v>0</v>
      </c>
      <c r="I11" s="7">
        <f>Full!CX11</f>
        <v>0</v>
      </c>
      <c r="J11" s="7" t="str">
        <f>Full!CY11</f>
        <v>£7,822.32;G</v>
      </c>
      <c r="K11" s="7" t="str">
        <f>Full!CZ11</f>
        <v>£7,750.32;G</v>
      </c>
      <c r="L11" s="7">
        <f>Full!DA11</f>
        <v>0</v>
      </c>
      <c r="M11" s="7">
        <f>Full!DB11</f>
        <v>0</v>
      </c>
      <c r="N11" s="7">
        <f>Full!DC11</f>
        <v>0</v>
      </c>
      <c r="O11" s="7" t="str">
        <f>Full!DD11</f>
        <v>PASS</v>
      </c>
      <c r="P11" s="7">
        <f>Full!DE11</f>
        <v>0</v>
      </c>
      <c r="Q11" s="7">
        <f>Full!DF11</f>
        <v>0</v>
      </c>
      <c r="R11" s="7">
        <f>Full!DG11</f>
        <v>0</v>
      </c>
      <c r="S11" s="7">
        <f>Full!DH11</f>
        <v>0</v>
      </c>
      <c r="T11" s="7">
        <f>Full!DI11</f>
        <v>0</v>
      </c>
      <c r="U11" s="7">
        <f>Full!DJ11</f>
        <v>0</v>
      </c>
      <c r="V11" s="7">
        <f>Full!DK11</f>
        <v>0</v>
      </c>
      <c r="W11" s="7">
        <f>Full!DL11</f>
        <v>0</v>
      </c>
      <c r="X11" s="7">
        <f>Full!DM11</f>
        <v>0</v>
      </c>
      <c r="Y11" s="7">
        <f>Full!DN11</f>
        <v>0</v>
      </c>
      <c r="Z11" s="7">
        <f>Full!DO11</f>
        <v>0</v>
      </c>
      <c r="AA11" s="7">
        <f>Full!DP11</f>
        <v>0</v>
      </c>
    </row>
    <row r="12" spans="1:108" x14ac:dyDescent="0.3">
      <c r="A12" s="7" t="str">
        <f>Full!CP12</f>
        <v>1</v>
      </c>
      <c r="B12" s="7" t="str">
        <f>Full!CQ12</f>
        <v>0</v>
      </c>
      <c r="C12" s="7">
        <f>Full!CR12</f>
        <v>0</v>
      </c>
      <c r="D12" s="7" t="str">
        <f>Full!CS12</f>
        <v>1</v>
      </c>
      <c r="E12" s="7" t="str">
        <f>Full!CT12</f>
        <v>0</v>
      </c>
      <c r="F12" s="7" t="str">
        <f>Full!CU12</f>
        <v>15/07/2017 14:38:58</v>
      </c>
      <c r="G12" s="7" t="str">
        <f>Full!CV12</f>
        <v>15/07/2017 14:39:31</v>
      </c>
      <c r="H12" s="7">
        <f>Full!CW12</f>
        <v>0</v>
      </c>
      <c r="I12" s="7">
        <f>Full!CX12</f>
        <v>0</v>
      </c>
      <c r="J12" s="7">
        <f>Full!CY12</f>
        <v>0</v>
      </c>
      <c r="K12" s="7" t="str">
        <f>Full!CZ12</f>
        <v>£10,016.28;G</v>
      </c>
      <c r="L12" s="7">
        <f>Full!DA12</f>
        <v>0</v>
      </c>
      <c r="M12" s="7">
        <f>Full!DB12</f>
        <v>0</v>
      </c>
      <c r="N12" s="7">
        <f>Full!DC12</f>
        <v>0</v>
      </c>
      <c r="O12" s="7" t="str">
        <f>Full!DD12</f>
        <v>PASS</v>
      </c>
      <c r="P12" s="7">
        <f>Full!DE12</f>
        <v>0</v>
      </c>
      <c r="Q12" s="7">
        <f>Full!DF12</f>
        <v>0</v>
      </c>
      <c r="R12" s="7">
        <f>Full!DG12</f>
        <v>0</v>
      </c>
      <c r="S12" s="7">
        <f>Full!DH12</f>
        <v>0</v>
      </c>
      <c r="T12" s="7">
        <f>Full!DI12</f>
        <v>0</v>
      </c>
      <c r="U12" s="7">
        <f>Full!DJ12</f>
        <v>0</v>
      </c>
      <c r="V12" s="7">
        <f>Full!DK12</f>
        <v>0</v>
      </c>
      <c r="W12" s="7">
        <f>Full!DL12</f>
        <v>0</v>
      </c>
      <c r="X12" s="7">
        <f>Full!DM12</f>
        <v>0</v>
      </c>
      <c r="Y12" s="7">
        <f>Full!DN12</f>
        <v>0</v>
      </c>
      <c r="Z12" s="7">
        <f>Full!DO12</f>
        <v>0</v>
      </c>
      <c r="AA12" s="7">
        <f>Full!DP12</f>
        <v>0</v>
      </c>
    </row>
    <row r="13" spans="1:108" x14ac:dyDescent="0.3">
      <c r="A13" s="7" t="str">
        <f>Full!CP13</f>
        <v>0</v>
      </c>
      <c r="B13" s="7" t="str">
        <f>Full!CQ13</f>
        <v>0</v>
      </c>
      <c r="C13" s="7">
        <f>Full!CR13</f>
        <v>0</v>
      </c>
      <c r="D13" s="7" t="str">
        <f>Full!CS13</f>
        <v>0</v>
      </c>
      <c r="E13" s="7" t="str">
        <f>Full!CT13</f>
        <v>0</v>
      </c>
      <c r="F13" s="7" t="str">
        <f>Full!CU13</f>
        <v>15/07/2017 14:39:35</v>
      </c>
      <c r="G13" s="7" t="str">
        <f>Full!CV13</f>
        <v>15/07/2017 14:39:45</v>
      </c>
      <c r="H13" s="7">
        <f>Full!CW13</f>
        <v>0</v>
      </c>
      <c r="I13" s="7">
        <f>Full!CX13</f>
        <v>0</v>
      </c>
      <c r="J13" s="7">
        <f>Full!CY13</f>
        <v>0</v>
      </c>
      <c r="K13" s="7">
        <f>Full!CZ13</f>
        <v>0</v>
      </c>
      <c r="L13" s="7">
        <f>Full!DA13</f>
        <v>0</v>
      </c>
      <c r="M13" s="7">
        <f>Full!DB13</f>
        <v>0</v>
      </c>
      <c r="N13" s="7" t="str">
        <f>Full!DC13</f>
        <v>Warning: your client is less than 55</v>
      </c>
      <c r="O13" s="7" t="str">
        <f>Full!DD13</f>
        <v>PASS</v>
      </c>
      <c r="P13" s="7">
        <f>Full!DE13</f>
        <v>0</v>
      </c>
      <c r="Q13" s="7">
        <f>Full!DF13</f>
        <v>0</v>
      </c>
      <c r="R13" s="7">
        <f>Full!DG13</f>
        <v>0</v>
      </c>
      <c r="S13" s="7">
        <f>Full!DH13</f>
        <v>0</v>
      </c>
      <c r="T13" s="7">
        <f>Full!DI13</f>
        <v>0</v>
      </c>
      <c r="U13" s="7">
        <f>Full!DJ13</f>
        <v>0</v>
      </c>
      <c r="V13" s="7">
        <f>Full!DK13</f>
        <v>0</v>
      </c>
      <c r="W13" s="7">
        <f>Full!DL13</f>
        <v>0</v>
      </c>
      <c r="X13" s="7">
        <f>Full!DM13</f>
        <v>0</v>
      </c>
      <c r="Y13" s="7">
        <f>Full!DN13</f>
        <v>0</v>
      </c>
      <c r="Z13" s="7">
        <f>Full!DO13</f>
        <v>0</v>
      </c>
      <c r="AA13" s="7">
        <f>Full!DP13</f>
        <v>0</v>
      </c>
    </row>
    <row r="14" spans="1:108" x14ac:dyDescent="0.3">
      <c r="A14" s="7" t="str">
        <f>Full!CP14</f>
        <v>0</v>
      </c>
      <c r="B14" s="7" t="str">
        <f>Full!CQ14</f>
        <v>0</v>
      </c>
      <c r="C14" s="7">
        <f>Full!CR14</f>
        <v>0</v>
      </c>
      <c r="D14" s="7" t="str">
        <f>Full!CS14</f>
        <v>0</v>
      </c>
      <c r="E14" s="7" t="str">
        <f>Full!CT14</f>
        <v>0</v>
      </c>
      <c r="F14" s="7" t="str">
        <f>Full!CU14</f>
        <v>15/07/2017 14:39:49</v>
      </c>
      <c r="G14" s="7" t="str">
        <f>Full!CV14</f>
        <v>15/07/2017 14:40:23</v>
      </c>
      <c r="H14" s="7">
        <f>Full!CW14</f>
        <v>0</v>
      </c>
      <c r="I14" s="7">
        <f>Full!CX14</f>
        <v>0</v>
      </c>
      <c r="J14" s="7">
        <f>Full!CY14</f>
        <v>0</v>
      </c>
      <c r="K14" s="7">
        <f>Full!CZ14</f>
        <v>0</v>
      </c>
      <c r="L14" s="7">
        <f>Full!DA14</f>
        <v>0</v>
      </c>
      <c r="M14" s="7">
        <f>Full!DB14</f>
        <v>0</v>
      </c>
      <c r="N14" s="7">
        <f>Full!DC14</f>
        <v>0</v>
      </c>
      <c r="O14" s="7" t="str">
        <f>Full!DD14</f>
        <v>PASS</v>
      </c>
      <c r="P14" s="7">
        <f>Full!DE14</f>
        <v>0</v>
      </c>
      <c r="Q14" s="7">
        <f>Full!DF14</f>
        <v>0</v>
      </c>
      <c r="R14" s="7">
        <f>Full!DG14</f>
        <v>0</v>
      </c>
      <c r="S14" s="7">
        <f>Full!DH14</f>
        <v>0</v>
      </c>
      <c r="T14" s="7">
        <f>Full!DI14</f>
        <v>0</v>
      </c>
      <c r="U14" s="7">
        <f>Full!DJ14</f>
        <v>0</v>
      </c>
      <c r="V14" s="7">
        <f>Full!DK14</f>
        <v>0</v>
      </c>
      <c r="W14" s="7">
        <f>Full!DL14</f>
        <v>0</v>
      </c>
      <c r="X14" s="7">
        <f>Full!DM14</f>
        <v>0</v>
      </c>
      <c r="Y14" s="7">
        <f>Full!DN14</f>
        <v>0</v>
      </c>
      <c r="Z14" s="7">
        <f>Full!DO14</f>
        <v>0</v>
      </c>
      <c r="AA14" s="7">
        <f>Full!DP14</f>
        <v>0</v>
      </c>
    </row>
    <row r="15" spans="1:108" x14ac:dyDescent="0.3">
      <c r="A15" s="7" t="str">
        <f>Full!CP15</f>
        <v>1</v>
      </c>
      <c r="B15" s="7" t="str">
        <f>Full!CQ15</f>
        <v>0</v>
      </c>
      <c r="C15" s="7">
        <f>Full!CR15</f>
        <v>0</v>
      </c>
      <c r="D15" s="7" t="str">
        <f>Full!CS15</f>
        <v>1</v>
      </c>
      <c r="E15" s="7" t="str">
        <f>Full!CT15</f>
        <v>0</v>
      </c>
      <c r="F15" s="7" t="str">
        <f>Full!CU15</f>
        <v>15/07/2017 14:40:27</v>
      </c>
      <c r="G15" s="7" t="str">
        <f>Full!CV15</f>
        <v>15/07/2017 14:41:01</v>
      </c>
      <c r="H15" s="7">
        <f>Full!CW15</f>
        <v>0</v>
      </c>
      <c r="I15" s="7">
        <f>Full!CX15</f>
        <v>0</v>
      </c>
      <c r="J15" s="7" t="str">
        <f>Full!CY15</f>
        <v>£14,784.00;G</v>
      </c>
      <c r="K15" s="7">
        <f>Full!CZ15</f>
        <v>0</v>
      </c>
      <c r="L15" s="7">
        <f>Full!DA15</f>
        <v>0</v>
      </c>
      <c r="M15" s="7">
        <f>Full!DB15</f>
        <v>0</v>
      </c>
      <c r="N15" s="7">
        <f>Full!DC15</f>
        <v>0</v>
      </c>
      <c r="O15" s="7" t="str">
        <f>Full!DD15</f>
        <v>PASS</v>
      </c>
      <c r="P15" s="7">
        <f>Full!DE15</f>
        <v>0</v>
      </c>
      <c r="Q15" s="7">
        <f>Full!DF15</f>
        <v>0</v>
      </c>
      <c r="R15" s="7">
        <f>Full!DG15</f>
        <v>0</v>
      </c>
      <c r="S15" s="7">
        <f>Full!DH15</f>
        <v>0</v>
      </c>
      <c r="T15" s="7">
        <f>Full!DI15</f>
        <v>0</v>
      </c>
      <c r="U15" s="7">
        <f>Full!DJ15</f>
        <v>0</v>
      </c>
      <c r="V15" s="7">
        <f>Full!DK15</f>
        <v>0</v>
      </c>
      <c r="W15" s="7">
        <f>Full!DL15</f>
        <v>0</v>
      </c>
      <c r="X15" s="7">
        <f>Full!DM15</f>
        <v>0</v>
      </c>
      <c r="Y15" s="7">
        <f>Full!DN15</f>
        <v>0</v>
      </c>
      <c r="Z15" s="7">
        <f>Full!DO15</f>
        <v>0</v>
      </c>
      <c r="AA15" s="7">
        <f>Full!DP15</f>
        <v>0</v>
      </c>
    </row>
    <row r="16" spans="1:108" x14ac:dyDescent="0.3">
      <c r="A16" s="7" t="str">
        <f>Full!CP16</f>
        <v>0</v>
      </c>
      <c r="B16" s="7" t="str">
        <f>Full!CQ16</f>
        <v>2</v>
      </c>
      <c r="C16" s="7" t="str">
        <f>Full!CR16</f>
        <v>No</v>
      </c>
      <c r="D16" s="7" t="str">
        <f>Full!CS16</f>
        <v>0</v>
      </c>
      <c r="E16" s="7" t="str">
        <f>Full!CT16</f>
        <v>2</v>
      </c>
      <c r="F16" s="7" t="str">
        <f>Full!CU16</f>
        <v>15/07/2017 14:41:05</v>
      </c>
      <c r="G16" s="7" t="str">
        <f>Full!CV16</f>
        <v>15/07/2017 14:41:40</v>
      </c>
      <c r="H16" s="7">
        <f>Full!CW16</f>
        <v>0</v>
      </c>
      <c r="I16" s="7">
        <f>Full!CX16</f>
        <v>0</v>
      </c>
      <c r="J16" s="7">
        <f>Full!CY16</f>
        <v>0</v>
      </c>
      <c r="K16" s="7">
        <f>Full!CZ16</f>
        <v>0</v>
      </c>
      <c r="L16" s="7" t="str">
        <f>Full!DA16</f>
        <v>We are unable to provide a quote based on the details you have given. The main applicant must be aged between 55 and 85.</v>
      </c>
      <c r="M16" s="7" t="str">
        <f>Full!DB16</f>
        <v>com.hannover_re.lh.pos.manager.exception.PersonTooOldException: The person is older than the allowed maximum age (86 &gt; 85)!.</v>
      </c>
      <c r="N16" s="7">
        <f>Full!DC16</f>
        <v>0</v>
      </c>
      <c r="O16" s="7" t="str">
        <f>Full!DD16</f>
        <v>PASS</v>
      </c>
      <c r="P16" s="7">
        <f>Full!DE16</f>
        <v>0</v>
      </c>
      <c r="Q16" s="7">
        <f>Full!DF16</f>
        <v>0</v>
      </c>
      <c r="R16" s="7">
        <f>Full!DG16</f>
        <v>0</v>
      </c>
      <c r="S16" s="7">
        <f>Full!DH16</f>
        <v>0</v>
      </c>
      <c r="T16" s="7">
        <f>Full!DI16</f>
        <v>0</v>
      </c>
      <c r="U16" s="7">
        <f>Full!DJ16</f>
        <v>0</v>
      </c>
      <c r="V16" s="7">
        <f>Full!DK16</f>
        <v>0</v>
      </c>
      <c r="W16" s="7">
        <f>Full!DL16</f>
        <v>0</v>
      </c>
      <c r="X16" s="7">
        <f>Full!DM16</f>
        <v>0</v>
      </c>
      <c r="Y16" s="7">
        <f>Full!DN16</f>
        <v>0</v>
      </c>
      <c r="Z16" s="7">
        <f>Full!DO16</f>
        <v>0</v>
      </c>
      <c r="AA16" s="7">
        <f>Full!DP16</f>
        <v>0</v>
      </c>
    </row>
    <row r="17" spans="1:27" x14ac:dyDescent="0.3">
      <c r="A17" s="7" t="str">
        <f>Full!CP17</f>
        <v>1</v>
      </c>
      <c r="B17" s="7" t="str">
        <f>Full!CQ17</f>
        <v>1</v>
      </c>
      <c r="C17" s="7" t="str">
        <f>Full!CR17</f>
        <v>No</v>
      </c>
      <c r="D17" s="7" t="str">
        <f>Full!CS17</f>
        <v>1</v>
      </c>
      <c r="E17" s="7" t="str">
        <f>Full!CT17</f>
        <v>1</v>
      </c>
      <c r="F17" s="7" t="str">
        <f>Full!CU17</f>
        <v>15/07/2017 14:41:45</v>
      </c>
      <c r="G17" s="7" t="str">
        <f>Full!CV17</f>
        <v>15/07/2017 14:42:22</v>
      </c>
      <c r="H17" s="7">
        <f>Full!CW17</f>
        <v>0</v>
      </c>
      <c r="I17" s="7">
        <f>Full!CX17</f>
        <v>0</v>
      </c>
      <c r="J17" s="7">
        <f>Full!CY17</f>
        <v>0</v>
      </c>
      <c r="K17" s="7" t="str">
        <f>Full!CZ17</f>
        <v>£737.64;G</v>
      </c>
      <c r="L17" s="7" t="str">
        <f>Full!DA17</f>
        <v>This product is subject to a minimum premium of Â£20,000 after the deduction of any tax free cash, product fee, and initial charge.</v>
      </c>
      <c r="M17" s="7">
        <f>Full!DB17</f>
        <v>0</v>
      </c>
      <c r="N17" s="7">
        <f>Full!DC17</f>
        <v>0</v>
      </c>
      <c r="O17" s="7" t="str">
        <f>Full!DD17</f>
        <v>PASS</v>
      </c>
      <c r="P17" s="7">
        <f>Full!DE17</f>
        <v>0</v>
      </c>
      <c r="Q17" s="7">
        <f>Full!DF17</f>
        <v>0</v>
      </c>
      <c r="R17" s="7">
        <f>Full!DG17</f>
        <v>0</v>
      </c>
      <c r="S17" s="7">
        <f>Full!DH17</f>
        <v>0</v>
      </c>
      <c r="T17" s="7">
        <f>Full!DI17</f>
        <v>0</v>
      </c>
      <c r="U17" s="7">
        <f>Full!DJ17</f>
        <v>0</v>
      </c>
      <c r="V17" s="7">
        <f>Full!DK17</f>
        <v>0</v>
      </c>
      <c r="W17" s="7">
        <f>Full!DL17</f>
        <v>0</v>
      </c>
      <c r="X17" s="7">
        <f>Full!DM17</f>
        <v>0</v>
      </c>
      <c r="Y17" s="7">
        <f>Full!DN17</f>
        <v>0</v>
      </c>
      <c r="Z17" s="7">
        <f>Full!DO17</f>
        <v>0</v>
      </c>
      <c r="AA17" s="7">
        <f>Full!DP17</f>
        <v>0</v>
      </c>
    </row>
    <row r="18" spans="1:27" x14ac:dyDescent="0.3">
      <c r="A18" s="7" t="str">
        <f>Full!CP18</f>
        <v>1</v>
      </c>
      <c r="B18" s="7" t="str">
        <f>Full!CQ18</f>
        <v>1</v>
      </c>
      <c r="C18" s="7">
        <f>Full!CR18</f>
        <v>0</v>
      </c>
      <c r="D18" s="7" t="str">
        <f>Full!CS18</f>
        <v>1</v>
      </c>
      <c r="E18" s="7" t="str">
        <f>Full!CT18</f>
        <v>1</v>
      </c>
      <c r="F18" s="7" t="str">
        <f>Full!CU18</f>
        <v>15/07/2017 14:42:26</v>
      </c>
      <c r="G18" s="7" t="str">
        <f>Full!CV18</f>
        <v>15/07/2017 14:42:59</v>
      </c>
      <c r="H18" s="7">
        <f>Full!CW18</f>
        <v>0</v>
      </c>
      <c r="I18" s="7">
        <f>Full!CX18</f>
        <v>0</v>
      </c>
      <c r="J18" s="7">
        <f>Full!CY18</f>
        <v>0</v>
      </c>
      <c r="K18" s="7" t="str">
        <f>Full!CZ18</f>
        <v>£737.64;G</v>
      </c>
      <c r="L18" s="7" t="str">
        <f>Full!DA18</f>
        <v>This product is subject to a minimum premium of Â£20,000 after the deduction of any tax free cash, product fee, and initial charge.</v>
      </c>
      <c r="M18" s="7">
        <f>Full!DB18</f>
        <v>0</v>
      </c>
      <c r="N18" s="7">
        <f>Full!DC18</f>
        <v>0</v>
      </c>
      <c r="O18" s="7" t="str">
        <f>Full!DD18</f>
        <v>PASS</v>
      </c>
      <c r="P18" s="7">
        <f>Full!DE18</f>
        <v>0</v>
      </c>
      <c r="Q18" s="7">
        <f>Full!DF18</f>
        <v>0</v>
      </c>
      <c r="R18" s="7">
        <f>Full!DG18</f>
        <v>0</v>
      </c>
      <c r="S18" s="7">
        <f>Full!DH18</f>
        <v>0</v>
      </c>
      <c r="T18" s="7">
        <f>Full!DI18</f>
        <v>0</v>
      </c>
      <c r="U18" s="7">
        <f>Full!DJ18</f>
        <v>0</v>
      </c>
      <c r="V18" s="7">
        <f>Full!DK18</f>
        <v>0</v>
      </c>
      <c r="W18" s="7">
        <f>Full!DL18</f>
        <v>0</v>
      </c>
      <c r="X18" s="7">
        <f>Full!DM18</f>
        <v>0</v>
      </c>
      <c r="Y18" s="7">
        <f>Full!DN18</f>
        <v>0</v>
      </c>
      <c r="Z18" s="7">
        <f>Full!DO18</f>
        <v>0</v>
      </c>
      <c r="AA18" s="7">
        <f>Full!DP18</f>
        <v>0</v>
      </c>
    </row>
    <row r="19" spans="1:27" x14ac:dyDescent="0.3">
      <c r="A19" s="7" t="str">
        <f>Full!CP19</f>
        <v>2</v>
      </c>
      <c r="B19" s="7" t="str">
        <f>Full!CQ19</f>
        <v>0</v>
      </c>
      <c r="C19" s="7">
        <f>Full!CR19</f>
        <v>0</v>
      </c>
      <c r="D19" s="7" t="str">
        <f>Full!CS19</f>
        <v>2</v>
      </c>
      <c r="E19" s="7" t="str">
        <f>Full!CT19</f>
        <v>0</v>
      </c>
      <c r="F19" s="7" t="str">
        <f>Full!CU19</f>
        <v>15/07/2017 14:43:03</v>
      </c>
      <c r="G19" s="7" t="str">
        <f>Full!CV19</f>
        <v>15/07/2017 14:43:40</v>
      </c>
      <c r="H19" s="7">
        <f>Full!CW19</f>
        <v>0</v>
      </c>
      <c r="I19" s="7">
        <f>Full!CX19</f>
        <v>0</v>
      </c>
      <c r="J19" s="7" t="str">
        <f>Full!CY19</f>
        <v>£7,266.24;</v>
      </c>
      <c r="K19" s="7" t="str">
        <f>Full!CZ19</f>
        <v>£7,431.72;</v>
      </c>
      <c r="L19" s="7">
        <f>Full!DA19</f>
        <v>0</v>
      </c>
      <c r="M19" s="7">
        <f>Full!DB19</f>
        <v>0</v>
      </c>
      <c r="N19" s="7">
        <f>Full!DC19</f>
        <v>0</v>
      </c>
      <c r="O19" s="7" t="str">
        <f>Full!DD19</f>
        <v>PASS</v>
      </c>
      <c r="P19" s="7">
        <f>Full!DE19</f>
        <v>0</v>
      </c>
      <c r="Q19" s="7">
        <f>Full!DF19</f>
        <v>0</v>
      </c>
      <c r="R19" s="7">
        <f>Full!DG19</f>
        <v>0</v>
      </c>
      <c r="S19" s="7">
        <f>Full!DH19</f>
        <v>0</v>
      </c>
      <c r="T19" s="7">
        <f>Full!DI19</f>
        <v>0</v>
      </c>
      <c r="U19" s="7">
        <f>Full!DJ19</f>
        <v>0</v>
      </c>
      <c r="V19" s="7">
        <f>Full!DK19</f>
        <v>0</v>
      </c>
      <c r="W19" s="7">
        <f>Full!DL19</f>
        <v>0</v>
      </c>
      <c r="X19" s="7">
        <f>Full!DM19</f>
        <v>0</v>
      </c>
      <c r="Y19" s="7">
        <f>Full!DN19</f>
        <v>0</v>
      </c>
      <c r="Z19" s="7">
        <f>Full!DO19</f>
        <v>0</v>
      </c>
      <c r="AA19" s="7">
        <f>Full!DP19</f>
        <v>0</v>
      </c>
    </row>
    <row r="20" spans="1:27" x14ac:dyDescent="0.3">
      <c r="A20" s="7" t="str">
        <f>Full!CP20</f>
        <v>2</v>
      </c>
      <c r="B20" s="7" t="str">
        <f>Full!CQ20</f>
        <v>0</v>
      </c>
      <c r="C20" s="7">
        <f>Full!CR20</f>
        <v>0</v>
      </c>
      <c r="D20" s="7" t="str">
        <f>Full!CS20</f>
        <v>2</v>
      </c>
      <c r="E20" s="7" t="str">
        <f>Full!CT20</f>
        <v>0</v>
      </c>
      <c r="F20" s="7" t="str">
        <f>Full!CU20</f>
        <v>15/07/2017 14:43:44</v>
      </c>
      <c r="G20" s="7" t="str">
        <f>Full!CV20</f>
        <v>15/07/2017 14:44:19</v>
      </c>
      <c r="H20" s="7">
        <f>Full!CW20</f>
        <v>0</v>
      </c>
      <c r="I20" s="7">
        <f>Full!CX20</f>
        <v>0</v>
      </c>
      <c r="J20" s="7" t="str">
        <f>Full!CY20</f>
        <v>£7,568.40;G</v>
      </c>
      <c r="K20" s="7" t="str">
        <f>Full!CZ20</f>
        <v>£7,498.68;G</v>
      </c>
      <c r="L20" s="7">
        <f>Full!DA20</f>
        <v>0</v>
      </c>
      <c r="M20" s="7">
        <f>Full!DB20</f>
        <v>0</v>
      </c>
      <c r="N20" s="7">
        <f>Full!DC20</f>
        <v>0</v>
      </c>
      <c r="O20" s="7" t="str">
        <f>Full!DD20</f>
        <v>PASS</v>
      </c>
      <c r="P20" s="7">
        <f>Full!DE20</f>
        <v>0</v>
      </c>
      <c r="Q20" s="7">
        <f>Full!DF20</f>
        <v>0</v>
      </c>
      <c r="R20" s="7">
        <f>Full!DG20</f>
        <v>0</v>
      </c>
      <c r="S20" s="7">
        <f>Full!DH20</f>
        <v>0</v>
      </c>
      <c r="T20" s="7">
        <f>Full!DI20</f>
        <v>0</v>
      </c>
      <c r="U20" s="7">
        <f>Full!DJ20</f>
        <v>0</v>
      </c>
      <c r="V20" s="7">
        <f>Full!DK20</f>
        <v>0</v>
      </c>
      <c r="W20" s="7">
        <f>Full!DL20</f>
        <v>0</v>
      </c>
      <c r="X20" s="7">
        <f>Full!DM20</f>
        <v>0</v>
      </c>
      <c r="Y20" s="7">
        <f>Full!DN20</f>
        <v>0</v>
      </c>
      <c r="Z20" s="7">
        <f>Full!DO20</f>
        <v>0</v>
      </c>
      <c r="AA20" s="7">
        <f>Full!DP20</f>
        <v>0</v>
      </c>
    </row>
    <row r="21" spans="1:27" x14ac:dyDescent="0.3">
      <c r="A21" s="7" t="str">
        <f>Full!CP21</f>
        <v>2</v>
      </c>
      <c r="B21" s="7" t="str">
        <f>Full!CQ21</f>
        <v>0</v>
      </c>
      <c r="C21" s="7">
        <f>Full!CR21</f>
        <v>0</v>
      </c>
      <c r="D21" s="7" t="str">
        <f>Full!CS21</f>
        <v>2</v>
      </c>
      <c r="E21" s="7" t="str">
        <f>Full!CT21</f>
        <v>0</v>
      </c>
      <c r="F21" s="7" t="str">
        <f>Full!CU21</f>
        <v>15/07/2017 14:44:23</v>
      </c>
      <c r="G21" s="7" t="str">
        <f>Full!CV21</f>
        <v>15/07/2017 14:45:01</v>
      </c>
      <c r="H21" s="7">
        <f>Full!CW21</f>
        <v>0</v>
      </c>
      <c r="I21" s="7">
        <f>Full!CX21</f>
        <v>0</v>
      </c>
      <c r="J21" s="7" t="str">
        <f>Full!CY21</f>
        <v>£7,342.32;</v>
      </c>
      <c r="K21" s="7" t="str">
        <f>Full!CZ21</f>
        <v>£7,509.84;</v>
      </c>
      <c r="L21" s="7">
        <f>Full!DA21</f>
        <v>0</v>
      </c>
      <c r="M21" s="7">
        <f>Full!DB21</f>
        <v>0</v>
      </c>
      <c r="N21" s="7">
        <f>Full!DC21</f>
        <v>0</v>
      </c>
      <c r="O21" s="7" t="str">
        <f>Full!DD21</f>
        <v>PASS</v>
      </c>
      <c r="P21" s="7">
        <f>Full!DE21</f>
        <v>0</v>
      </c>
      <c r="Q21" s="7">
        <f>Full!DF21</f>
        <v>0</v>
      </c>
      <c r="R21" s="7">
        <f>Full!DG21</f>
        <v>0</v>
      </c>
      <c r="S21" s="7">
        <f>Full!DH21</f>
        <v>0</v>
      </c>
      <c r="T21" s="7">
        <f>Full!DI21</f>
        <v>0</v>
      </c>
      <c r="U21" s="7">
        <f>Full!DJ21</f>
        <v>0</v>
      </c>
      <c r="V21" s="7">
        <f>Full!DK21</f>
        <v>0</v>
      </c>
      <c r="W21" s="7">
        <f>Full!DL21</f>
        <v>0</v>
      </c>
      <c r="X21" s="7">
        <f>Full!DM21</f>
        <v>0</v>
      </c>
      <c r="Y21" s="7">
        <f>Full!DN21</f>
        <v>0</v>
      </c>
      <c r="Z21" s="7">
        <f>Full!DO21</f>
        <v>0</v>
      </c>
      <c r="AA21" s="7">
        <f>Full!DP21</f>
        <v>0</v>
      </c>
    </row>
    <row r="22" spans="1:27" x14ac:dyDescent="0.3">
      <c r="A22" s="7" t="str">
        <f>Full!CP22</f>
        <v>2</v>
      </c>
      <c r="B22" s="7" t="str">
        <f>Full!CQ22</f>
        <v>0</v>
      </c>
      <c r="C22" s="7">
        <f>Full!CR22</f>
        <v>0</v>
      </c>
      <c r="D22" s="7" t="str">
        <f>Full!CS22</f>
        <v>2</v>
      </c>
      <c r="E22" s="7" t="str">
        <f>Full!CT22</f>
        <v>0</v>
      </c>
      <c r="F22" s="7" t="str">
        <f>Full!CU22</f>
        <v>15/07/2017 14:45:05</v>
      </c>
      <c r="G22" s="7" t="str">
        <f>Full!CV22</f>
        <v>15/07/2017 14:45:41</v>
      </c>
      <c r="H22" s="7">
        <f>Full!CW22</f>
        <v>0</v>
      </c>
      <c r="I22" s="7">
        <f>Full!CX22</f>
        <v>0</v>
      </c>
      <c r="J22" s="7" t="str">
        <f>Full!CY22</f>
        <v>£7,158.12;</v>
      </c>
      <c r="K22" s="7" t="str">
        <f>Full!CZ22</f>
        <v>£7,200.96;</v>
      </c>
      <c r="L22" s="7">
        <f>Full!DA22</f>
        <v>0</v>
      </c>
      <c r="M22" s="7">
        <f>Full!DB22</f>
        <v>0</v>
      </c>
      <c r="N22" s="7">
        <f>Full!DC22</f>
        <v>0</v>
      </c>
      <c r="O22" s="7" t="str">
        <f>Full!DD22</f>
        <v>PASS</v>
      </c>
      <c r="P22" s="7">
        <f>Full!DE22</f>
        <v>0</v>
      </c>
      <c r="Q22" s="7">
        <f>Full!DF22</f>
        <v>0</v>
      </c>
      <c r="R22" s="7">
        <f>Full!DG22</f>
        <v>0</v>
      </c>
      <c r="S22" s="7">
        <f>Full!DH22</f>
        <v>0</v>
      </c>
      <c r="T22" s="7">
        <f>Full!DI22</f>
        <v>0</v>
      </c>
      <c r="U22" s="7">
        <f>Full!DJ22</f>
        <v>0</v>
      </c>
      <c r="V22" s="7">
        <f>Full!DK22</f>
        <v>0</v>
      </c>
      <c r="W22" s="7">
        <f>Full!DL22</f>
        <v>0</v>
      </c>
      <c r="X22" s="7">
        <f>Full!DM22</f>
        <v>0</v>
      </c>
      <c r="Y22" s="7">
        <f>Full!DN22</f>
        <v>0</v>
      </c>
      <c r="Z22" s="7">
        <f>Full!DO22</f>
        <v>0</v>
      </c>
      <c r="AA22" s="7">
        <f>Full!DP22</f>
        <v>0</v>
      </c>
    </row>
    <row r="23" spans="1:27" x14ac:dyDescent="0.3">
      <c r="A23" s="7" t="str">
        <f>Full!CP23</f>
        <v>2</v>
      </c>
      <c r="B23" s="7" t="str">
        <f>Full!CQ23</f>
        <v>0</v>
      </c>
      <c r="C23" s="7">
        <f>Full!CR23</f>
        <v>0</v>
      </c>
      <c r="D23" s="7" t="str">
        <f>Full!CS23</f>
        <v>2</v>
      </c>
      <c r="E23" s="7" t="str">
        <f>Full!CT23</f>
        <v>0</v>
      </c>
      <c r="F23" s="7" t="str">
        <f>Full!CU23</f>
        <v>15/07/2017 14:45:45</v>
      </c>
      <c r="G23" s="7" t="str">
        <f>Full!CV23</f>
        <v>15/07/2017 14:46:19</v>
      </c>
      <c r="H23" s="7">
        <f>Full!CW23</f>
        <v>0</v>
      </c>
      <c r="I23" s="7">
        <f>Full!CX23</f>
        <v>0</v>
      </c>
      <c r="J23" s="7" t="str">
        <f>Full!CY23</f>
        <v>£7,161.24;</v>
      </c>
      <c r="K23" s="7" t="str">
        <f>Full!CZ23</f>
        <v>£7,335.60;</v>
      </c>
      <c r="L23" s="7">
        <f>Full!DA23</f>
        <v>0</v>
      </c>
      <c r="M23" s="7">
        <f>Full!DB23</f>
        <v>0</v>
      </c>
      <c r="N23" s="7">
        <f>Full!DC23</f>
        <v>0</v>
      </c>
      <c r="O23" s="7" t="str">
        <f>Full!DD23</f>
        <v>PASS</v>
      </c>
      <c r="P23" s="7">
        <f>Full!DE23</f>
        <v>0</v>
      </c>
      <c r="Q23" s="7">
        <f>Full!DF23</f>
        <v>0</v>
      </c>
      <c r="R23" s="7">
        <f>Full!DG23</f>
        <v>0</v>
      </c>
      <c r="S23" s="7">
        <f>Full!DH23</f>
        <v>0</v>
      </c>
      <c r="T23" s="7">
        <f>Full!DI23</f>
        <v>0</v>
      </c>
      <c r="U23" s="7">
        <f>Full!DJ23</f>
        <v>0</v>
      </c>
      <c r="V23" s="7">
        <f>Full!DK23</f>
        <v>0</v>
      </c>
      <c r="W23" s="7">
        <f>Full!DL23</f>
        <v>0</v>
      </c>
      <c r="X23" s="7">
        <f>Full!DM23</f>
        <v>0</v>
      </c>
      <c r="Y23" s="7">
        <f>Full!DN23</f>
        <v>0</v>
      </c>
      <c r="Z23" s="7">
        <f>Full!DO23</f>
        <v>0</v>
      </c>
      <c r="AA23" s="7">
        <f>Full!DP23</f>
        <v>0</v>
      </c>
    </row>
    <row r="24" spans="1:27" x14ac:dyDescent="0.3">
      <c r="A24" s="7" t="str">
        <f>Full!CP24</f>
        <v>2</v>
      </c>
      <c r="B24" s="7" t="str">
        <f>Full!CQ24</f>
        <v>0</v>
      </c>
      <c r="C24" s="7">
        <f>Full!CR24</f>
        <v>0</v>
      </c>
      <c r="D24" s="7" t="str">
        <f>Full!CS24</f>
        <v>2</v>
      </c>
      <c r="E24" s="7" t="str">
        <f>Full!CT24</f>
        <v>0</v>
      </c>
      <c r="F24" s="7" t="str">
        <f>Full!CU24</f>
        <v>15/07/2017 14:46:23</v>
      </c>
      <c r="G24" s="7" t="str">
        <f>Full!CV24</f>
        <v>15/07/2017 14:46:58</v>
      </c>
      <c r="H24" s="7">
        <f>Full!CW24</f>
        <v>0</v>
      </c>
      <c r="I24" s="7">
        <f>Full!CX24</f>
        <v>0</v>
      </c>
      <c r="J24" s="7" t="str">
        <f>Full!CY24</f>
        <v>£7,603.76;G</v>
      </c>
      <c r="K24" s="7" t="str">
        <f>Full!CZ24</f>
        <v>£7,533.52;G</v>
      </c>
      <c r="L24" s="7">
        <f>Full!DA24</f>
        <v>0</v>
      </c>
      <c r="M24" s="7">
        <f>Full!DB24</f>
        <v>0</v>
      </c>
      <c r="N24" s="7">
        <f>Full!DC24</f>
        <v>0</v>
      </c>
      <c r="O24" s="7" t="str">
        <f>Full!DD24</f>
        <v>PASS</v>
      </c>
      <c r="P24" s="7">
        <f>Full!DE24</f>
        <v>0</v>
      </c>
      <c r="Q24" s="7">
        <f>Full!DF24</f>
        <v>0</v>
      </c>
      <c r="R24" s="7">
        <f>Full!DG24</f>
        <v>0</v>
      </c>
      <c r="S24" s="7">
        <f>Full!DH24</f>
        <v>0</v>
      </c>
      <c r="T24" s="7">
        <f>Full!DI24</f>
        <v>0</v>
      </c>
      <c r="U24" s="7">
        <f>Full!DJ24</f>
        <v>0</v>
      </c>
      <c r="V24" s="7">
        <f>Full!DK24</f>
        <v>0</v>
      </c>
      <c r="W24" s="7">
        <f>Full!DL24</f>
        <v>0</v>
      </c>
      <c r="X24" s="7">
        <f>Full!DM24</f>
        <v>0</v>
      </c>
      <c r="Y24" s="7">
        <f>Full!DN24</f>
        <v>0</v>
      </c>
      <c r="Z24" s="7">
        <f>Full!DO24</f>
        <v>0</v>
      </c>
      <c r="AA24" s="7">
        <f>Full!DP24</f>
        <v>0</v>
      </c>
    </row>
    <row r="25" spans="1:27" x14ac:dyDescent="0.3">
      <c r="A25" s="7" t="str">
        <f>Full!CP25</f>
        <v>1</v>
      </c>
      <c r="B25" s="7" t="str">
        <f>Full!CQ25</f>
        <v>0</v>
      </c>
      <c r="C25" s="7">
        <f>Full!CR25</f>
        <v>0</v>
      </c>
      <c r="D25" s="7" t="str">
        <f>Full!CS25</f>
        <v>1</v>
      </c>
      <c r="E25" s="7" t="str">
        <f>Full!CT25</f>
        <v>0</v>
      </c>
      <c r="F25" s="7" t="str">
        <f>Full!CU25</f>
        <v>18/07/2017 21:14:35</v>
      </c>
      <c r="G25" s="7" t="str">
        <f>Full!CV25</f>
        <v>18/07/2017 21:15:08</v>
      </c>
      <c r="H25" s="7">
        <f>Full!CW25</f>
        <v>0</v>
      </c>
      <c r="I25" s="7">
        <f>Full!CX25</f>
        <v>0</v>
      </c>
      <c r="J25" s="7">
        <f>Full!CY25</f>
        <v>0</v>
      </c>
      <c r="K25" s="7" t="str">
        <f>Full!CZ25</f>
        <v>£7,585.98;G</v>
      </c>
      <c r="L25" s="7">
        <f>Full!DA25</f>
        <v>0</v>
      </c>
      <c r="M25" s="7">
        <f>Full!DB25</f>
        <v>0</v>
      </c>
      <c r="N25" s="7">
        <f>Full!DC25</f>
        <v>0</v>
      </c>
      <c r="O25" s="7" t="str">
        <f>Full!DD25</f>
        <v>PASS</v>
      </c>
      <c r="P25" s="7">
        <f>Full!DE25</f>
        <v>0</v>
      </c>
      <c r="Q25" s="7">
        <f>Full!DF25</f>
        <v>0</v>
      </c>
      <c r="R25" s="7">
        <f>Full!DG25</f>
        <v>0</v>
      </c>
      <c r="S25" s="7">
        <f>Full!DH25</f>
        <v>0</v>
      </c>
      <c r="T25" s="7">
        <f>Full!DI25</f>
        <v>0</v>
      </c>
      <c r="U25" s="7">
        <f>Full!DJ25</f>
        <v>0</v>
      </c>
      <c r="V25" s="7">
        <f>Full!DK25</f>
        <v>0</v>
      </c>
      <c r="W25" s="7">
        <f>Full!DL25</f>
        <v>0</v>
      </c>
      <c r="X25" s="7">
        <f>Full!DM25</f>
        <v>0</v>
      </c>
      <c r="Y25" s="7">
        <f>Full!DN25</f>
        <v>0</v>
      </c>
      <c r="Z25" s="7">
        <f>Full!DO25</f>
        <v>0</v>
      </c>
      <c r="AA25" s="7">
        <f>Full!DP25</f>
        <v>0</v>
      </c>
    </row>
    <row r="26" spans="1:27" x14ac:dyDescent="0.3">
      <c r="A26" s="7" t="str">
        <f>Full!CP26</f>
        <v>2</v>
      </c>
      <c r="B26" s="7" t="str">
        <f>Full!CQ26</f>
        <v>0</v>
      </c>
      <c r="C26" s="7">
        <f>Full!CR26</f>
        <v>0</v>
      </c>
      <c r="D26" s="7" t="str">
        <f>Full!CS26</f>
        <v>2</v>
      </c>
      <c r="E26" s="7" t="str">
        <f>Full!CT26</f>
        <v>0</v>
      </c>
      <c r="F26" s="7" t="str">
        <f>Full!CU26</f>
        <v>15/07/2017 14:47:41</v>
      </c>
      <c r="G26" s="7" t="str">
        <f>Full!CV26</f>
        <v>15/07/2017 14:48:16</v>
      </c>
      <c r="H26" s="7">
        <f>Full!CW26</f>
        <v>0</v>
      </c>
      <c r="I26" s="7">
        <f>Full!CX26</f>
        <v>0</v>
      </c>
      <c r="J26" s="7" t="str">
        <f>Full!CY26</f>
        <v>£7,764.39;G</v>
      </c>
      <c r="K26" s="7" t="str">
        <f>Full!CZ26</f>
        <v>£7,691.74;G</v>
      </c>
      <c r="L26" s="7">
        <f>Full!DA26</f>
        <v>0</v>
      </c>
      <c r="M26" s="7">
        <f>Full!DB26</f>
        <v>0</v>
      </c>
      <c r="N26" s="7">
        <f>Full!DC26</f>
        <v>0</v>
      </c>
      <c r="O26" s="7" t="str">
        <f>Full!DD26</f>
        <v>PASS</v>
      </c>
      <c r="P26" s="7">
        <f>Full!DE26</f>
        <v>0</v>
      </c>
      <c r="Q26" s="7">
        <f>Full!DF26</f>
        <v>0</v>
      </c>
      <c r="R26" s="7">
        <f>Full!DG26</f>
        <v>0</v>
      </c>
      <c r="S26" s="7">
        <f>Full!DH26</f>
        <v>0</v>
      </c>
      <c r="T26" s="7">
        <f>Full!DI26</f>
        <v>0</v>
      </c>
      <c r="U26" s="7">
        <f>Full!DJ26</f>
        <v>0</v>
      </c>
      <c r="V26" s="7">
        <f>Full!DK26</f>
        <v>0</v>
      </c>
      <c r="W26" s="7">
        <f>Full!DL26</f>
        <v>0</v>
      </c>
      <c r="X26" s="7">
        <f>Full!DM26</f>
        <v>0</v>
      </c>
      <c r="Y26" s="7">
        <f>Full!DN26</f>
        <v>0</v>
      </c>
      <c r="Z26" s="7">
        <f>Full!DO26</f>
        <v>0</v>
      </c>
      <c r="AA26" s="7">
        <f>Full!DP26</f>
        <v>0</v>
      </c>
    </row>
    <row r="27" spans="1:27" x14ac:dyDescent="0.3">
      <c r="A27" s="7" t="str">
        <f>Full!CP27</f>
        <v>2</v>
      </c>
      <c r="B27" s="7" t="str">
        <f>Full!CQ27</f>
        <v>0</v>
      </c>
      <c r="C27" s="7">
        <f>Full!CR27</f>
        <v>0</v>
      </c>
      <c r="D27" s="7" t="str">
        <f>Full!CS27</f>
        <v>2</v>
      </c>
      <c r="E27" s="7" t="str">
        <f>Full!CT27</f>
        <v>0</v>
      </c>
      <c r="F27" s="7" t="str">
        <f>Full!CU27</f>
        <v>15/07/2017 14:48:20</v>
      </c>
      <c r="G27" s="7" t="str">
        <f>Full!CV27</f>
        <v>15/07/2017 14:48:55</v>
      </c>
      <c r="H27" s="7">
        <f>Full!CW27</f>
        <v>0</v>
      </c>
      <c r="I27" s="7">
        <f>Full!CX27</f>
        <v>0</v>
      </c>
      <c r="J27" s="7" t="str">
        <f>Full!CY27</f>
        <v>£7,568.40;G</v>
      </c>
      <c r="K27" s="7" t="str">
        <f>Full!CZ27</f>
        <v>£7,464.00;G</v>
      </c>
      <c r="L27" s="7">
        <f>Full!DA27</f>
        <v>0</v>
      </c>
      <c r="M27" s="7">
        <f>Full!DB27</f>
        <v>0</v>
      </c>
      <c r="N27" s="7">
        <f>Full!DC27</f>
        <v>0</v>
      </c>
      <c r="O27" s="7" t="str">
        <f>Full!DD27</f>
        <v>PASS</v>
      </c>
      <c r="P27" s="7">
        <f>Full!DE27</f>
        <v>0</v>
      </c>
      <c r="Q27" s="7">
        <f>Full!DF27</f>
        <v>0</v>
      </c>
      <c r="R27" s="7">
        <f>Full!DG27</f>
        <v>0</v>
      </c>
      <c r="S27" s="7">
        <f>Full!DH27</f>
        <v>0</v>
      </c>
      <c r="T27" s="7">
        <f>Full!DI27</f>
        <v>0</v>
      </c>
      <c r="U27" s="7">
        <f>Full!DJ27</f>
        <v>0</v>
      </c>
      <c r="V27" s="7">
        <f>Full!DK27</f>
        <v>0</v>
      </c>
      <c r="W27" s="7">
        <f>Full!DL27</f>
        <v>0</v>
      </c>
      <c r="X27" s="7">
        <f>Full!DM27</f>
        <v>0</v>
      </c>
      <c r="Y27" s="7">
        <f>Full!DN27</f>
        <v>0</v>
      </c>
      <c r="Z27" s="7">
        <f>Full!DO27</f>
        <v>0</v>
      </c>
      <c r="AA27" s="7">
        <f>Full!DP27</f>
        <v>0</v>
      </c>
    </row>
    <row r="28" spans="1:27" x14ac:dyDescent="0.3">
      <c r="A28" s="7" t="str">
        <f>Full!CP28</f>
        <v>1</v>
      </c>
      <c r="B28" s="7" t="str">
        <f>Full!CQ28</f>
        <v>0</v>
      </c>
      <c r="C28" s="7">
        <f>Full!CR28</f>
        <v>0</v>
      </c>
      <c r="D28" s="7" t="str">
        <f>Full!CS28</f>
        <v>1</v>
      </c>
      <c r="E28" s="7" t="str">
        <f>Full!CT28</f>
        <v>0</v>
      </c>
      <c r="F28" s="7" t="str">
        <f>Full!CU28</f>
        <v>15/07/2017 14:48:59</v>
      </c>
      <c r="G28" s="7" t="str">
        <f>Full!CV28</f>
        <v>15/07/2017 14:49:32</v>
      </c>
      <c r="H28" s="7">
        <f>Full!CW28</f>
        <v>0</v>
      </c>
      <c r="I28" s="7">
        <f>Full!CX28</f>
        <v>0</v>
      </c>
      <c r="J28" s="7">
        <f>Full!CY28</f>
        <v>0</v>
      </c>
      <c r="K28" s="7" t="str">
        <f>Full!CZ28</f>
        <v>£5,672.76;G</v>
      </c>
      <c r="L28" s="7">
        <f>Full!DA28</f>
        <v>0</v>
      </c>
      <c r="M28" s="7">
        <f>Full!DB28</f>
        <v>0</v>
      </c>
      <c r="N28" s="7">
        <f>Full!DC28</f>
        <v>0</v>
      </c>
      <c r="O28" s="7" t="str">
        <f>Full!DD28</f>
        <v>PASS</v>
      </c>
      <c r="P28" s="7">
        <f>Full!DE28</f>
        <v>0</v>
      </c>
      <c r="Q28" s="7">
        <f>Full!DF28</f>
        <v>0</v>
      </c>
      <c r="R28" s="7">
        <f>Full!DG28</f>
        <v>0</v>
      </c>
      <c r="S28" s="7">
        <f>Full!DH28</f>
        <v>0</v>
      </c>
      <c r="T28" s="7">
        <f>Full!DI28</f>
        <v>0</v>
      </c>
      <c r="U28" s="7">
        <f>Full!DJ28</f>
        <v>0</v>
      </c>
      <c r="V28" s="7">
        <f>Full!DK28</f>
        <v>0</v>
      </c>
      <c r="W28" s="7">
        <f>Full!DL28</f>
        <v>0</v>
      </c>
      <c r="X28" s="7">
        <f>Full!DM28</f>
        <v>0</v>
      </c>
      <c r="Y28" s="7">
        <f>Full!DN28</f>
        <v>0</v>
      </c>
      <c r="Z28" s="7">
        <f>Full!DO28</f>
        <v>0</v>
      </c>
      <c r="AA28" s="7">
        <f>Full!DP28</f>
        <v>0</v>
      </c>
    </row>
    <row r="29" spans="1:27" x14ac:dyDescent="0.3">
      <c r="A29" s="7" t="str">
        <f>Full!CP29</f>
        <v>2</v>
      </c>
      <c r="B29" s="7" t="str">
        <f>Full!CQ29</f>
        <v>0</v>
      </c>
      <c r="C29" s="7">
        <f>Full!CR29</f>
        <v>0</v>
      </c>
      <c r="D29" s="7" t="str">
        <f>Full!CS29</f>
        <v>2</v>
      </c>
      <c r="E29" s="7" t="str">
        <f>Full!CT29</f>
        <v>0</v>
      </c>
      <c r="F29" s="7" t="str">
        <f>Full!CU29</f>
        <v>15/07/2017 14:49:37</v>
      </c>
      <c r="G29" s="7" t="str">
        <f>Full!CV29</f>
        <v>15/07/2017 14:50:11</v>
      </c>
      <c r="H29" s="7">
        <f>Full!CW29</f>
        <v>0</v>
      </c>
      <c r="I29" s="7">
        <f>Full!CX29</f>
        <v>0</v>
      </c>
      <c r="J29" s="7" t="str">
        <f>Full!CY29</f>
        <v>£5,394.48;G</v>
      </c>
      <c r="K29" s="7" t="str">
        <f>Full!CZ29</f>
        <v>£5,342.40;G</v>
      </c>
      <c r="L29" s="7">
        <f>Full!DA29</f>
        <v>0</v>
      </c>
      <c r="M29" s="7">
        <f>Full!DB29</f>
        <v>0</v>
      </c>
      <c r="N29" s="7">
        <f>Full!DC29</f>
        <v>0</v>
      </c>
      <c r="O29" s="7" t="str">
        <f>Full!DD29</f>
        <v>PASS</v>
      </c>
      <c r="P29" s="7">
        <f>Full!DE29</f>
        <v>0</v>
      </c>
      <c r="Q29" s="7">
        <f>Full!DF29</f>
        <v>0</v>
      </c>
      <c r="R29" s="7">
        <f>Full!DG29</f>
        <v>0</v>
      </c>
      <c r="S29" s="7">
        <f>Full!DH29</f>
        <v>0</v>
      </c>
      <c r="T29" s="7">
        <f>Full!DI29</f>
        <v>0</v>
      </c>
      <c r="U29" s="7">
        <f>Full!DJ29</f>
        <v>0</v>
      </c>
      <c r="V29" s="7">
        <f>Full!DK29</f>
        <v>0</v>
      </c>
      <c r="W29" s="7">
        <f>Full!DL29</f>
        <v>0</v>
      </c>
      <c r="X29" s="7">
        <f>Full!DM29</f>
        <v>0</v>
      </c>
      <c r="Y29" s="7">
        <f>Full!DN29</f>
        <v>0</v>
      </c>
      <c r="Z29" s="7">
        <f>Full!DO29</f>
        <v>0</v>
      </c>
      <c r="AA29" s="7">
        <f>Full!DP29</f>
        <v>0</v>
      </c>
    </row>
    <row r="30" spans="1:27" x14ac:dyDescent="0.3">
      <c r="A30" s="7" t="str">
        <f>Full!CP30</f>
        <v>2</v>
      </c>
      <c r="B30" s="7" t="str">
        <f>Full!CQ30</f>
        <v>0</v>
      </c>
      <c r="C30" s="7">
        <f>Full!CR30</f>
        <v>0</v>
      </c>
      <c r="D30" s="7" t="str">
        <f>Full!CS30</f>
        <v>2</v>
      </c>
      <c r="E30" s="7" t="str">
        <f>Full!CT30</f>
        <v>0</v>
      </c>
      <c r="F30" s="7" t="str">
        <f>Full!CU30</f>
        <v>15/07/2017 14:50:15</v>
      </c>
      <c r="G30" s="7" t="str">
        <f>Full!CV30</f>
        <v>15/07/2017 14:50:52</v>
      </c>
      <c r="H30" s="7">
        <f>Full!CW30</f>
        <v>0</v>
      </c>
      <c r="I30" s="7">
        <f>Full!CX30</f>
        <v>0</v>
      </c>
      <c r="J30" s="7" t="str">
        <f>Full!CY30</f>
        <v>£4,182.12;G</v>
      </c>
      <c r="K30" s="7" t="str">
        <f>Full!CZ30</f>
        <v>£4,141.32;G</v>
      </c>
      <c r="L30" s="7">
        <f>Full!DA30</f>
        <v>0</v>
      </c>
      <c r="M30" s="7">
        <f>Full!DB30</f>
        <v>0</v>
      </c>
      <c r="N30" s="7">
        <f>Full!DC30</f>
        <v>0</v>
      </c>
      <c r="O30" s="7" t="str">
        <f>Full!DD30</f>
        <v>PASS</v>
      </c>
      <c r="P30" s="7">
        <f>Full!DE30</f>
        <v>0</v>
      </c>
      <c r="Q30" s="7">
        <f>Full!DF30</f>
        <v>0</v>
      </c>
      <c r="R30" s="7">
        <f>Full!DG30</f>
        <v>0</v>
      </c>
      <c r="S30" s="7">
        <f>Full!DH30</f>
        <v>0</v>
      </c>
      <c r="T30" s="7">
        <f>Full!DI30</f>
        <v>0</v>
      </c>
      <c r="U30" s="7">
        <f>Full!DJ30</f>
        <v>0</v>
      </c>
      <c r="V30" s="7">
        <f>Full!DK30</f>
        <v>0</v>
      </c>
      <c r="W30" s="7">
        <f>Full!DL30</f>
        <v>0</v>
      </c>
      <c r="X30" s="7">
        <f>Full!DM30</f>
        <v>0</v>
      </c>
      <c r="Y30" s="7">
        <f>Full!DN30</f>
        <v>0</v>
      </c>
      <c r="Z30" s="7">
        <f>Full!DO30</f>
        <v>0</v>
      </c>
      <c r="AA30" s="7">
        <f>Full!DP30</f>
        <v>0</v>
      </c>
    </row>
    <row r="31" spans="1:27" x14ac:dyDescent="0.3">
      <c r="A31" s="7" t="str">
        <f>Full!CP31</f>
        <v>2</v>
      </c>
      <c r="B31" s="7" t="str">
        <f>Full!CQ31</f>
        <v>0</v>
      </c>
      <c r="C31" s="7">
        <f>Full!CR31</f>
        <v>0</v>
      </c>
      <c r="D31" s="7" t="str">
        <f>Full!CS31</f>
        <v>2</v>
      </c>
      <c r="E31" s="7" t="str">
        <f>Full!CT31</f>
        <v>0</v>
      </c>
      <c r="F31" s="7" t="str">
        <f>Full!CU31</f>
        <v>15/07/2017 14:50:56</v>
      </c>
      <c r="G31" s="7" t="str">
        <f>Full!CV31</f>
        <v>15/07/2017 14:51:31</v>
      </c>
      <c r="H31" s="7">
        <f>Full!CW31</f>
        <v>0</v>
      </c>
      <c r="I31" s="7">
        <f>Full!CX31</f>
        <v>0</v>
      </c>
      <c r="J31" s="7" t="str">
        <f>Full!CY31</f>
        <v>£1,985.04;G</v>
      </c>
      <c r="K31" s="7" t="str">
        <f>Full!CZ31</f>
        <v>£1,966.80;G</v>
      </c>
      <c r="L31" s="7">
        <f>Full!DA31</f>
        <v>0</v>
      </c>
      <c r="M31" s="7">
        <f>Full!DB31</f>
        <v>0</v>
      </c>
      <c r="N31" s="7">
        <f>Full!DC31</f>
        <v>0</v>
      </c>
      <c r="O31" s="7" t="str">
        <f>Full!DD31</f>
        <v>PASS</v>
      </c>
      <c r="P31" s="7">
        <f>Full!DE31</f>
        <v>0</v>
      </c>
      <c r="Q31" s="7">
        <f>Full!DF31</f>
        <v>0</v>
      </c>
      <c r="R31" s="7">
        <f>Full!DG31</f>
        <v>0</v>
      </c>
      <c r="S31" s="7">
        <f>Full!DH31</f>
        <v>0</v>
      </c>
      <c r="T31" s="7">
        <f>Full!DI31</f>
        <v>0</v>
      </c>
      <c r="U31" s="7">
        <f>Full!DJ31</f>
        <v>0</v>
      </c>
      <c r="V31" s="7">
        <f>Full!DK31</f>
        <v>0</v>
      </c>
      <c r="W31" s="7">
        <f>Full!DL31</f>
        <v>0</v>
      </c>
      <c r="X31" s="7">
        <f>Full!DM31</f>
        <v>0</v>
      </c>
      <c r="Y31" s="7">
        <f>Full!DN31</f>
        <v>0</v>
      </c>
      <c r="Z31" s="7">
        <f>Full!DO31</f>
        <v>0</v>
      </c>
      <c r="AA31" s="7">
        <f>Full!DP31</f>
        <v>0</v>
      </c>
    </row>
    <row r="32" spans="1:27" x14ac:dyDescent="0.3">
      <c r="A32" s="7" t="str">
        <f>Full!CP32</f>
        <v>2</v>
      </c>
      <c r="B32" s="7" t="str">
        <f>Full!CQ32</f>
        <v>0</v>
      </c>
      <c r="C32" s="7">
        <f>Full!CR32</f>
        <v>0</v>
      </c>
      <c r="D32" s="7" t="str">
        <f>Full!CS32</f>
        <v>2</v>
      </c>
      <c r="E32" s="7" t="str">
        <f>Full!CT32</f>
        <v>0</v>
      </c>
      <c r="F32" s="7" t="str">
        <f>Full!CU32</f>
        <v>15/07/2017 14:51:57</v>
      </c>
      <c r="G32" s="7" t="str">
        <f>Full!CV32</f>
        <v>15/07/2017 14:52:32</v>
      </c>
      <c r="H32" s="7">
        <f>Full!CW32</f>
        <v>0</v>
      </c>
      <c r="I32" s="7">
        <f>Full!CX32</f>
        <v>0</v>
      </c>
      <c r="J32" s="7" t="str">
        <f>Full!CY32</f>
        <v>£6,798.00;G</v>
      </c>
      <c r="K32" s="7" t="str">
        <f>Full!CZ32</f>
        <v>£6,734.16;G</v>
      </c>
      <c r="L32" s="7">
        <f>Full!DA32</f>
        <v>0</v>
      </c>
      <c r="M32" s="7">
        <f>Full!DB32</f>
        <v>0</v>
      </c>
      <c r="N32" s="7">
        <f>Full!DC32</f>
        <v>0</v>
      </c>
      <c r="O32" s="7" t="str">
        <f>Full!DD32</f>
        <v>PASS</v>
      </c>
      <c r="P32" s="7">
        <f>Full!DE32</f>
        <v>0</v>
      </c>
      <c r="Q32" s="7">
        <f>Full!DF32</f>
        <v>0</v>
      </c>
      <c r="R32" s="7">
        <f>Full!DG32</f>
        <v>0</v>
      </c>
      <c r="S32" s="7">
        <f>Full!DH32</f>
        <v>0</v>
      </c>
      <c r="T32" s="7">
        <f>Full!DI32</f>
        <v>0</v>
      </c>
      <c r="U32" s="7">
        <f>Full!DJ32</f>
        <v>0</v>
      </c>
      <c r="V32" s="7">
        <f>Full!DK32</f>
        <v>0</v>
      </c>
      <c r="W32" s="7">
        <f>Full!DL32</f>
        <v>0</v>
      </c>
      <c r="X32" s="7">
        <f>Full!DM32</f>
        <v>0</v>
      </c>
      <c r="Y32" s="7">
        <f>Full!DN32</f>
        <v>0</v>
      </c>
      <c r="Z32" s="7">
        <f>Full!DO32</f>
        <v>0</v>
      </c>
      <c r="AA32" s="7">
        <f>Full!DP32</f>
        <v>0</v>
      </c>
    </row>
    <row r="33" spans="1:27" x14ac:dyDescent="0.3">
      <c r="A33" s="7" t="str">
        <f>Full!CP33</f>
        <v>0</v>
      </c>
      <c r="B33" s="7" t="str">
        <f>Full!CQ33</f>
        <v>0</v>
      </c>
      <c r="C33" s="7" t="str">
        <f>Full!CR33</f>
        <v>Yes</v>
      </c>
      <c r="D33" s="7" t="str">
        <f>Full!CS33</f>
        <v>0</v>
      </c>
      <c r="E33" s="7" t="str">
        <f>Full!CT33</f>
        <v>0</v>
      </c>
      <c r="F33" s="7" t="str">
        <f>Full!CU33</f>
        <v>15/07/2017 14:52:38</v>
      </c>
      <c r="G33" s="7" t="str">
        <f>Full!CV33</f>
        <v>15/07/2017 14:52:57</v>
      </c>
      <c r="H33" s="7">
        <f>Full!CW33</f>
        <v>0</v>
      </c>
      <c r="I33" s="7">
        <f>Full!CX33</f>
        <v>0</v>
      </c>
      <c r="J33" s="7">
        <f>Full!CY33</f>
        <v>0</v>
      </c>
      <c r="K33" s="7">
        <f>Full!CZ33</f>
        <v>0</v>
      </c>
      <c r="L33" s="7">
        <f>Full!DA33</f>
        <v>0</v>
      </c>
      <c r="M33" s="7">
        <f>Full!DB33</f>
        <v>0</v>
      </c>
      <c r="N33" s="7" t="str">
        <f>Full!DC33</f>
        <v>Please enter a value for Specified Rate between 0 and 10</v>
      </c>
      <c r="O33" s="7" t="str">
        <f>Full!DD33</f>
        <v>PASS</v>
      </c>
      <c r="P33" s="7">
        <f>Full!DE33</f>
        <v>0</v>
      </c>
      <c r="Q33" s="7">
        <f>Full!DF33</f>
        <v>0</v>
      </c>
      <c r="R33" s="7">
        <f>Full!DG33</f>
        <v>0</v>
      </c>
      <c r="S33" s="7">
        <f>Full!DH33</f>
        <v>0</v>
      </c>
      <c r="T33" s="7">
        <f>Full!DI33</f>
        <v>0</v>
      </c>
      <c r="U33" s="7">
        <f>Full!DJ33</f>
        <v>0</v>
      </c>
      <c r="V33" s="7">
        <f>Full!DK33</f>
        <v>0</v>
      </c>
      <c r="W33" s="7">
        <f>Full!DL33</f>
        <v>0</v>
      </c>
      <c r="X33" s="7">
        <f>Full!DM33</f>
        <v>0</v>
      </c>
      <c r="Y33" s="7">
        <f>Full!DN33</f>
        <v>0</v>
      </c>
      <c r="Z33" s="7">
        <f>Full!DO33</f>
        <v>0</v>
      </c>
      <c r="AA33" s="7">
        <f>Full!DP33</f>
        <v>0</v>
      </c>
    </row>
    <row r="34" spans="1:27" x14ac:dyDescent="0.3">
      <c r="A34" s="7" t="str">
        <f>Full!CP34</f>
        <v>1</v>
      </c>
      <c r="B34" s="7" t="str">
        <f>Full!CQ34</f>
        <v>1</v>
      </c>
      <c r="C34" s="7">
        <f>Full!CR34</f>
        <v>0</v>
      </c>
      <c r="D34" s="7" t="str">
        <f>Full!CS34</f>
        <v>1</v>
      </c>
      <c r="E34" s="7" t="str">
        <f>Full!CT34</f>
        <v>1</v>
      </c>
      <c r="F34" s="7" t="str">
        <f>Full!CU34</f>
        <v>15/07/2017 14:53:01</v>
      </c>
      <c r="G34" s="7" t="str">
        <f>Full!CV34</f>
        <v>15/07/2017 14:53:41</v>
      </c>
      <c r="H34" s="7">
        <f>Full!CW34</f>
        <v>0</v>
      </c>
      <c r="I34" s="7">
        <f>Full!CX34</f>
        <v>0</v>
      </c>
      <c r="J34" s="7">
        <f>Full!CY34</f>
        <v>0</v>
      </c>
      <c r="K34" s="7" t="str">
        <f>Full!CZ34</f>
        <v>£6,368.76;G</v>
      </c>
      <c r="L34" s="7" t="str">
        <f>Full!DA34</f>
        <v>We are only able to offer fixed escalation in whole number percentages between 1% and 10%.</v>
      </c>
      <c r="M34" s="7">
        <f>Full!DB34</f>
        <v>0</v>
      </c>
      <c r="N34" s="7">
        <f>Full!DC34</f>
        <v>0</v>
      </c>
      <c r="O34" s="7" t="str">
        <f>Full!DD34</f>
        <v>PASS</v>
      </c>
      <c r="P34" s="7">
        <f>Full!DE34</f>
        <v>0</v>
      </c>
      <c r="Q34" s="7">
        <f>Full!DF34</f>
        <v>0</v>
      </c>
      <c r="R34" s="7">
        <f>Full!DG34</f>
        <v>0</v>
      </c>
      <c r="S34" s="7">
        <f>Full!DH34</f>
        <v>0</v>
      </c>
      <c r="T34" s="7">
        <f>Full!DI34</f>
        <v>0</v>
      </c>
      <c r="U34" s="7">
        <f>Full!DJ34</f>
        <v>0</v>
      </c>
      <c r="V34" s="7">
        <f>Full!DK34</f>
        <v>0</v>
      </c>
      <c r="W34" s="7">
        <f>Full!DL34</f>
        <v>0</v>
      </c>
      <c r="X34" s="7">
        <f>Full!DM34</f>
        <v>0</v>
      </c>
      <c r="Y34" s="7">
        <f>Full!DN34</f>
        <v>0</v>
      </c>
      <c r="Z34" s="7">
        <f>Full!DO34</f>
        <v>0</v>
      </c>
      <c r="AA34" s="7">
        <f>Full!DP34</f>
        <v>0</v>
      </c>
    </row>
    <row r="35" spans="1:27" x14ac:dyDescent="0.3">
      <c r="A35" s="7" t="str">
        <f>Full!CP35</f>
        <v>2</v>
      </c>
      <c r="B35" s="7" t="str">
        <f>Full!CQ35</f>
        <v>0</v>
      </c>
      <c r="C35" s="7">
        <f>Full!CR35</f>
        <v>0</v>
      </c>
      <c r="D35" s="7" t="str">
        <f>Full!CS35</f>
        <v>2</v>
      </c>
      <c r="E35" s="7" t="str">
        <f>Full!CT35</f>
        <v>0</v>
      </c>
      <c r="F35" s="7" t="str">
        <f>Full!CU35</f>
        <v>15/07/2017 14:53:45</v>
      </c>
      <c r="G35" s="7" t="str">
        <f>Full!CV35</f>
        <v>15/07/2017 14:54:20</v>
      </c>
      <c r="H35" s="7">
        <f>Full!CW35</f>
        <v>0</v>
      </c>
      <c r="I35" s="7">
        <f>Full!CX35</f>
        <v>0</v>
      </c>
      <c r="J35" s="7" t="str">
        <f>Full!CY35</f>
        <v>£4,017.00;G</v>
      </c>
      <c r="K35" s="7" t="str">
        <f>Full!CZ35</f>
        <v>£3,977.88;G</v>
      </c>
      <c r="L35" s="7">
        <f>Full!DA35</f>
        <v>0</v>
      </c>
      <c r="M35" s="7">
        <f>Full!DB35</f>
        <v>0</v>
      </c>
      <c r="N35" s="7">
        <f>Full!DC35</f>
        <v>0</v>
      </c>
      <c r="O35" s="7" t="str">
        <f>Full!DD35</f>
        <v>PASS</v>
      </c>
      <c r="P35" s="7">
        <f>Full!DE35</f>
        <v>0</v>
      </c>
      <c r="Q35" s="7">
        <f>Full!DF35</f>
        <v>0</v>
      </c>
      <c r="R35" s="7">
        <f>Full!DG35</f>
        <v>0</v>
      </c>
      <c r="S35" s="7">
        <f>Full!DH35</f>
        <v>0</v>
      </c>
      <c r="T35" s="7">
        <f>Full!DI35</f>
        <v>0</v>
      </c>
      <c r="U35" s="7">
        <f>Full!DJ35</f>
        <v>0</v>
      </c>
      <c r="V35" s="7">
        <f>Full!DK35</f>
        <v>0</v>
      </c>
      <c r="W35" s="7">
        <f>Full!DL35</f>
        <v>0</v>
      </c>
      <c r="X35" s="7">
        <f>Full!DM35</f>
        <v>0</v>
      </c>
      <c r="Y35" s="7">
        <f>Full!DN35</f>
        <v>0</v>
      </c>
      <c r="Z35" s="7">
        <f>Full!DO35</f>
        <v>0</v>
      </c>
      <c r="AA35" s="7">
        <f>Full!DP35</f>
        <v>0</v>
      </c>
    </row>
    <row r="36" spans="1:27" x14ac:dyDescent="0.3">
      <c r="A36" s="7" t="str">
        <f>Full!CP36</f>
        <v>1</v>
      </c>
      <c r="B36" s="7" t="str">
        <f>Full!CQ36</f>
        <v>0</v>
      </c>
      <c r="C36" s="7">
        <f>Full!CR36</f>
        <v>0</v>
      </c>
      <c r="D36" s="7" t="str">
        <f>Full!CS36</f>
        <v>1</v>
      </c>
      <c r="E36" s="7" t="str">
        <f>Full!CT36</f>
        <v>0</v>
      </c>
      <c r="F36" s="7" t="str">
        <f>Full!CU36</f>
        <v>15/07/2017 14:54:24</v>
      </c>
      <c r="G36" s="7" t="str">
        <f>Full!CV36</f>
        <v>15/07/2017 14:55:03</v>
      </c>
      <c r="H36" s="7">
        <f>Full!CW36</f>
        <v>0</v>
      </c>
      <c r="I36" s="7">
        <f>Full!CX36</f>
        <v>0</v>
      </c>
      <c r="J36" s="7">
        <f>Full!CY36</f>
        <v>0</v>
      </c>
      <c r="K36" s="7" t="str">
        <f>Full!CZ36</f>
        <v>£4,366.08;G</v>
      </c>
      <c r="L36" s="7">
        <f>Full!DA36</f>
        <v>0</v>
      </c>
      <c r="M36" s="7">
        <f>Full!DB36</f>
        <v>0</v>
      </c>
      <c r="N36" s="7">
        <f>Full!DC36</f>
        <v>0</v>
      </c>
      <c r="O36" s="7" t="str">
        <f>Full!DD36</f>
        <v>PASS</v>
      </c>
      <c r="P36" s="7">
        <f>Full!DE36</f>
        <v>0</v>
      </c>
      <c r="Q36" s="7">
        <f>Full!DF36</f>
        <v>0</v>
      </c>
      <c r="R36" s="7">
        <f>Full!DG36</f>
        <v>0</v>
      </c>
      <c r="S36" s="7">
        <f>Full!DH36</f>
        <v>0</v>
      </c>
      <c r="T36" s="7">
        <f>Full!DI36</f>
        <v>0</v>
      </c>
      <c r="U36" s="7">
        <f>Full!DJ36</f>
        <v>0</v>
      </c>
      <c r="V36" s="7">
        <f>Full!DK36</f>
        <v>0</v>
      </c>
      <c r="W36" s="7">
        <f>Full!DL36</f>
        <v>0</v>
      </c>
      <c r="X36" s="7">
        <f>Full!DM36</f>
        <v>0</v>
      </c>
      <c r="Y36" s="7">
        <f>Full!DN36</f>
        <v>0</v>
      </c>
      <c r="Z36" s="7">
        <f>Full!DO36</f>
        <v>0</v>
      </c>
      <c r="AA36" s="7">
        <f>Full!DP36</f>
        <v>0</v>
      </c>
    </row>
    <row r="37" spans="1:27" x14ac:dyDescent="0.3">
      <c r="A37" s="7" t="str">
        <f>Full!CP37</f>
        <v>1</v>
      </c>
      <c r="B37" s="7" t="str">
        <f>Full!CQ37</f>
        <v>1</v>
      </c>
      <c r="C37" s="7">
        <f>Full!CR37</f>
        <v>0</v>
      </c>
      <c r="D37" s="7" t="str">
        <f>Full!CS37</f>
        <v>1</v>
      </c>
      <c r="E37" s="7" t="str">
        <f>Full!CT37</f>
        <v>1</v>
      </c>
      <c r="F37" s="7" t="str">
        <f>Full!CU37</f>
        <v>15/07/2017 14:55:07</v>
      </c>
      <c r="G37" s="7" t="str">
        <f>Full!CV37</f>
        <v>15/07/2017 14:55:45</v>
      </c>
      <c r="H37" s="7">
        <f>Full!CW37</f>
        <v>0</v>
      </c>
      <c r="I37" s="7">
        <f>Full!CX37</f>
        <v>0</v>
      </c>
      <c r="J37" s="7">
        <f>Full!CY37</f>
        <v>0</v>
      </c>
      <c r="K37" s="7" t="str">
        <f>Full!CZ37</f>
        <v>£7,600.23;G</v>
      </c>
      <c r="L37" s="7" t="str">
        <f>Full!DA37</f>
        <v>We are unable to provide a quote on this basis. The Retirement Account does not include the option for proportional payments.</v>
      </c>
      <c r="M37" s="7">
        <f>Full!DB37</f>
        <v>0</v>
      </c>
      <c r="N37" s="7">
        <f>Full!DC37</f>
        <v>0</v>
      </c>
      <c r="O37" s="7" t="str">
        <f>Full!DD37</f>
        <v>PASS</v>
      </c>
      <c r="P37" s="7">
        <f>Full!DE37</f>
        <v>0</v>
      </c>
      <c r="Q37" s="7">
        <f>Full!DF37</f>
        <v>0</v>
      </c>
      <c r="R37" s="7">
        <f>Full!DG37</f>
        <v>0</v>
      </c>
      <c r="S37" s="7">
        <f>Full!DH37</f>
        <v>0</v>
      </c>
      <c r="T37" s="7">
        <f>Full!DI37</f>
        <v>0</v>
      </c>
      <c r="U37" s="7">
        <f>Full!DJ37</f>
        <v>0</v>
      </c>
      <c r="V37" s="7">
        <f>Full!DK37</f>
        <v>0</v>
      </c>
      <c r="W37" s="7">
        <f>Full!DL37</f>
        <v>0</v>
      </c>
      <c r="X37" s="7">
        <f>Full!DM37</f>
        <v>0</v>
      </c>
      <c r="Y37" s="7">
        <f>Full!DN37</f>
        <v>0</v>
      </c>
      <c r="Z37" s="7">
        <f>Full!DO37</f>
        <v>0</v>
      </c>
      <c r="AA37" s="7">
        <f>Full!DP37</f>
        <v>0</v>
      </c>
    </row>
    <row r="38" spans="1:27" x14ac:dyDescent="0.3">
      <c r="A38" s="7" t="str">
        <f>Full!CP38</f>
        <v>2</v>
      </c>
      <c r="B38" s="7" t="str">
        <f>Full!CQ38</f>
        <v>0</v>
      </c>
      <c r="C38" s="7">
        <f>Full!CR38</f>
        <v>0</v>
      </c>
      <c r="D38" s="7" t="str">
        <f>Full!CS38</f>
        <v>2</v>
      </c>
      <c r="E38" s="7" t="str">
        <f>Full!CT38</f>
        <v>0</v>
      </c>
      <c r="F38" s="7" t="str">
        <f>Full!CU38</f>
        <v>15/07/2017 14:55:50</v>
      </c>
      <c r="G38" s="7" t="str">
        <f>Full!CV38</f>
        <v>15/07/2017 14:56:26</v>
      </c>
      <c r="H38" s="7">
        <f>Full!CW38</f>
        <v>0</v>
      </c>
      <c r="I38" s="7">
        <f>Full!CX38</f>
        <v>0</v>
      </c>
      <c r="J38" s="7" t="str">
        <f>Full!CY38</f>
        <v>£7,568.40;G</v>
      </c>
      <c r="K38" s="7" t="str">
        <f>Full!CZ38</f>
        <v>£7,498.68;G</v>
      </c>
      <c r="L38" s="7">
        <f>Full!DA38</f>
        <v>0</v>
      </c>
      <c r="M38" s="7">
        <f>Full!DB38</f>
        <v>0</v>
      </c>
      <c r="N38" s="7">
        <f>Full!DC38</f>
        <v>0</v>
      </c>
      <c r="O38" s="7" t="str">
        <f>Full!DD38</f>
        <v>PASS</v>
      </c>
      <c r="P38" s="7">
        <f>Full!DE38</f>
        <v>0</v>
      </c>
      <c r="Q38" s="7">
        <f>Full!DF38</f>
        <v>0</v>
      </c>
      <c r="R38" s="7">
        <f>Full!DG38</f>
        <v>0</v>
      </c>
      <c r="S38" s="7">
        <f>Full!DH38</f>
        <v>0</v>
      </c>
      <c r="T38" s="7">
        <f>Full!DI38</f>
        <v>0</v>
      </c>
      <c r="U38" s="7">
        <f>Full!DJ38</f>
        <v>0</v>
      </c>
      <c r="V38" s="7">
        <f>Full!DK38</f>
        <v>0</v>
      </c>
      <c r="W38" s="7">
        <f>Full!DL38</f>
        <v>0</v>
      </c>
      <c r="X38" s="7">
        <f>Full!DM38</f>
        <v>0</v>
      </c>
      <c r="Y38" s="7">
        <f>Full!DN38</f>
        <v>0</v>
      </c>
      <c r="Z38" s="7">
        <f>Full!DO38</f>
        <v>0</v>
      </c>
      <c r="AA38" s="7">
        <f>Full!DP38</f>
        <v>0</v>
      </c>
    </row>
    <row r="39" spans="1:27" x14ac:dyDescent="0.3">
      <c r="A39" s="7" t="str">
        <f>Full!CP39</f>
        <v>2</v>
      </c>
      <c r="B39" s="7" t="str">
        <f>Full!CQ39</f>
        <v>0</v>
      </c>
      <c r="C39" s="7">
        <f>Full!CR39</f>
        <v>0</v>
      </c>
      <c r="D39" s="7" t="str">
        <f>Full!CS39</f>
        <v>2</v>
      </c>
      <c r="E39" s="7" t="str">
        <f>Full!CT39</f>
        <v>0</v>
      </c>
      <c r="F39" s="7" t="str">
        <f>Full!CU39</f>
        <v>15/07/2017 14:56:30</v>
      </c>
      <c r="G39" s="7" t="str">
        <f>Full!CV39</f>
        <v>15/07/2017 14:57:04</v>
      </c>
      <c r="H39" s="7">
        <f>Full!CW39</f>
        <v>0</v>
      </c>
      <c r="I39" s="7">
        <f>Full!CX39</f>
        <v>0</v>
      </c>
      <c r="J39" s="7" t="str">
        <f>Full!CY39</f>
        <v>£7,568.40;G</v>
      </c>
      <c r="K39" s="7" t="str">
        <f>Full!CZ39</f>
        <v>£7,498.68;G</v>
      </c>
      <c r="L39" s="7">
        <f>Full!DA39</f>
        <v>0</v>
      </c>
      <c r="M39" s="7">
        <f>Full!DB39</f>
        <v>0</v>
      </c>
      <c r="N39" s="7">
        <f>Full!DC39</f>
        <v>0</v>
      </c>
      <c r="O39" s="7" t="str">
        <f>Full!DD39</f>
        <v>PASS</v>
      </c>
      <c r="P39" s="7">
        <f>Full!DE39</f>
        <v>0</v>
      </c>
      <c r="Q39" s="7">
        <f>Full!DF39</f>
        <v>0</v>
      </c>
      <c r="R39" s="7">
        <f>Full!DG39</f>
        <v>0</v>
      </c>
      <c r="S39" s="7">
        <f>Full!DH39</f>
        <v>0</v>
      </c>
      <c r="T39" s="7">
        <f>Full!DI39</f>
        <v>0</v>
      </c>
      <c r="U39" s="7">
        <f>Full!DJ39</f>
        <v>0</v>
      </c>
      <c r="V39" s="7">
        <f>Full!DK39</f>
        <v>0</v>
      </c>
      <c r="W39" s="7">
        <f>Full!DL39</f>
        <v>0</v>
      </c>
      <c r="X39" s="7">
        <f>Full!DM39</f>
        <v>0</v>
      </c>
      <c r="Y39" s="7">
        <f>Full!DN39</f>
        <v>0</v>
      </c>
      <c r="Z39" s="7">
        <f>Full!DO39</f>
        <v>0</v>
      </c>
      <c r="AA39" s="7">
        <f>Full!DP39</f>
        <v>0</v>
      </c>
    </row>
    <row r="40" spans="1:27" x14ac:dyDescent="0.3">
      <c r="A40" s="7" t="str">
        <f>Full!CP40</f>
        <v>1</v>
      </c>
      <c r="B40" s="7" t="str">
        <f>Full!CQ40</f>
        <v>0</v>
      </c>
      <c r="C40" s="7">
        <f>Full!CR40</f>
        <v>0</v>
      </c>
      <c r="D40" s="7" t="str">
        <f>Full!CS40</f>
        <v>1</v>
      </c>
      <c r="E40" s="7" t="str">
        <f>Full!CT40</f>
        <v>0</v>
      </c>
      <c r="F40" s="7" t="str">
        <f>Full!CU40</f>
        <v>15/07/2017 14:57:08</v>
      </c>
      <c r="G40" s="7" t="str">
        <f>Full!CV40</f>
        <v>15/07/2017 14:57:42</v>
      </c>
      <c r="H40" s="7">
        <f>Full!CW40</f>
        <v>0</v>
      </c>
      <c r="I40" s="7">
        <f>Full!CX40</f>
        <v>0</v>
      </c>
      <c r="J40" s="7">
        <f>Full!CY40</f>
        <v>0</v>
      </c>
      <c r="K40" s="7" t="str">
        <f>Full!CZ40</f>
        <v>£7,498.68;G</v>
      </c>
      <c r="L40" s="7">
        <f>Full!DA40</f>
        <v>0</v>
      </c>
      <c r="M40" s="7">
        <f>Full!DB40</f>
        <v>0</v>
      </c>
      <c r="N40" s="7">
        <f>Full!DC40</f>
        <v>0</v>
      </c>
      <c r="O40" s="7" t="str">
        <f>Full!DD40</f>
        <v>PASS</v>
      </c>
      <c r="P40" s="7">
        <f>Full!DE40</f>
        <v>0</v>
      </c>
      <c r="Q40" s="7">
        <f>Full!DF40</f>
        <v>0</v>
      </c>
      <c r="R40" s="7">
        <f>Full!DG40</f>
        <v>0</v>
      </c>
      <c r="S40" s="7">
        <f>Full!DH40</f>
        <v>0</v>
      </c>
      <c r="T40" s="7">
        <f>Full!DI40</f>
        <v>0</v>
      </c>
      <c r="U40" s="7">
        <f>Full!DJ40</f>
        <v>0</v>
      </c>
      <c r="V40" s="7">
        <f>Full!DK40</f>
        <v>0</v>
      </c>
      <c r="W40" s="7">
        <f>Full!DL40</f>
        <v>0</v>
      </c>
      <c r="X40" s="7">
        <f>Full!DM40</f>
        <v>0</v>
      </c>
      <c r="Y40" s="7">
        <f>Full!DN40</f>
        <v>0</v>
      </c>
      <c r="Z40" s="7">
        <f>Full!DO40</f>
        <v>0</v>
      </c>
      <c r="AA40" s="7">
        <f>Full!DP40</f>
        <v>0</v>
      </c>
    </row>
    <row r="41" spans="1:27" x14ac:dyDescent="0.3">
      <c r="A41" s="7" t="str">
        <f>Full!CP41</f>
        <v>2</v>
      </c>
      <c r="B41" s="7" t="str">
        <f>Full!CQ41</f>
        <v>0</v>
      </c>
      <c r="C41" s="7">
        <f>Full!CR41</f>
        <v>0</v>
      </c>
      <c r="D41" s="7" t="str">
        <f>Full!CS41</f>
        <v>2</v>
      </c>
      <c r="E41" s="7" t="str">
        <f>Full!CT41</f>
        <v>0</v>
      </c>
      <c r="F41" s="7" t="str">
        <f>Full!CU41</f>
        <v>15/07/2017 14:57:46</v>
      </c>
      <c r="G41" s="7" t="str">
        <f>Full!CV41</f>
        <v>15/07/2017 14:58:20</v>
      </c>
      <c r="H41" s="7">
        <f>Full!CW41</f>
        <v>0</v>
      </c>
      <c r="I41" s="7">
        <f>Full!CX41</f>
        <v>0</v>
      </c>
      <c r="J41" s="7" t="str">
        <f>Full!CY41</f>
        <v>£7,645.32;G</v>
      </c>
      <c r="K41" s="7" t="str">
        <f>Full!CZ41</f>
        <v>£7,575.00;G</v>
      </c>
      <c r="L41" s="7">
        <f>Full!DA41</f>
        <v>0</v>
      </c>
      <c r="M41" s="7">
        <f>Full!DB41</f>
        <v>0</v>
      </c>
      <c r="N41" s="7">
        <f>Full!DC41</f>
        <v>0</v>
      </c>
      <c r="O41" s="7" t="str">
        <f>Full!DD41</f>
        <v>PASS</v>
      </c>
      <c r="P41" s="7">
        <f>Full!DE41</f>
        <v>0</v>
      </c>
      <c r="Q41" s="7">
        <f>Full!DF41</f>
        <v>0</v>
      </c>
      <c r="R41" s="7">
        <f>Full!DG41</f>
        <v>0</v>
      </c>
      <c r="S41" s="7">
        <f>Full!DH41</f>
        <v>0</v>
      </c>
      <c r="T41" s="7">
        <f>Full!DI41</f>
        <v>0</v>
      </c>
      <c r="U41" s="7">
        <f>Full!DJ41</f>
        <v>0</v>
      </c>
      <c r="V41" s="7">
        <f>Full!DK41</f>
        <v>0</v>
      </c>
      <c r="W41" s="7">
        <f>Full!DL41</f>
        <v>0</v>
      </c>
      <c r="X41" s="7">
        <f>Full!DM41</f>
        <v>0</v>
      </c>
      <c r="Y41" s="7">
        <f>Full!DN41</f>
        <v>0</v>
      </c>
      <c r="Z41" s="7">
        <f>Full!DO41</f>
        <v>0</v>
      </c>
      <c r="AA41" s="7">
        <f>Full!DP41</f>
        <v>0</v>
      </c>
    </row>
    <row r="42" spans="1:27" x14ac:dyDescent="0.3">
      <c r="A42" s="7" t="str">
        <f>Full!CP42</f>
        <v>0</v>
      </c>
      <c r="B42" s="7" t="str">
        <f>Full!CQ42</f>
        <v>0</v>
      </c>
      <c r="C42" s="7" t="str">
        <f>Full!CR42</f>
        <v>Yes</v>
      </c>
      <c r="D42" s="7" t="str">
        <f>Full!CS42</f>
        <v>0</v>
      </c>
      <c r="E42" s="7" t="str">
        <f>Full!CT42</f>
        <v>0</v>
      </c>
      <c r="F42" s="7" t="str">
        <f>Full!CU42</f>
        <v>15/07/2017 14:58:24</v>
      </c>
      <c r="G42" s="7" t="str">
        <f>Full!CV42</f>
        <v>15/07/2017 14:58:52</v>
      </c>
      <c r="H42" s="7">
        <f>Full!CW42</f>
        <v>0</v>
      </c>
      <c r="I42" s="7">
        <f>Full!CX42</f>
        <v>0</v>
      </c>
      <c r="J42" s="7">
        <f>Full!CY42</f>
        <v>0</v>
      </c>
      <c r="K42" s="7">
        <f>Full!CZ42</f>
        <v>0</v>
      </c>
      <c r="L42" s="7">
        <f>Full!DA42</f>
        <v>0</v>
      </c>
      <c r="M42" s="7">
        <f>Full!DB42</f>
        <v>0</v>
      </c>
      <c r="N42" s="7" t="str">
        <f>Full!DC42</f>
        <v>Please enter an ongoing fixed charge amount in the format 999999999.99</v>
      </c>
      <c r="O42" s="7" t="str">
        <f>Full!DD42</f>
        <v>PASS</v>
      </c>
      <c r="P42" s="7">
        <f>Full!DE42</f>
        <v>0</v>
      </c>
      <c r="Q42" s="7">
        <f>Full!DF42</f>
        <v>0</v>
      </c>
      <c r="R42" s="7">
        <f>Full!DG42</f>
        <v>0</v>
      </c>
      <c r="S42" s="7">
        <f>Full!DH42</f>
        <v>0</v>
      </c>
      <c r="T42" s="7">
        <f>Full!DI42</f>
        <v>0</v>
      </c>
      <c r="U42" s="7">
        <f>Full!DJ42</f>
        <v>0</v>
      </c>
      <c r="V42" s="7">
        <f>Full!DK42</f>
        <v>0</v>
      </c>
      <c r="W42" s="7">
        <f>Full!DL42</f>
        <v>0</v>
      </c>
      <c r="X42" s="7">
        <f>Full!DM42</f>
        <v>0</v>
      </c>
      <c r="Y42" s="7">
        <f>Full!DN42</f>
        <v>0</v>
      </c>
      <c r="Z42" s="7">
        <f>Full!DO42</f>
        <v>0</v>
      </c>
      <c r="AA42" s="7">
        <f>Full!DP42</f>
        <v>0</v>
      </c>
    </row>
    <row r="43" spans="1:27" x14ac:dyDescent="0.3">
      <c r="A43" s="7" t="str">
        <f>Full!CP43</f>
        <v>0</v>
      </c>
      <c r="B43" s="7" t="str">
        <f>Full!CQ43</f>
        <v>0</v>
      </c>
      <c r="C43" s="7" t="str">
        <f>Full!CR43</f>
        <v>Yes</v>
      </c>
      <c r="D43" s="7" t="str">
        <f>Full!CS43</f>
        <v>0</v>
      </c>
      <c r="E43" s="7" t="str">
        <f>Full!CT43</f>
        <v>0</v>
      </c>
      <c r="F43" s="7" t="str">
        <f>Full!CU43</f>
        <v>15/07/2017 14:58:56</v>
      </c>
      <c r="G43" s="7" t="str">
        <f>Full!CV43</f>
        <v>15/07/2017 14:59:25</v>
      </c>
      <c r="H43" s="7">
        <f>Full!CW43</f>
        <v>0</v>
      </c>
      <c r="I43" s="7">
        <f>Full!CX43</f>
        <v>0</v>
      </c>
      <c r="J43" s="7">
        <f>Full!CY43</f>
        <v>0</v>
      </c>
      <c r="K43" s="7">
        <f>Full!CZ43</f>
        <v>0</v>
      </c>
      <c r="L43" s="7">
        <f>Full!DA43</f>
        <v>0</v>
      </c>
      <c r="M43" s="7">
        <f>Full!DB43</f>
        <v>0</v>
      </c>
      <c r="N43" s="7" t="str">
        <f>Full!DC43</f>
        <v>Please enter an initial charge percent in the format 999.99</v>
      </c>
      <c r="O43" s="7" t="str">
        <f>Full!DD43</f>
        <v>PASS</v>
      </c>
      <c r="P43" s="7">
        <f>Full!DE43</f>
        <v>0</v>
      </c>
      <c r="Q43" s="7">
        <f>Full!DF43</f>
        <v>0</v>
      </c>
      <c r="R43" s="7">
        <f>Full!DG43</f>
        <v>0</v>
      </c>
      <c r="S43" s="7">
        <f>Full!DH43</f>
        <v>0</v>
      </c>
      <c r="T43" s="7">
        <f>Full!DI43</f>
        <v>0</v>
      </c>
      <c r="U43" s="7">
        <f>Full!DJ43</f>
        <v>0</v>
      </c>
      <c r="V43" s="7">
        <f>Full!DK43</f>
        <v>0</v>
      </c>
      <c r="W43" s="7">
        <f>Full!DL43</f>
        <v>0</v>
      </c>
      <c r="X43" s="7">
        <f>Full!DM43</f>
        <v>0</v>
      </c>
      <c r="Y43" s="7">
        <f>Full!DN43</f>
        <v>0</v>
      </c>
      <c r="Z43" s="7">
        <f>Full!DO43</f>
        <v>0</v>
      </c>
      <c r="AA43" s="7">
        <f>Full!DP43</f>
        <v>0</v>
      </c>
    </row>
    <row r="44" spans="1:27" x14ac:dyDescent="0.3">
      <c r="A44" s="7" t="str">
        <f>Full!CP44</f>
        <v>0</v>
      </c>
      <c r="B44" s="7" t="str">
        <f>Full!CQ44</f>
        <v>0</v>
      </c>
      <c r="C44" s="7" t="str">
        <f>Full!CR44</f>
        <v>Yes</v>
      </c>
      <c r="D44" s="7" t="str">
        <f>Full!CS44</f>
        <v>0</v>
      </c>
      <c r="E44" s="7" t="str">
        <f>Full!CT44</f>
        <v>0</v>
      </c>
      <c r="F44" s="7" t="str">
        <f>Full!CU44</f>
        <v>15/07/2017 14:59:29</v>
      </c>
      <c r="G44" s="7" t="str">
        <f>Full!CV44</f>
        <v>15/07/2017 15:00:00</v>
      </c>
      <c r="H44" s="7">
        <f>Full!CW44</f>
        <v>0</v>
      </c>
      <c r="I44" s="7">
        <f>Full!CX44</f>
        <v>0</v>
      </c>
      <c r="J44" s="7">
        <f>Full!CY44</f>
        <v>0</v>
      </c>
      <c r="K44" s="7">
        <f>Full!CZ44</f>
        <v>0</v>
      </c>
      <c r="L44" s="7">
        <f>Full!DA44</f>
        <v>0</v>
      </c>
      <c r="M44" s="7">
        <f>Full!DB44</f>
        <v>0</v>
      </c>
      <c r="N44" s="7" t="str">
        <f>Full!DC44</f>
        <v>Unfortunately there are no Providers able to quote for the details you have entered.</v>
      </c>
      <c r="O44" s="7" t="str">
        <f>Full!DD44</f>
        <v>PASS</v>
      </c>
      <c r="P44" s="7">
        <f>Full!DE44</f>
        <v>0</v>
      </c>
      <c r="Q44" s="7">
        <f>Full!DF44</f>
        <v>0</v>
      </c>
      <c r="R44" s="7">
        <f>Full!DG44</f>
        <v>0</v>
      </c>
      <c r="S44" s="7">
        <f>Full!DH44</f>
        <v>0</v>
      </c>
      <c r="T44" s="7">
        <f>Full!DI44</f>
        <v>0</v>
      </c>
      <c r="U44" s="7">
        <f>Full!DJ44</f>
        <v>0</v>
      </c>
      <c r="V44" s="7">
        <f>Full!DK44</f>
        <v>0</v>
      </c>
      <c r="W44" s="7">
        <f>Full!DL44</f>
        <v>0</v>
      </c>
      <c r="X44" s="7">
        <f>Full!DM44</f>
        <v>0</v>
      </c>
      <c r="Y44" s="7">
        <f>Full!DN44</f>
        <v>0</v>
      </c>
      <c r="Z44" s="7">
        <f>Full!DO44</f>
        <v>0</v>
      </c>
      <c r="AA44" s="7">
        <f>Full!DP44</f>
        <v>0</v>
      </c>
    </row>
    <row r="45" spans="1:27" x14ac:dyDescent="0.3">
      <c r="A45" s="7" t="str">
        <f>Full!CP45</f>
        <v>1</v>
      </c>
      <c r="B45" s="7" t="str">
        <f>Full!CQ45</f>
        <v>0</v>
      </c>
      <c r="C45" s="7">
        <f>Full!CR45</f>
        <v>0</v>
      </c>
      <c r="D45" s="7" t="str">
        <f>Full!CS45</f>
        <v>1</v>
      </c>
      <c r="E45" s="7" t="str">
        <f>Full!CT45</f>
        <v>0</v>
      </c>
      <c r="F45" s="7" t="str">
        <f>Full!CU45</f>
        <v>15/07/2017 15:00:04</v>
      </c>
      <c r="G45" s="7" t="str">
        <f>Full!CV45</f>
        <v>15/07/2017 15:00:37</v>
      </c>
      <c r="H45" s="7">
        <f>Full!CW45</f>
        <v>0</v>
      </c>
      <c r="I45" s="7">
        <f>Full!CX45</f>
        <v>0</v>
      </c>
      <c r="J45" s="7">
        <f>Full!CY45</f>
        <v>0</v>
      </c>
      <c r="K45" s="7" t="str">
        <f>Full!CZ45</f>
        <v>£7,307.52;G</v>
      </c>
      <c r="L45" s="7">
        <f>Full!DA45</f>
        <v>0</v>
      </c>
      <c r="M45" s="7">
        <f>Full!DB45</f>
        <v>0</v>
      </c>
      <c r="N45" s="7">
        <f>Full!DC45</f>
        <v>0</v>
      </c>
      <c r="O45" s="7" t="str">
        <f>Full!DD45</f>
        <v>PASS</v>
      </c>
      <c r="P45" s="7">
        <f>Full!DE45</f>
        <v>0</v>
      </c>
      <c r="Q45" s="7">
        <f>Full!DF45</f>
        <v>0</v>
      </c>
      <c r="R45" s="7">
        <f>Full!DG45</f>
        <v>0</v>
      </c>
      <c r="S45" s="7">
        <f>Full!DH45</f>
        <v>0</v>
      </c>
      <c r="T45" s="7">
        <f>Full!DI45</f>
        <v>0</v>
      </c>
      <c r="U45" s="7">
        <f>Full!DJ45</f>
        <v>0</v>
      </c>
      <c r="V45" s="7">
        <f>Full!DK45</f>
        <v>0</v>
      </c>
      <c r="W45" s="7">
        <f>Full!DL45</f>
        <v>0</v>
      </c>
      <c r="X45" s="7">
        <f>Full!DM45</f>
        <v>0</v>
      </c>
      <c r="Y45" s="7">
        <f>Full!DN45</f>
        <v>0</v>
      </c>
      <c r="Z45" s="7">
        <f>Full!DO45</f>
        <v>0</v>
      </c>
      <c r="AA45" s="7">
        <f>Full!DP45</f>
        <v>0</v>
      </c>
    </row>
    <row r="46" spans="1:27" x14ac:dyDescent="0.3">
      <c r="A46" s="7" t="str">
        <f>Full!CP46</f>
        <v>0</v>
      </c>
      <c r="B46" s="7" t="str">
        <f>Full!CQ46</f>
        <v>0</v>
      </c>
      <c r="C46" s="7" t="str">
        <f>Full!CR46</f>
        <v>Yes</v>
      </c>
      <c r="D46" s="7" t="str">
        <f>Full!CS46</f>
        <v>0</v>
      </c>
      <c r="E46" s="7" t="str">
        <f>Full!CT46</f>
        <v>0</v>
      </c>
      <c r="F46" s="7" t="str">
        <f>Full!CU46</f>
        <v>15/07/2017 15:00:41</v>
      </c>
      <c r="G46" s="7" t="str">
        <f>Full!CV46</f>
        <v>15/07/2017 15:01:10</v>
      </c>
      <c r="H46" s="7">
        <f>Full!CW46</f>
        <v>0</v>
      </c>
      <c r="I46" s="7">
        <f>Full!CX46</f>
        <v>0</v>
      </c>
      <c r="J46" s="7">
        <f>Full!CY46</f>
        <v>0</v>
      </c>
      <c r="K46" s="7">
        <f>Full!CZ46</f>
        <v>0</v>
      </c>
      <c r="L46" s="7">
        <f>Full!DA46</f>
        <v>0</v>
      </c>
      <c r="M46" s="7">
        <f>Full!DB46</f>
        <v>0</v>
      </c>
      <c r="N46" s="7" t="str">
        <f>Full!DC46</f>
        <v>Unfortunately there are no Providers able to quote for the details you have entered.</v>
      </c>
      <c r="O46" s="7" t="str">
        <f>Full!DD46</f>
        <v>PASS</v>
      </c>
      <c r="P46" s="7">
        <f>Full!DE46</f>
        <v>0</v>
      </c>
      <c r="Q46" s="7">
        <f>Full!DF46</f>
        <v>0</v>
      </c>
      <c r="R46" s="7">
        <f>Full!DG46</f>
        <v>0</v>
      </c>
      <c r="S46" s="7">
        <f>Full!DH46</f>
        <v>0</v>
      </c>
      <c r="T46" s="7">
        <f>Full!DI46</f>
        <v>0</v>
      </c>
      <c r="U46" s="7">
        <f>Full!DJ46</f>
        <v>0</v>
      </c>
      <c r="V46" s="7">
        <f>Full!DK46</f>
        <v>0</v>
      </c>
      <c r="W46" s="7">
        <f>Full!DL46</f>
        <v>0</v>
      </c>
      <c r="X46" s="7">
        <f>Full!DM46</f>
        <v>0</v>
      </c>
      <c r="Y46" s="7">
        <f>Full!DN46</f>
        <v>0</v>
      </c>
      <c r="Z46" s="7">
        <f>Full!DO46</f>
        <v>0</v>
      </c>
      <c r="AA46" s="7">
        <f>Full!DP46</f>
        <v>0</v>
      </c>
    </row>
    <row r="47" spans="1:27" x14ac:dyDescent="0.3">
      <c r="A47" s="7" t="str">
        <f>Full!CP47</f>
        <v>2</v>
      </c>
      <c r="B47" s="7" t="str">
        <f>Full!CQ47</f>
        <v>0</v>
      </c>
      <c r="C47" s="7">
        <f>Full!CR47</f>
        <v>0</v>
      </c>
      <c r="D47" s="7" t="str">
        <f>Full!CS47</f>
        <v>2</v>
      </c>
      <c r="E47" s="7" t="str">
        <f>Full!CT47</f>
        <v>0</v>
      </c>
      <c r="F47" s="7" t="str">
        <f>Full!CU47</f>
        <v>15/07/2017 15:01:14</v>
      </c>
      <c r="G47" s="7" t="str">
        <f>Full!CV47</f>
        <v>15/07/2017 15:01:50</v>
      </c>
      <c r="H47" s="7">
        <f>Full!CW47</f>
        <v>0</v>
      </c>
      <c r="I47" s="7">
        <f>Full!CX47</f>
        <v>0</v>
      </c>
      <c r="J47" s="7" t="str">
        <f>Full!CY47</f>
        <v>£7,568.40;G</v>
      </c>
      <c r="K47" s="7" t="str">
        <f>Full!CZ47</f>
        <v>£7,128.96;G</v>
      </c>
      <c r="L47" s="7">
        <f>Full!DA47</f>
        <v>0</v>
      </c>
      <c r="M47" s="7">
        <f>Full!DB47</f>
        <v>0</v>
      </c>
      <c r="N47" s="7">
        <f>Full!DC47</f>
        <v>0</v>
      </c>
      <c r="O47" s="7" t="str">
        <f>Full!DD47</f>
        <v>PASS</v>
      </c>
      <c r="P47" s="7">
        <f>Full!DE47</f>
        <v>0</v>
      </c>
      <c r="Q47" s="7">
        <f>Full!DF47</f>
        <v>0</v>
      </c>
      <c r="R47" s="7">
        <f>Full!DG47</f>
        <v>0</v>
      </c>
      <c r="S47" s="7">
        <f>Full!DH47</f>
        <v>0</v>
      </c>
      <c r="T47" s="7">
        <f>Full!DI47</f>
        <v>0</v>
      </c>
      <c r="U47" s="7">
        <f>Full!DJ47</f>
        <v>0</v>
      </c>
      <c r="V47" s="7">
        <f>Full!DK47</f>
        <v>0</v>
      </c>
      <c r="W47" s="7">
        <f>Full!DL47</f>
        <v>0</v>
      </c>
      <c r="X47" s="7">
        <f>Full!DM47</f>
        <v>0</v>
      </c>
      <c r="Y47" s="7">
        <f>Full!DN47</f>
        <v>0</v>
      </c>
      <c r="Z47" s="7">
        <f>Full!DO47</f>
        <v>0</v>
      </c>
      <c r="AA47" s="7">
        <f>Full!DP47</f>
        <v>0</v>
      </c>
    </row>
    <row r="48" spans="1:27" x14ac:dyDescent="0.3">
      <c r="A48" s="7" t="str">
        <f>Full!CP48</f>
        <v>2</v>
      </c>
      <c r="B48" s="7" t="str">
        <f>Full!CQ48</f>
        <v>0</v>
      </c>
      <c r="C48" s="7">
        <f>Full!CR48</f>
        <v>0</v>
      </c>
      <c r="D48" s="7" t="str">
        <f>Full!CS48</f>
        <v>2</v>
      </c>
      <c r="E48" s="7" t="str">
        <f>Full!CT48</f>
        <v>0</v>
      </c>
      <c r="F48" s="7" t="str">
        <f>Full!CU48</f>
        <v>15/07/2017 15:01:54</v>
      </c>
      <c r="G48" s="7" t="str">
        <f>Full!CV48</f>
        <v>15/07/2017 15:02:29</v>
      </c>
      <c r="H48" s="7">
        <f>Full!CW48</f>
        <v>0</v>
      </c>
      <c r="I48" s="7">
        <f>Full!CX48</f>
        <v>0</v>
      </c>
      <c r="J48" s="7" t="str">
        <f>Full!CY48</f>
        <v>£7,023.96;G</v>
      </c>
      <c r="K48" s="7" t="str">
        <f>Full!CZ48</f>
        <v>£6,956.64;G</v>
      </c>
      <c r="L48" s="7">
        <f>Full!DA48</f>
        <v>0</v>
      </c>
      <c r="M48" s="7">
        <f>Full!DB48</f>
        <v>0</v>
      </c>
      <c r="N48" s="7">
        <f>Full!DC48</f>
        <v>0</v>
      </c>
      <c r="O48" s="7" t="str">
        <f>Full!DD48</f>
        <v>PASS</v>
      </c>
      <c r="P48" s="7">
        <f>Full!DE48</f>
        <v>0</v>
      </c>
      <c r="Q48" s="7">
        <f>Full!DF48</f>
        <v>0</v>
      </c>
      <c r="R48" s="7">
        <f>Full!DG48</f>
        <v>0</v>
      </c>
      <c r="S48" s="7">
        <f>Full!DH48</f>
        <v>0</v>
      </c>
      <c r="T48" s="7">
        <f>Full!DI48</f>
        <v>0</v>
      </c>
      <c r="U48" s="7">
        <f>Full!DJ48</f>
        <v>0</v>
      </c>
      <c r="V48" s="7">
        <f>Full!DK48</f>
        <v>0</v>
      </c>
      <c r="W48" s="7">
        <f>Full!DL48</f>
        <v>0</v>
      </c>
      <c r="X48" s="7">
        <f>Full!DM48</f>
        <v>0</v>
      </c>
      <c r="Y48" s="7">
        <f>Full!DN48</f>
        <v>0</v>
      </c>
      <c r="Z48" s="7">
        <f>Full!DO48</f>
        <v>0</v>
      </c>
      <c r="AA48" s="7">
        <f>Full!DP48</f>
        <v>0</v>
      </c>
    </row>
    <row r="49" spans="1:27" x14ac:dyDescent="0.3">
      <c r="A49" s="7" t="str">
        <f>Full!CP49</f>
        <v>0</v>
      </c>
      <c r="B49" s="7" t="str">
        <f>Full!CQ49</f>
        <v>0</v>
      </c>
      <c r="C49" s="7" t="str">
        <f>Full!CR49</f>
        <v>Yes</v>
      </c>
      <c r="D49" s="7" t="str">
        <f>Full!CS49</f>
        <v>0</v>
      </c>
      <c r="E49" s="7" t="str">
        <f>Full!CT49</f>
        <v>0</v>
      </c>
      <c r="F49" s="7" t="str">
        <f>Full!CU49</f>
        <v>15/07/2017 15:02:33</v>
      </c>
      <c r="G49" s="7" t="str">
        <f>Full!CV49</f>
        <v>15/07/2017 15:03:02</v>
      </c>
      <c r="H49" s="7">
        <f>Full!CW49</f>
        <v>0</v>
      </c>
      <c r="I49" s="7">
        <f>Full!CX49</f>
        <v>0</v>
      </c>
      <c r="J49" s="7">
        <f>Full!CY49</f>
        <v>0</v>
      </c>
      <c r="K49" s="7">
        <f>Full!CZ49</f>
        <v>0</v>
      </c>
      <c r="L49" s="7">
        <f>Full!DA49</f>
        <v>0</v>
      </c>
      <c r="M49" s="7">
        <f>Full!DB49</f>
        <v>0</v>
      </c>
      <c r="N49" s="7" t="str">
        <f>Full!DC49</f>
        <v>Unfortunately there are no Providers able to quote for the details you have entered.</v>
      </c>
      <c r="O49" s="7" t="str">
        <f>Full!DD49</f>
        <v>PASS</v>
      </c>
      <c r="P49" s="7">
        <f>Full!DE49</f>
        <v>0</v>
      </c>
      <c r="Q49" s="7">
        <f>Full!DF49</f>
        <v>0</v>
      </c>
      <c r="R49" s="7">
        <f>Full!DG49</f>
        <v>0</v>
      </c>
      <c r="S49" s="7">
        <f>Full!DH49</f>
        <v>0</v>
      </c>
      <c r="T49" s="7">
        <f>Full!DI49</f>
        <v>0</v>
      </c>
      <c r="U49" s="7">
        <f>Full!DJ49</f>
        <v>0</v>
      </c>
      <c r="V49" s="7">
        <f>Full!DK49</f>
        <v>0</v>
      </c>
      <c r="W49" s="7">
        <f>Full!DL49</f>
        <v>0</v>
      </c>
      <c r="X49" s="7">
        <f>Full!DM49</f>
        <v>0</v>
      </c>
      <c r="Y49" s="7">
        <f>Full!DN49</f>
        <v>0</v>
      </c>
      <c r="Z49" s="7">
        <f>Full!DO49</f>
        <v>0</v>
      </c>
      <c r="AA49" s="7">
        <f>Full!DP49</f>
        <v>0</v>
      </c>
    </row>
    <row r="50" spans="1:27" x14ac:dyDescent="0.3">
      <c r="A50" s="7" t="str">
        <f>Full!CP50</f>
        <v>2</v>
      </c>
      <c r="B50" s="7" t="str">
        <f>Full!CQ50</f>
        <v>0</v>
      </c>
      <c r="C50" s="7">
        <f>Full!CR50</f>
        <v>0</v>
      </c>
      <c r="D50" s="7" t="str">
        <f>Full!CS50</f>
        <v>2</v>
      </c>
      <c r="E50" s="7" t="str">
        <f>Full!CT50</f>
        <v>0</v>
      </c>
      <c r="F50" s="7" t="str">
        <f>Full!CU50</f>
        <v>15/07/2017 15:03:07</v>
      </c>
      <c r="G50" s="7" t="str">
        <f>Full!CV50</f>
        <v>15/07/2017 15:03:42</v>
      </c>
      <c r="H50" s="7">
        <f>Full!CW50</f>
        <v>0</v>
      </c>
      <c r="I50" s="7">
        <f>Full!CX50</f>
        <v>0</v>
      </c>
      <c r="J50" s="7" t="str">
        <f>Full!CY50</f>
        <v>£6,432.48;G</v>
      </c>
      <c r="K50" s="7" t="str">
        <f>Full!CZ50</f>
        <v>£6,372.00;G</v>
      </c>
      <c r="L50" s="7">
        <f>Full!DA50</f>
        <v>0</v>
      </c>
      <c r="M50" s="7">
        <f>Full!DB50</f>
        <v>0</v>
      </c>
      <c r="N50" s="7">
        <f>Full!DC50</f>
        <v>0</v>
      </c>
      <c r="O50" s="7" t="str">
        <f>Full!DD50</f>
        <v>PASS</v>
      </c>
      <c r="P50" s="7">
        <f>Full!DE50</f>
        <v>0</v>
      </c>
      <c r="Q50" s="7">
        <f>Full!DF50</f>
        <v>0</v>
      </c>
      <c r="R50" s="7">
        <f>Full!DG50</f>
        <v>0</v>
      </c>
      <c r="S50" s="7">
        <f>Full!DH50</f>
        <v>0</v>
      </c>
      <c r="T50" s="7">
        <f>Full!DI50</f>
        <v>0</v>
      </c>
      <c r="U50" s="7">
        <f>Full!DJ50</f>
        <v>0</v>
      </c>
      <c r="V50" s="7">
        <f>Full!DK50</f>
        <v>0</v>
      </c>
      <c r="W50" s="7">
        <f>Full!DL50</f>
        <v>0</v>
      </c>
      <c r="X50" s="7">
        <f>Full!DM50</f>
        <v>0</v>
      </c>
      <c r="Y50" s="7">
        <f>Full!DN50</f>
        <v>0</v>
      </c>
      <c r="Z50" s="7">
        <f>Full!DO50</f>
        <v>0</v>
      </c>
      <c r="AA50" s="7">
        <f>Full!DP50</f>
        <v>0</v>
      </c>
    </row>
    <row r="51" spans="1:27" x14ac:dyDescent="0.3">
      <c r="A51" s="7" t="str">
        <f>Full!CP51</f>
        <v>2</v>
      </c>
      <c r="B51" s="7" t="str">
        <f>Full!CQ51</f>
        <v>0</v>
      </c>
      <c r="C51" s="7">
        <f>Full!CR51</f>
        <v>0</v>
      </c>
      <c r="D51" s="7" t="str">
        <f>Full!CS51</f>
        <v>2</v>
      </c>
      <c r="E51" s="7" t="str">
        <f>Full!CT51</f>
        <v>0</v>
      </c>
      <c r="F51" s="7" t="str">
        <f>Full!CU51</f>
        <v>15/07/2017 15:03:46</v>
      </c>
      <c r="G51" s="7" t="str">
        <f>Full!CV51</f>
        <v>15/07/2017 15:04:23</v>
      </c>
      <c r="H51" s="7">
        <f>Full!CW51</f>
        <v>0</v>
      </c>
      <c r="I51" s="7">
        <f>Full!CX51</f>
        <v>0</v>
      </c>
      <c r="J51" s="7" t="str">
        <f>Full!CY51</f>
        <v>£7,567.80;G</v>
      </c>
      <c r="K51" s="7" t="str">
        <f>Full!CZ51</f>
        <v>£7,497.96;G</v>
      </c>
      <c r="L51" s="7">
        <f>Full!DA51</f>
        <v>0</v>
      </c>
      <c r="M51" s="7">
        <f>Full!DB51</f>
        <v>0</v>
      </c>
      <c r="N51" s="7">
        <f>Full!DC51</f>
        <v>0</v>
      </c>
      <c r="O51" s="7" t="str">
        <f>Full!DD51</f>
        <v>PASS</v>
      </c>
      <c r="P51" s="7">
        <f>Full!DE51</f>
        <v>0</v>
      </c>
      <c r="Q51" s="7">
        <f>Full!DF51</f>
        <v>0</v>
      </c>
      <c r="R51" s="7">
        <f>Full!DG51</f>
        <v>0</v>
      </c>
      <c r="S51" s="7">
        <f>Full!DH51</f>
        <v>0</v>
      </c>
      <c r="T51" s="7">
        <f>Full!DI51</f>
        <v>0</v>
      </c>
      <c r="U51" s="7">
        <f>Full!DJ51</f>
        <v>0</v>
      </c>
      <c r="V51" s="7">
        <f>Full!DK51</f>
        <v>0</v>
      </c>
      <c r="W51" s="7">
        <f>Full!DL51</f>
        <v>0</v>
      </c>
      <c r="X51" s="7">
        <f>Full!DM51</f>
        <v>0</v>
      </c>
      <c r="Y51" s="7">
        <f>Full!DN51</f>
        <v>0</v>
      </c>
      <c r="Z51" s="7">
        <f>Full!DO51</f>
        <v>0</v>
      </c>
      <c r="AA51" s="7">
        <f>Full!DP51</f>
        <v>0</v>
      </c>
    </row>
    <row r="52" spans="1:27" x14ac:dyDescent="0.3">
      <c r="A52" s="7" t="str">
        <f>Full!CP52</f>
        <v>0</v>
      </c>
      <c r="B52" s="7" t="str">
        <f>Full!CQ52</f>
        <v>0</v>
      </c>
      <c r="C52" s="7">
        <f>Full!CR52</f>
        <v>0</v>
      </c>
      <c r="D52" s="7" t="str">
        <f>Full!CS52</f>
        <v>0</v>
      </c>
      <c r="E52" s="7" t="str">
        <f>Full!CT52</f>
        <v>0</v>
      </c>
      <c r="F52" s="7" t="str">
        <f>Full!CU52</f>
        <v>15/07/2017 15:04:27</v>
      </c>
      <c r="G52" s="7" t="str">
        <f>Full!CV52</f>
        <v>15/07/2017 15:04:55</v>
      </c>
      <c r="H52" s="7">
        <f>Full!CW52</f>
        <v>0</v>
      </c>
      <c r="I52" s="7">
        <f>Full!CX52</f>
        <v>0</v>
      </c>
      <c r="J52" s="7">
        <f>Full!CY52</f>
        <v>0</v>
      </c>
      <c r="K52" s="7">
        <f>Full!CZ52</f>
        <v>0</v>
      </c>
      <c r="L52" s="7">
        <f>Full!DA52</f>
        <v>0</v>
      </c>
      <c r="M52" s="7">
        <f>Full!DB52</f>
        <v>0</v>
      </c>
      <c r="N52" s="7">
        <f>Full!DC52</f>
        <v>0</v>
      </c>
      <c r="O52" s="7" t="str">
        <f>Full!DD52</f>
        <v>PASS</v>
      </c>
      <c r="P52" s="7">
        <f>Full!DE52</f>
        <v>0</v>
      </c>
      <c r="Q52" s="7">
        <f>Full!DF52</f>
        <v>0</v>
      </c>
      <c r="R52" s="7">
        <f>Full!DG52</f>
        <v>0</v>
      </c>
      <c r="S52" s="7">
        <f>Full!DH52</f>
        <v>0</v>
      </c>
      <c r="T52" s="7">
        <f>Full!DI52</f>
        <v>0</v>
      </c>
      <c r="U52" s="7">
        <f>Full!DJ52</f>
        <v>0</v>
      </c>
      <c r="V52" s="7">
        <f>Full!DK52</f>
        <v>0</v>
      </c>
      <c r="W52" s="7">
        <f>Full!DL52</f>
        <v>0</v>
      </c>
      <c r="X52" s="7">
        <f>Full!DM52</f>
        <v>0</v>
      </c>
      <c r="Y52" s="7">
        <f>Full!DN52</f>
        <v>0</v>
      </c>
      <c r="Z52" s="7">
        <f>Full!DO52</f>
        <v>0</v>
      </c>
      <c r="AA52" s="7">
        <f>Full!DP52</f>
        <v>0</v>
      </c>
    </row>
    <row r="53" spans="1:27" x14ac:dyDescent="0.3">
      <c r="A53" s="7" t="str">
        <f>Full!CP53</f>
        <v>0</v>
      </c>
      <c r="B53" s="7" t="str">
        <f>Full!CQ53</f>
        <v>0</v>
      </c>
      <c r="C53" s="7">
        <f>Full!CR53</f>
        <v>0</v>
      </c>
      <c r="D53" s="7" t="str">
        <f>Full!CS53</f>
        <v>0</v>
      </c>
      <c r="E53" s="7" t="str">
        <f>Full!CT53</f>
        <v>0</v>
      </c>
      <c r="F53" s="7" t="str">
        <f>Full!CU53</f>
        <v>15/07/2017 15:04:59</v>
      </c>
      <c r="G53" s="7" t="str">
        <f>Full!CV53</f>
        <v>15/07/2017 15:05:28</v>
      </c>
      <c r="H53" s="7">
        <f>Full!CW53</f>
        <v>0</v>
      </c>
      <c r="I53" s="7">
        <f>Full!CX53</f>
        <v>0</v>
      </c>
      <c r="J53" s="7">
        <f>Full!CY53</f>
        <v>0</v>
      </c>
      <c r="K53" s="7">
        <f>Full!CZ53</f>
        <v>0</v>
      </c>
      <c r="L53" s="7">
        <f>Full!DA53</f>
        <v>0</v>
      </c>
      <c r="M53" s="7">
        <f>Full!DB53</f>
        <v>0</v>
      </c>
      <c r="N53" s="7">
        <f>Full!DC53</f>
        <v>0</v>
      </c>
      <c r="O53" s="7" t="str">
        <f>Full!DD53</f>
        <v>PASS</v>
      </c>
      <c r="P53" s="7">
        <f>Full!DE53</f>
        <v>0</v>
      </c>
      <c r="Q53" s="7">
        <f>Full!DF53</f>
        <v>0</v>
      </c>
      <c r="R53" s="7">
        <f>Full!DG53</f>
        <v>0</v>
      </c>
      <c r="S53" s="7">
        <f>Full!DH53</f>
        <v>0</v>
      </c>
      <c r="T53" s="7">
        <f>Full!DI53</f>
        <v>0</v>
      </c>
      <c r="U53" s="7">
        <f>Full!DJ53</f>
        <v>0</v>
      </c>
      <c r="V53" s="7">
        <f>Full!DK53</f>
        <v>0</v>
      </c>
      <c r="W53" s="7">
        <f>Full!DL53</f>
        <v>0</v>
      </c>
      <c r="X53" s="7">
        <f>Full!DM53</f>
        <v>0</v>
      </c>
      <c r="Y53" s="7">
        <f>Full!DN53</f>
        <v>0</v>
      </c>
      <c r="Z53" s="7">
        <f>Full!DO53</f>
        <v>0</v>
      </c>
      <c r="AA53" s="7">
        <f>Full!DP53</f>
        <v>0</v>
      </c>
    </row>
    <row r="54" spans="1:27" x14ac:dyDescent="0.3">
      <c r="A54" s="7" t="str">
        <f>Full!CP54</f>
        <v>2</v>
      </c>
      <c r="B54" s="7" t="str">
        <f>Full!CQ54</f>
        <v>0</v>
      </c>
      <c r="C54" s="7">
        <f>Full!CR54</f>
        <v>0</v>
      </c>
      <c r="D54" s="7" t="str">
        <f>Full!CS54</f>
        <v>2</v>
      </c>
      <c r="E54" s="7" t="str">
        <f>Full!CT54</f>
        <v>0</v>
      </c>
      <c r="F54" s="7" t="str">
        <f>Full!CU54</f>
        <v>15/07/2017 15:05:33</v>
      </c>
      <c r="G54" s="7" t="str">
        <f>Full!CV54</f>
        <v>15/07/2017 15:06:11</v>
      </c>
      <c r="H54" s="7">
        <f>Full!CW54</f>
        <v>0</v>
      </c>
      <c r="I54" s="7">
        <f>Full!CX54</f>
        <v>0</v>
      </c>
      <c r="J54" s="7" t="str">
        <f>Full!CY54</f>
        <v>£7,438.80;G</v>
      </c>
      <c r="K54" s="7" t="str">
        <f>Full!CZ54</f>
        <v>£7,364.16;G</v>
      </c>
      <c r="L54" s="7">
        <f>Full!DA54</f>
        <v>0</v>
      </c>
      <c r="M54" s="7">
        <f>Full!DB54</f>
        <v>0</v>
      </c>
      <c r="N54" s="7">
        <f>Full!DC54</f>
        <v>0</v>
      </c>
      <c r="O54" s="7" t="str">
        <f>Full!DD54</f>
        <v>PASS</v>
      </c>
      <c r="P54" s="7">
        <f>Full!DE54</f>
        <v>0</v>
      </c>
      <c r="Q54" s="7">
        <f>Full!DF54</f>
        <v>0</v>
      </c>
      <c r="R54" s="7">
        <f>Full!DG54</f>
        <v>0</v>
      </c>
      <c r="S54" s="7">
        <f>Full!DH54</f>
        <v>0</v>
      </c>
      <c r="T54" s="7">
        <f>Full!DI54</f>
        <v>0</v>
      </c>
      <c r="U54" s="7">
        <f>Full!DJ54</f>
        <v>0</v>
      </c>
      <c r="V54" s="7">
        <f>Full!DK54</f>
        <v>0</v>
      </c>
      <c r="W54" s="7">
        <f>Full!DL54</f>
        <v>0</v>
      </c>
      <c r="X54" s="7">
        <f>Full!DM54</f>
        <v>0</v>
      </c>
      <c r="Y54" s="7">
        <f>Full!DN54</f>
        <v>0</v>
      </c>
      <c r="Z54" s="7">
        <f>Full!DO54</f>
        <v>0</v>
      </c>
      <c r="AA54" s="7">
        <f>Full!DP54</f>
        <v>0</v>
      </c>
    </row>
    <row r="55" spans="1:27" x14ac:dyDescent="0.3">
      <c r="A55" s="7" t="str">
        <f>Full!CP55</f>
        <v>2</v>
      </c>
      <c r="B55" s="7" t="str">
        <f>Full!CQ55</f>
        <v>0</v>
      </c>
      <c r="C55" s="7">
        <f>Full!CR55</f>
        <v>0</v>
      </c>
      <c r="D55" s="7" t="str">
        <f>Full!CS55</f>
        <v>2</v>
      </c>
      <c r="E55" s="7" t="str">
        <f>Full!CT55</f>
        <v>0</v>
      </c>
      <c r="F55" s="7" t="str">
        <f>Full!CU55</f>
        <v>15/07/2017 15:06:15</v>
      </c>
      <c r="G55" s="7" t="str">
        <f>Full!CV55</f>
        <v>15/07/2017 15:06:50</v>
      </c>
      <c r="H55" s="7">
        <f>Full!CW55</f>
        <v>0</v>
      </c>
      <c r="I55" s="7">
        <f>Full!CX55</f>
        <v>0</v>
      </c>
      <c r="J55" s="7" t="str">
        <f>Full!CY55</f>
        <v>£7,539.12;G</v>
      </c>
      <c r="K55" s="7" t="str">
        <f>Full!CZ55</f>
        <v>£7,467.48;G</v>
      </c>
      <c r="L55" s="7">
        <f>Full!DA55</f>
        <v>0</v>
      </c>
      <c r="M55" s="7">
        <f>Full!DB55</f>
        <v>0</v>
      </c>
      <c r="N55" s="7">
        <f>Full!DC55</f>
        <v>0</v>
      </c>
      <c r="O55" s="7" t="str">
        <f>Full!DD55</f>
        <v>PASS</v>
      </c>
      <c r="P55" s="7">
        <f>Full!DE55</f>
        <v>0</v>
      </c>
      <c r="Q55" s="7">
        <f>Full!DF55</f>
        <v>0</v>
      </c>
      <c r="R55" s="7">
        <f>Full!DG55</f>
        <v>0</v>
      </c>
      <c r="S55" s="7">
        <f>Full!DH55</f>
        <v>0</v>
      </c>
      <c r="T55" s="7">
        <f>Full!DI55</f>
        <v>0</v>
      </c>
      <c r="U55" s="7">
        <f>Full!DJ55</f>
        <v>0</v>
      </c>
      <c r="V55" s="7">
        <f>Full!DK55</f>
        <v>0</v>
      </c>
      <c r="W55" s="7">
        <f>Full!DL55</f>
        <v>0</v>
      </c>
      <c r="X55" s="7">
        <f>Full!DM55</f>
        <v>0</v>
      </c>
      <c r="Y55" s="7">
        <f>Full!DN55</f>
        <v>0</v>
      </c>
      <c r="Z55" s="7">
        <f>Full!DO55</f>
        <v>0</v>
      </c>
      <c r="AA55" s="7">
        <f>Full!DP55</f>
        <v>0</v>
      </c>
    </row>
    <row r="56" spans="1:27" x14ac:dyDescent="0.3">
      <c r="A56" s="7" t="str">
        <f>Full!CP56</f>
        <v>2</v>
      </c>
      <c r="B56" s="7" t="str">
        <f>Full!CQ56</f>
        <v>0</v>
      </c>
      <c r="C56" s="7">
        <f>Full!CR56</f>
        <v>0</v>
      </c>
      <c r="D56" s="7" t="str">
        <f>Full!CS56</f>
        <v>2</v>
      </c>
      <c r="E56" s="7" t="str">
        <f>Full!CT56</f>
        <v>0</v>
      </c>
      <c r="F56" s="7" t="str">
        <f>Full!CU56</f>
        <v>15/07/2017 15:06:55</v>
      </c>
      <c r="G56" s="7" t="str">
        <f>Full!CV56</f>
        <v>15/07/2017 15:07:35</v>
      </c>
      <c r="H56" s="7">
        <f>Full!CW56</f>
        <v>0</v>
      </c>
      <c r="I56" s="7">
        <f>Full!CX56</f>
        <v>0</v>
      </c>
      <c r="J56" s="7" t="str">
        <f>Full!CY56</f>
        <v>£7,208.64;G</v>
      </c>
      <c r="K56" s="7" t="str">
        <f>Full!CZ56</f>
        <v>£7,126.80;G</v>
      </c>
      <c r="L56" s="7">
        <f>Full!DA56</f>
        <v>0</v>
      </c>
      <c r="M56" s="7">
        <f>Full!DB56</f>
        <v>0</v>
      </c>
      <c r="N56" s="7">
        <f>Full!DC56</f>
        <v>0</v>
      </c>
      <c r="O56" s="7" t="str">
        <f>Full!DD56</f>
        <v>PASS</v>
      </c>
      <c r="P56" s="7">
        <f>Full!DE56</f>
        <v>0</v>
      </c>
      <c r="Q56" s="7">
        <f>Full!DF56</f>
        <v>0</v>
      </c>
      <c r="R56" s="7">
        <f>Full!DG56</f>
        <v>0</v>
      </c>
      <c r="S56" s="7">
        <f>Full!DH56</f>
        <v>0</v>
      </c>
      <c r="T56" s="7">
        <f>Full!DI56</f>
        <v>0</v>
      </c>
      <c r="U56" s="7">
        <f>Full!DJ56</f>
        <v>0</v>
      </c>
      <c r="V56" s="7">
        <f>Full!DK56</f>
        <v>0</v>
      </c>
      <c r="W56" s="7">
        <f>Full!DL56</f>
        <v>0</v>
      </c>
      <c r="X56" s="7">
        <f>Full!DM56</f>
        <v>0</v>
      </c>
      <c r="Y56" s="7">
        <f>Full!DN56</f>
        <v>0</v>
      </c>
      <c r="Z56" s="7">
        <f>Full!DO56</f>
        <v>0</v>
      </c>
      <c r="AA56" s="7">
        <f>Full!DP56</f>
        <v>0</v>
      </c>
    </row>
    <row r="57" spans="1:27" x14ac:dyDescent="0.3">
      <c r="A57" s="7" t="str">
        <f>Full!CP57</f>
        <v>2</v>
      </c>
      <c r="B57" s="7" t="str">
        <f>Full!CQ57</f>
        <v>0</v>
      </c>
      <c r="C57" s="7">
        <f>Full!CR57</f>
        <v>0</v>
      </c>
      <c r="D57" s="7" t="str">
        <f>Full!CS57</f>
        <v>2</v>
      </c>
      <c r="E57" s="7" t="str">
        <f>Full!CT57</f>
        <v>0</v>
      </c>
      <c r="F57" s="7" t="str">
        <f>Full!CU57</f>
        <v>15/07/2017 15:07:39</v>
      </c>
      <c r="G57" s="7" t="str">
        <f>Full!CV57</f>
        <v>15/07/2017 15:08:14</v>
      </c>
      <c r="H57" s="7">
        <f>Full!CW57</f>
        <v>0</v>
      </c>
      <c r="I57" s="7">
        <f>Full!CX57</f>
        <v>0</v>
      </c>
      <c r="J57" s="7" t="str">
        <f>Full!CY57</f>
        <v>£6,704.40;G</v>
      </c>
      <c r="K57" s="7" t="str">
        <f>Full!CZ57</f>
        <v>£6,596.28;G</v>
      </c>
      <c r="L57" s="7">
        <f>Full!DA57</f>
        <v>0</v>
      </c>
      <c r="M57" s="7">
        <f>Full!DB57</f>
        <v>0</v>
      </c>
      <c r="N57" s="7">
        <f>Full!DC57</f>
        <v>0</v>
      </c>
      <c r="O57" s="7" t="str">
        <f>Full!DD57</f>
        <v>PASS</v>
      </c>
      <c r="P57" s="7">
        <f>Full!DE57</f>
        <v>0</v>
      </c>
      <c r="Q57" s="7">
        <f>Full!DF57</f>
        <v>0</v>
      </c>
      <c r="R57" s="7">
        <f>Full!DG57</f>
        <v>0</v>
      </c>
      <c r="S57" s="7">
        <f>Full!DH57</f>
        <v>0</v>
      </c>
      <c r="T57" s="7">
        <f>Full!DI57</f>
        <v>0</v>
      </c>
      <c r="U57" s="7">
        <f>Full!DJ57</f>
        <v>0</v>
      </c>
      <c r="V57" s="7">
        <f>Full!DK57</f>
        <v>0</v>
      </c>
      <c r="W57" s="7">
        <f>Full!DL57</f>
        <v>0</v>
      </c>
      <c r="X57" s="7">
        <f>Full!DM57</f>
        <v>0</v>
      </c>
      <c r="Y57" s="7">
        <f>Full!DN57</f>
        <v>0</v>
      </c>
      <c r="Z57" s="7">
        <f>Full!DO57</f>
        <v>0</v>
      </c>
      <c r="AA57" s="7">
        <f>Full!DP57</f>
        <v>0</v>
      </c>
    </row>
    <row r="58" spans="1:27" x14ac:dyDescent="0.3">
      <c r="A58" s="7" t="str">
        <f>Full!CP58</f>
        <v>2</v>
      </c>
      <c r="B58" s="7" t="str">
        <f>Full!CQ58</f>
        <v>0</v>
      </c>
      <c r="C58" s="7">
        <f>Full!CR58</f>
        <v>0</v>
      </c>
      <c r="D58" s="7" t="str">
        <f>Full!CS58</f>
        <v>2</v>
      </c>
      <c r="E58" s="7" t="str">
        <f>Full!CT58</f>
        <v>0</v>
      </c>
      <c r="F58" s="7" t="str">
        <f>Full!CU58</f>
        <v>15/07/2017 20:21:13</v>
      </c>
      <c r="G58" s="7" t="str">
        <f>Full!CV58</f>
        <v>15/07/2017 20:21:58</v>
      </c>
      <c r="H58" s="7">
        <f>Full!CW58</f>
        <v>0</v>
      </c>
      <c r="I58" s="7">
        <f>Full!CX58</f>
        <v>0</v>
      </c>
      <c r="J58" s="7" t="str">
        <f>Full!CY58</f>
        <v>£7,568.04;G</v>
      </c>
      <c r="K58" s="7" t="str">
        <f>Full!CZ58</f>
        <v>£7,498.20;G</v>
      </c>
      <c r="L58" s="7">
        <f>Full!DA58</f>
        <v>0</v>
      </c>
      <c r="M58" s="7">
        <f>Full!DB58</f>
        <v>0</v>
      </c>
      <c r="N58" s="7">
        <f>Full!DC58</f>
        <v>0</v>
      </c>
      <c r="O58" s="7" t="str">
        <f>Full!DD58</f>
        <v>PASS</v>
      </c>
      <c r="P58" s="7">
        <f>Full!DE58</f>
        <v>0</v>
      </c>
      <c r="Q58" s="7">
        <f>Full!DF58</f>
        <v>0</v>
      </c>
      <c r="R58" s="7">
        <f>Full!DG58</f>
        <v>0</v>
      </c>
      <c r="S58" s="7">
        <f>Full!DH58</f>
        <v>0</v>
      </c>
      <c r="T58" s="7">
        <f>Full!DI58</f>
        <v>0</v>
      </c>
      <c r="U58" s="7">
        <f>Full!DJ58</f>
        <v>0</v>
      </c>
      <c r="V58" s="7">
        <f>Full!DK58</f>
        <v>0</v>
      </c>
      <c r="W58" s="7">
        <f>Full!DL58</f>
        <v>0</v>
      </c>
      <c r="X58" s="7">
        <f>Full!DM58</f>
        <v>0</v>
      </c>
      <c r="Y58" s="7">
        <f>Full!DN58</f>
        <v>0</v>
      </c>
      <c r="Z58" s="7">
        <f>Full!DO58</f>
        <v>0</v>
      </c>
      <c r="AA58" s="7">
        <f>Full!DP58</f>
        <v>0</v>
      </c>
    </row>
    <row r="59" spans="1:27" x14ac:dyDescent="0.3">
      <c r="A59" s="7" t="str">
        <f>Full!CP59</f>
        <v>2</v>
      </c>
      <c r="B59" s="7" t="str">
        <f>Full!CQ59</f>
        <v>0</v>
      </c>
      <c r="C59" s="7">
        <f>Full!CR59</f>
        <v>0</v>
      </c>
      <c r="D59" s="7" t="str">
        <f>Full!CS59</f>
        <v>2</v>
      </c>
      <c r="E59" s="7" t="str">
        <f>Full!CT59</f>
        <v>0</v>
      </c>
      <c r="F59" s="7" t="str">
        <f>Full!CU59</f>
        <v>15/07/2017 20:22:02</v>
      </c>
      <c r="G59" s="7" t="str">
        <f>Full!CV59</f>
        <v>15/07/2017 20:22:36</v>
      </c>
      <c r="H59" s="7">
        <f>Full!CW59</f>
        <v>0</v>
      </c>
      <c r="I59" s="7">
        <f>Full!CX59</f>
        <v>0</v>
      </c>
      <c r="J59" s="7" t="str">
        <f>Full!CY59</f>
        <v>£6,731.76;G</v>
      </c>
      <c r="K59" s="7" t="str">
        <f>Full!CZ59</f>
        <v>£6,625.20;G</v>
      </c>
      <c r="L59" s="7">
        <f>Full!DA59</f>
        <v>0</v>
      </c>
      <c r="M59" s="7">
        <f>Full!DB59</f>
        <v>0</v>
      </c>
      <c r="N59" s="7">
        <f>Full!DC59</f>
        <v>0</v>
      </c>
      <c r="O59" s="7" t="str">
        <f>Full!DD59</f>
        <v>PASS</v>
      </c>
      <c r="P59" s="7">
        <f>Full!DE59</f>
        <v>0</v>
      </c>
      <c r="Q59" s="7">
        <f>Full!DF59</f>
        <v>0</v>
      </c>
      <c r="R59" s="7">
        <f>Full!DG59</f>
        <v>0</v>
      </c>
      <c r="S59" s="7">
        <f>Full!DH59</f>
        <v>0</v>
      </c>
      <c r="T59" s="7">
        <f>Full!DI59</f>
        <v>0</v>
      </c>
      <c r="U59" s="7">
        <f>Full!DJ59</f>
        <v>0</v>
      </c>
      <c r="V59" s="7">
        <f>Full!DK59</f>
        <v>0</v>
      </c>
      <c r="W59" s="7">
        <f>Full!DL59</f>
        <v>0</v>
      </c>
      <c r="X59" s="7">
        <f>Full!DM59</f>
        <v>0</v>
      </c>
      <c r="Y59" s="7">
        <f>Full!DN59</f>
        <v>0</v>
      </c>
      <c r="Z59" s="7">
        <f>Full!DO59</f>
        <v>0</v>
      </c>
      <c r="AA59" s="7">
        <f>Full!DP59</f>
        <v>0</v>
      </c>
    </row>
    <row r="60" spans="1:27" x14ac:dyDescent="0.3">
      <c r="A60" s="7" t="str">
        <f>Full!CP60</f>
        <v>1</v>
      </c>
      <c r="B60" s="7" t="str">
        <f>Full!CQ60</f>
        <v>1</v>
      </c>
      <c r="C60" s="7">
        <f>Full!CR60</f>
        <v>0</v>
      </c>
      <c r="D60" s="7" t="str">
        <f>Full!CS60</f>
        <v>1</v>
      </c>
      <c r="E60" s="7" t="str">
        <f>Full!CT60</f>
        <v>1</v>
      </c>
      <c r="F60" s="7" t="str">
        <f>Full!CU60</f>
        <v>15/07/2017 15:09:24</v>
      </c>
      <c r="G60" s="7" t="str">
        <f>Full!CV60</f>
        <v>15/07/2017 15:10:09</v>
      </c>
      <c r="H60" s="7">
        <f>Full!CW60</f>
        <v>0</v>
      </c>
      <c r="I60" s="7">
        <f>Full!CX60</f>
        <v>0</v>
      </c>
      <c r="J60" s="7">
        <f>Full!CY60</f>
        <v>0</v>
      </c>
      <c r="K60" s="7" t="str">
        <f>Full!CZ60</f>
        <v>£6,784.44;G</v>
      </c>
      <c r="L60" s="7" t="str">
        <f>Full!DA60</f>
        <v>Value Protection is only payable on the death of the second client.</v>
      </c>
      <c r="M60" s="7">
        <f>Full!DB60</f>
        <v>0</v>
      </c>
      <c r="N60" s="7">
        <f>Full!DC60</f>
        <v>0</v>
      </c>
      <c r="O60" s="7" t="str">
        <f>Full!DD60</f>
        <v>PASS</v>
      </c>
      <c r="P60" s="7">
        <f>Full!DE60</f>
        <v>0</v>
      </c>
      <c r="Q60" s="7">
        <f>Full!DF60</f>
        <v>0</v>
      </c>
      <c r="R60" s="7">
        <f>Full!DG60</f>
        <v>0</v>
      </c>
      <c r="S60" s="7">
        <f>Full!DH60</f>
        <v>0</v>
      </c>
      <c r="T60" s="7">
        <f>Full!DI60</f>
        <v>0</v>
      </c>
      <c r="U60" s="7">
        <f>Full!DJ60</f>
        <v>0</v>
      </c>
      <c r="V60" s="7">
        <f>Full!DK60</f>
        <v>0</v>
      </c>
      <c r="W60" s="7">
        <f>Full!DL60</f>
        <v>0</v>
      </c>
      <c r="X60" s="7">
        <f>Full!DM60</f>
        <v>0</v>
      </c>
      <c r="Y60" s="7">
        <f>Full!DN60</f>
        <v>0</v>
      </c>
      <c r="Z60" s="7">
        <f>Full!DO60</f>
        <v>0</v>
      </c>
      <c r="AA60" s="7">
        <f>Full!DP60</f>
        <v>0</v>
      </c>
    </row>
    <row r="61" spans="1:27" x14ac:dyDescent="0.3">
      <c r="A61" s="7" t="str">
        <f>Full!CP61</f>
        <v>2</v>
      </c>
      <c r="B61" s="7" t="str">
        <f>Full!CQ61</f>
        <v>0</v>
      </c>
      <c r="C61" s="7">
        <f>Full!CR61</f>
        <v>0</v>
      </c>
      <c r="D61" s="7" t="str">
        <f>Full!CS61</f>
        <v>2</v>
      </c>
      <c r="E61" s="7" t="str">
        <f>Full!CT61</f>
        <v>0</v>
      </c>
      <c r="F61" s="7" t="str">
        <f>Full!CU61</f>
        <v>15/07/2017 15:10:13</v>
      </c>
      <c r="G61" s="7" t="str">
        <f>Full!CV61</f>
        <v>15/07/2017 15:10:54</v>
      </c>
      <c r="H61" s="7">
        <f>Full!CW61</f>
        <v>0</v>
      </c>
      <c r="I61" s="7">
        <f>Full!CX61</f>
        <v>0</v>
      </c>
      <c r="J61" s="7" t="str">
        <f>Full!CY61</f>
        <v>£7,099.92;G</v>
      </c>
      <c r="K61" s="7" t="str">
        <f>Full!CZ61</f>
        <v>£6,954.84;G</v>
      </c>
      <c r="L61" s="7">
        <f>Full!DA61</f>
        <v>0</v>
      </c>
      <c r="M61" s="7">
        <f>Full!DB61</f>
        <v>0</v>
      </c>
      <c r="N61" s="7">
        <f>Full!DC61</f>
        <v>0</v>
      </c>
      <c r="O61" s="7" t="str">
        <f>Full!DD61</f>
        <v>PASS</v>
      </c>
      <c r="P61" s="7">
        <f>Full!DE61</f>
        <v>0</v>
      </c>
      <c r="Q61" s="7">
        <f>Full!DF61</f>
        <v>0</v>
      </c>
      <c r="R61" s="7">
        <f>Full!DG61</f>
        <v>0</v>
      </c>
      <c r="S61" s="7">
        <f>Full!DH61</f>
        <v>0</v>
      </c>
      <c r="T61" s="7">
        <f>Full!DI61</f>
        <v>0</v>
      </c>
      <c r="U61" s="7">
        <f>Full!DJ61</f>
        <v>0</v>
      </c>
      <c r="V61" s="7">
        <f>Full!DK61</f>
        <v>0</v>
      </c>
      <c r="W61" s="7">
        <f>Full!DL61</f>
        <v>0</v>
      </c>
      <c r="X61" s="7">
        <f>Full!DM61</f>
        <v>0</v>
      </c>
      <c r="Y61" s="7">
        <f>Full!DN61</f>
        <v>0</v>
      </c>
      <c r="Z61" s="7">
        <f>Full!DO61</f>
        <v>0</v>
      </c>
      <c r="AA61" s="7">
        <f>Full!DP61</f>
        <v>0</v>
      </c>
    </row>
    <row r="62" spans="1:27" x14ac:dyDescent="0.3">
      <c r="A62" s="7" t="str">
        <f>Full!CP62</f>
        <v>0</v>
      </c>
      <c r="B62" s="7" t="str">
        <f>Full!CQ62</f>
        <v>2</v>
      </c>
      <c r="C62" s="7">
        <f>Full!CR62</f>
        <v>0</v>
      </c>
      <c r="D62" s="7" t="str">
        <f>Full!CS62</f>
        <v>0</v>
      </c>
      <c r="E62" s="7" t="str">
        <f>Full!CT62</f>
        <v>2</v>
      </c>
      <c r="F62" s="7" t="str">
        <f>Full!CU62</f>
        <v>15/07/2017 15:10:57</v>
      </c>
      <c r="G62" s="7" t="str">
        <f>Full!CV62</f>
        <v>15/07/2017 15:11:36</v>
      </c>
      <c r="H62" s="7">
        <f>Full!CW62</f>
        <v>0</v>
      </c>
      <c r="I62" s="7">
        <f>Full!CX62</f>
        <v>0</v>
      </c>
      <c r="J62" s="7">
        <f>Full!CY62</f>
        <v>0</v>
      </c>
      <c r="K62" s="7">
        <f>Full!CZ62</f>
        <v>0</v>
      </c>
      <c r="L62" s="7" t="str">
        <f>Full!DA62</f>
        <v>An unexpected internal server error occured. com.hannover_re.lh.pos.manager.exception.PersonTooYoungException: The person is younger than the allowed minimum age (35 &lt;50)!.</v>
      </c>
      <c r="M62" s="7" t="str">
        <f>Full!DB62</f>
        <v>com.hannover_re.lh.pos.manager.exception.PersonTooYoungException: The person is younger than the allowed minimum age (35 &lt; 50)!.</v>
      </c>
      <c r="N62" s="7">
        <f>Full!DC62</f>
        <v>0</v>
      </c>
      <c r="O62" s="7" t="str">
        <f>Full!DD62</f>
        <v>PASS</v>
      </c>
      <c r="P62" s="7">
        <f>Full!DE62</f>
        <v>0</v>
      </c>
      <c r="Q62" s="7">
        <f>Full!DF62</f>
        <v>0</v>
      </c>
      <c r="R62" s="7">
        <f>Full!DG62</f>
        <v>0</v>
      </c>
      <c r="S62" s="7">
        <f>Full!DH62</f>
        <v>0</v>
      </c>
      <c r="T62" s="7">
        <f>Full!DI62</f>
        <v>0</v>
      </c>
      <c r="U62" s="7">
        <f>Full!DJ62</f>
        <v>0</v>
      </c>
      <c r="V62" s="7">
        <f>Full!DK62</f>
        <v>0</v>
      </c>
      <c r="W62" s="7">
        <f>Full!DL62</f>
        <v>0</v>
      </c>
      <c r="X62" s="7">
        <f>Full!DM62</f>
        <v>0</v>
      </c>
      <c r="Y62" s="7">
        <f>Full!DN62</f>
        <v>0</v>
      </c>
      <c r="Z62" s="7">
        <f>Full!DO62</f>
        <v>0</v>
      </c>
      <c r="AA62" s="7">
        <f>Full!DP62</f>
        <v>0</v>
      </c>
    </row>
    <row r="63" spans="1:27" x14ac:dyDescent="0.3">
      <c r="A63" s="7" t="str">
        <f>Full!CP63</f>
        <v>0</v>
      </c>
      <c r="B63" s="7" t="str">
        <f>Full!CQ63</f>
        <v>2</v>
      </c>
      <c r="C63" s="7">
        <f>Full!CR63</f>
        <v>0</v>
      </c>
      <c r="D63" s="7" t="str">
        <f>Full!CS63</f>
        <v>0</v>
      </c>
      <c r="E63" s="7" t="str">
        <f>Full!CT63</f>
        <v>2</v>
      </c>
      <c r="F63" s="7" t="str">
        <f>Full!CU63</f>
        <v>15/07/2017 15:11:40</v>
      </c>
      <c r="G63" s="7" t="str">
        <f>Full!CV63</f>
        <v>15/07/2017 15:12:17</v>
      </c>
      <c r="H63" s="7">
        <f>Full!CW63</f>
        <v>0</v>
      </c>
      <c r="I63" s="7">
        <f>Full!CX63</f>
        <v>0</v>
      </c>
      <c r="J63" s="7">
        <f>Full!CY63</f>
        <v>0</v>
      </c>
      <c r="K63" s="7">
        <f>Full!CZ63</f>
        <v>0</v>
      </c>
      <c r="L63" s="7" t="str">
        <f>Full!DA63</f>
        <v>An unexpected internal server error occured. com.hannover_re.lh.pos.manager.exception.PersonTooYoungException: The person is younger than the allowed minimum age (35 &lt;50)!.</v>
      </c>
      <c r="M63" s="7" t="str">
        <f>Full!DB63</f>
        <v>com.hannover_re.lh.pos.manager.exception.PersonTooYoungException: The person is younger than the allowed minimum age (35 &lt; 50)!.</v>
      </c>
      <c r="N63" s="7">
        <f>Full!DC63</f>
        <v>0</v>
      </c>
      <c r="O63" s="7" t="str">
        <f>Full!DD63</f>
        <v>PASS</v>
      </c>
      <c r="P63" s="7">
        <f>Full!DE63</f>
        <v>0</v>
      </c>
      <c r="Q63" s="7">
        <f>Full!DF63</f>
        <v>0</v>
      </c>
      <c r="R63" s="7">
        <f>Full!DG63</f>
        <v>0</v>
      </c>
      <c r="S63" s="7">
        <f>Full!DH63</f>
        <v>0</v>
      </c>
      <c r="T63" s="7">
        <f>Full!DI63</f>
        <v>0</v>
      </c>
      <c r="U63" s="7">
        <f>Full!DJ63</f>
        <v>0</v>
      </c>
      <c r="V63" s="7">
        <f>Full!DK63</f>
        <v>0</v>
      </c>
      <c r="W63" s="7">
        <f>Full!DL63</f>
        <v>0</v>
      </c>
      <c r="X63" s="7">
        <f>Full!DM63</f>
        <v>0</v>
      </c>
      <c r="Y63" s="7">
        <f>Full!DN63</f>
        <v>0</v>
      </c>
      <c r="Z63" s="7">
        <f>Full!DO63</f>
        <v>0</v>
      </c>
      <c r="AA63" s="7">
        <f>Full!DP63</f>
        <v>0</v>
      </c>
    </row>
    <row r="64" spans="1:27" x14ac:dyDescent="0.3">
      <c r="A64" s="7" t="str">
        <f>Full!CP64</f>
        <v>2</v>
      </c>
      <c r="B64" s="7" t="str">
        <f>Full!CQ64</f>
        <v>0</v>
      </c>
      <c r="C64" s="7">
        <f>Full!CR64</f>
        <v>0</v>
      </c>
      <c r="D64" s="7" t="str">
        <f>Full!CS64</f>
        <v>2</v>
      </c>
      <c r="E64" s="7" t="str">
        <f>Full!CT64</f>
        <v>0</v>
      </c>
      <c r="F64" s="7" t="str">
        <f>Full!CU64</f>
        <v>15/07/2017 15:12:22</v>
      </c>
      <c r="G64" s="7" t="str">
        <f>Full!CV64</f>
        <v>15/07/2017 15:13:08</v>
      </c>
      <c r="H64" s="7">
        <f>Full!CW64</f>
        <v>0</v>
      </c>
      <c r="I64" s="7">
        <f>Full!CX64</f>
        <v>0</v>
      </c>
      <c r="J64" s="7" t="str">
        <f>Full!CY64</f>
        <v>£7,665.96;G</v>
      </c>
      <c r="K64" s="7" t="str">
        <f>Full!CZ64</f>
        <v>£7,509.24;G</v>
      </c>
      <c r="L64" s="7">
        <f>Full!DA64</f>
        <v>0</v>
      </c>
      <c r="M64" s="7">
        <f>Full!DB64</f>
        <v>0</v>
      </c>
      <c r="N64" s="7">
        <f>Full!DC64</f>
        <v>0</v>
      </c>
      <c r="O64" s="7" t="str">
        <f>Full!DD64</f>
        <v>PASS</v>
      </c>
      <c r="P64" s="7">
        <f>Full!DE64</f>
        <v>0</v>
      </c>
      <c r="Q64" s="7">
        <f>Full!DF64</f>
        <v>0</v>
      </c>
      <c r="R64" s="7">
        <f>Full!DG64</f>
        <v>0</v>
      </c>
      <c r="S64" s="7">
        <f>Full!DH64</f>
        <v>0</v>
      </c>
      <c r="T64" s="7">
        <f>Full!DI64</f>
        <v>0</v>
      </c>
      <c r="U64" s="7">
        <f>Full!DJ64</f>
        <v>0</v>
      </c>
      <c r="V64" s="7">
        <f>Full!DK64</f>
        <v>0</v>
      </c>
      <c r="W64" s="7">
        <f>Full!DL64</f>
        <v>0</v>
      </c>
      <c r="X64" s="7">
        <f>Full!DM64</f>
        <v>0</v>
      </c>
      <c r="Y64" s="7">
        <f>Full!DN64</f>
        <v>0</v>
      </c>
      <c r="Z64" s="7">
        <f>Full!DO64</f>
        <v>0</v>
      </c>
      <c r="AA64" s="7">
        <f>Full!DP64</f>
        <v>0</v>
      </c>
    </row>
    <row r="65" spans="1:27" x14ac:dyDescent="0.3">
      <c r="A65" s="7" t="str">
        <f>Full!CP65</f>
        <v>0</v>
      </c>
      <c r="B65" s="7" t="str">
        <f>Full!CQ65</f>
        <v>2</v>
      </c>
      <c r="C65" s="7">
        <f>Full!CR65</f>
        <v>0</v>
      </c>
      <c r="D65" s="7" t="str">
        <f>Full!CS65</f>
        <v>0</v>
      </c>
      <c r="E65" s="7" t="str">
        <f>Full!CT65</f>
        <v>2</v>
      </c>
      <c r="F65" s="7" t="str">
        <f>Full!CU65</f>
        <v>15/07/2017 15:13:12</v>
      </c>
      <c r="G65" s="7" t="str">
        <f>Full!CV65</f>
        <v>15/07/2017 15:13:48</v>
      </c>
      <c r="H65" s="7">
        <f>Full!CW65</f>
        <v>0</v>
      </c>
      <c r="I65" s="7">
        <f>Full!CX65</f>
        <v>0</v>
      </c>
      <c r="J65" s="7">
        <f>Full!CY65</f>
        <v>0</v>
      </c>
      <c r="K65" s="7">
        <f>Full!CZ65</f>
        <v>0</v>
      </c>
      <c r="L65" s="7" t="str">
        <f>Full!DA65</f>
        <v>We are unable to provide a quote based on the details you have given. The dependant must be aged between 35 and 85.</v>
      </c>
      <c r="M65" s="7" t="str">
        <f>Full!DB65</f>
        <v>com.hannover_re.lh.pos.manager.exception.PersonTooOldException: The person is older than the allowed maximum age (86 &gt; 85)!.</v>
      </c>
      <c r="N65" s="7">
        <f>Full!DC65</f>
        <v>0</v>
      </c>
      <c r="O65" s="7" t="str">
        <f>Full!DD65</f>
        <v>PASS</v>
      </c>
      <c r="P65" s="7">
        <f>Full!DE65</f>
        <v>0</v>
      </c>
      <c r="Q65" s="7">
        <f>Full!DF65</f>
        <v>0</v>
      </c>
      <c r="R65" s="7">
        <f>Full!DG65</f>
        <v>0</v>
      </c>
      <c r="S65" s="7">
        <f>Full!DH65</f>
        <v>0</v>
      </c>
      <c r="T65" s="7">
        <f>Full!DI65</f>
        <v>0</v>
      </c>
      <c r="U65" s="7">
        <f>Full!DJ65</f>
        <v>0</v>
      </c>
      <c r="V65" s="7">
        <f>Full!DK65</f>
        <v>0</v>
      </c>
      <c r="W65" s="7">
        <f>Full!DL65</f>
        <v>0</v>
      </c>
      <c r="X65" s="7">
        <f>Full!DM65</f>
        <v>0</v>
      </c>
      <c r="Y65" s="7">
        <f>Full!DN65</f>
        <v>0</v>
      </c>
      <c r="Z65" s="7">
        <f>Full!DO65</f>
        <v>0</v>
      </c>
      <c r="AA65" s="7">
        <f>Full!DP65</f>
        <v>0</v>
      </c>
    </row>
    <row r="66" spans="1:27" x14ac:dyDescent="0.3">
      <c r="A66" s="7" t="str">
        <f>Full!CP66</f>
        <v>2</v>
      </c>
      <c r="B66" s="7" t="str">
        <f>Full!CQ66</f>
        <v>0</v>
      </c>
      <c r="C66" s="7">
        <f>Full!CR66</f>
        <v>0</v>
      </c>
      <c r="D66" s="7" t="str">
        <f>Full!CS66</f>
        <v>2</v>
      </c>
      <c r="E66" s="7" t="str">
        <f>Full!CT66</f>
        <v>0</v>
      </c>
      <c r="F66" s="7" t="str">
        <f>Full!CU66</f>
        <v>15/07/2017 15:13:52</v>
      </c>
      <c r="G66" s="7" t="str">
        <f>Full!CV66</f>
        <v>15/07/2017 15:14:32</v>
      </c>
      <c r="H66" s="7">
        <f>Full!CW66</f>
        <v>0</v>
      </c>
      <c r="I66" s="7">
        <f>Full!CX66</f>
        <v>0</v>
      </c>
      <c r="J66" s="7" t="str">
        <f>Full!CY66</f>
        <v>£7,099.92;G</v>
      </c>
      <c r="K66" s="7" t="str">
        <f>Full!CZ66</f>
        <v>£6,954.84;G</v>
      </c>
      <c r="L66" s="7">
        <f>Full!DA66</f>
        <v>0</v>
      </c>
      <c r="M66" s="7">
        <f>Full!DB66</f>
        <v>0</v>
      </c>
      <c r="N66" s="7">
        <f>Full!DC66</f>
        <v>0</v>
      </c>
      <c r="O66" s="7" t="str">
        <f>Full!DD66</f>
        <v>PASS</v>
      </c>
      <c r="P66" s="7">
        <f>Full!DE66</f>
        <v>0</v>
      </c>
      <c r="Q66" s="7">
        <f>Full!DF66</f>
        <v>0</v>
      </c>
      <c r="R66" s="7">
        <f>Full!DG66</f>
        <v>0</v>
      </c>
      <c r="S66" s="7">
        <f>Full!DH66</f>
        <v>0</v>
      </c>
      <c r="T66" s="7">
        <f>Full!DI66</f>
        <v>0</v>
      </c>
      <c r="U66" s="7">
        <f>Full!DJ66</f>
        <v>0</v>
      </c>
      <c r="V66" s="7">
        <f>Full!DK66</f>
        <v>0</v>
      </c>
      <c r="W66" s="7">
        <f>Full!DL66</f>
        <v>0</v>
      </c>
      <c r="X66" s="7">
        <f>Full!DM66</f>
        <v>0</v>
      </c>
      <c r="Y66" s="7">
        <f>Full!DN66</f>
        <v>0</v>
      </c>
      <c r="Z66" s="7">
        <f>Full!DO66</f>
        <v>0</v>
      </c>
      <c r="AA66" s="7">
        <f>Full!DP66</f>
        <v>0</v>
      </c>
    </row>
    <row r="67" spans="1:27" x14ac:dyDescent="0.3">
      <c r="A67" s="7" t="str">
        <f>Full!CP67</f>
        <v>2</v>
      </c>
      <c r="B67" s="7" t="str">
        <f>Full!CQ67</f>
        <v>0</v>
      </c>
      <c r="C67" s="7">
        <f>Full!CR67</f>
        <v>0</v>
      </c>
      <c r="D67" s="7" t="str">
        <f>Full!CS67</f>
        <v>2</v>
      </c>
      <c r="E67" s="7" t="str">
        <f>Full!CT67</f>
        <v>0</v>
      </c>
      <c r="F67" s="7" t="str">
        <f>Full!CU67</f>
        <v>15/07/2017 15:14:36</v>
      </c>
      <c r="G67" s="7" t="str">
        <f>Full!CV67</f>
        <v>15/07/2017 15:15:17</v>
      </c>
      <c r="H67" s="7">
        <f>Full!CW67</f>
        <v>0</v>
      </c>
      <c r="I67" s="7">
        <f>Full!CX67</f>
        <v>0</v>
      </c>
      <c r="J67" s="7" t="str">
        <f>Full!CY67</f>
        <v>£7,179.84;</v>
      </c>
      <c r="K67" s="7" t="str">
        <f>Full!CZ67</f>
        <v>£7,032.72;</v>
      </c>
      <c r="L67" s="7">
        <f>Full!DA67</f>
        <v>0</v>
      </c>
      <c r="M67" s="7">
        <f>Full!DB67</f>
        <v>0</v>
      </c>
      <c r="N67" s="7">
        <f>Full!DC67</f>
        <v>0</v>
      </c>
      <c r="O67" s="7" t="str">
        <f>Full!DD67</f>
        <v>PASS</v>
      </c>
      <c r="P67" s="7">
        <f>Full!DE67</f>
        <v>0</v>
      </c>
      <c r="Q67" s="7">
        <f>Full!DF67</f>
        <v>0</v>
      </c>
      <c r="R67" s="7">
        <f>Full!DG67</f>
        <v>0</v>
      </c>
      <c r="S67" s="7">
        <f>Full!DH67</f>
        <v>0</v>
      </c>
      <c r="T67" s="7">
        <f>Full!DI67</f>
        <v>0</v>
      </c>
      <c r="U67" s="7">
        <f>Full!DJ67</f>
        <v>0</v>
      </c>
      <c r="V67" s="7">
        <f>Full!DK67</f>
        <v>0</v>
      </c>
      <c r="W67" s="7">
        <f>Full!DL67</f>
        <v>0</v>
      </c>
      <c r="X67" s="7">
        <f>Full!DM67</f>
        <v>0</v>
      </c>
      <c r="Y67" s="7">
        <f>Full!DN67</f>
        <v>0</v>
      </c>
      <c r="Z67" s="7">
        <f>Full!DO67</f>
        <v>0</v>
      </c>
      <c r="AA67" s="7">
        <f>Full!DP67</f>
        <v>0</v>
      </c>
    </row>
    <row r="68" spans="1:27" x14ac:dyDescent="0.3">
      <c r="A68" s="7" t="str">
        <f>Full!CP68</f>
        <v>2</v>
      </c>
      <c r="B68" s="7" t="str">
        <f>Full!CQ68</f>
        <v>0</v>
      </c>
      <c r="C68" s="7">
        <f>Full!CR68</f>
        <v>0</v>
      </c>
      <c r="D68" s="7" t="str">
        <f>Full!CS68</f>
        <v>2</v>
      </c>
      <c r="E68" s="7" t="str">
        <f>Full!CT68</f>
        <v>0</v>
      </c>
      <c r="F68" s="7" t="str">
        <f>Full!CU68</f>
        <v>15/07/2017 15:15:21</v>
      </c>
      <c r="G68" s="7" t="str">
        <f>Full!CV68</f>
        <v>15/07/2017 15:15:59</v>
      </c>
      <c r="H68" s="7">
        <f>Full!CW68</f>
        <v>0</v>
      </c>
      <c r="I68" s="7">
        <f>Full!CX68</f>
        <v>0</v>
      </c>
      <c r="J68" s="7" t="str">
        <f>Full!CY68</f>
        <v>£7,099.92;G</v>
      </c>
      <c r="K68" s="7" t="str">
        <f>Full!CZ68</f>
        <v>£6,954.84;G</v>
      </c>
      <c r="L68" s="7">
        <f>Full!DA68</f>
        <v>0</v>
      </c>
      <c r="M68" s="7">
        <f>Full!DB68</f>
        <v>0</v>
      </c>
      <c r="N68" s="7">
        <f>Full!DC68</f>
        <v>0</v>
      </c>
      <c r="O68" s="7" t="str">
        <f>Full!DD68</f>
        <v>PASS</v>
      </c>
      <c r="P68" s="7">
        <f>Full!DE68</f>
        <v>0</v>
      </c>
      <c r="Q68" s="7">
        <f>Full!DF68</f>
        <v>0</v>
      </c>
      <c r="R68" s="7">
        <f>Full!DG68</f>
        <v>0</v>
      </c>
      <c r="S68" s="7">
        <f>Full!DH68</f>
        <v>0</v>
      </c>
      <c r="T68" s="7">
        <f>Full!DI68</f>
        <v>0</v>
      </c>
      <c r="U68" s="7">
        <f>Full!DJ68</f>
        <v>0</v>
      </c>
      <c r="V68" s="7">
        <f>Full!DK68</f>
        <v>0</v>
      </c>
      <c r="W68" s="7">
        <f>Full!DL68</f>
        <v>0</v>
      </c>
      <c r="X68" s="7">
        <f>Full!DM68</f>
        <v>0</v>
      </c>
      <c r="Y68" s="7">
        <f>Full!DN68</f>
        <v>0</v>
      </c>
      <c r="Z68" s="7">
        <f>Full!DO68</f>
        <v>0</v>
      </c>
      <c r="AA68" s="7">
        <f>Full!DP68</f>
        <v>0</v>
      </c>
    </row>
    <row r="69" spans="1:27" x14ac:dyDescent="0.3">
      <c r="A69" s="7" t="str">
        <f>Full!CP69</f>
        <v>2</v>
      </c>
      <c r="B69" s="7" t="str">
        <f>Full!CQ69</f>
        <v>0</v>
      </c>
      <c r="C69" s="7">
        <f>Full!CR69</f>
        <v>0</v>
      </c>
      <c r="D69" s="7" t="str">
        <f>Full!CS69</f>
        <v>2</v>
      </c>
      <c r="E69" s="7" t="str">
        <f>Full!CT69</f>
        <v>0</v>
      </c>
      <c r="F69" s="7" t="str">
        <f>Full!CU69</f>
        <v>15/07/2017 15:16:03</v>
      </c>
      <c r="G69" s="7" t="str">
        <f>Full!CV69</f>
        <v>15/07/2017 15:16:42</v>
      </c>
      <c r="H69" s="7">
        <f>Full!CW69</f>
        <v>0</v>
      </c>
      <c r="I69" s="7">
        <f>Full!CX69</f>
        <v>0</v>
      </c>
      <c r="J69" s="7" t="str">
        <f>Full!CY69</f>
        <v>£7,133.64;G</v>
      </c>
      <c r="K69" s="7" t="str">
        <f>Full!CZ69</f>
        <v>£6,987.36;G</v>
      </c>
      <c r="L69" s="7">
        <f>Full!DA69</f>
        <v>0</v>
      </c>
      <c r="M69" s="7">
        <f>Full!DB69</f>
        <v>0</v>
      </c>
      <c r="N69" s="7">
        <f>Full!DC69</f>
        <v>0</v>
      </c>
      <c r="O69" s="7" t="str">
        <f>Full!DD69</f>
        <v>PASS</v>
      </c>
      <c r="P69" s="7">
        <f>Full!DE69</f>
        <v>0</v>
      </c>
      <c r="Q69" s="7">
        <f>Full!DF69</f>
        <v>0</v>
      </c>
      <c r="R69" s="7">
        <f>Full!DG69</f>
        <v>0</v>
      </c>
      <c r="S69" s="7">
        <f>Full!DH69</f>
        <v>0</v>
      </c>
      <c r="T69" s="7">
        <f>Full!DI69</f>
        <v>0</v>
      </c>
      <c r="U69" s="7">
        <f>Full!DJ69</f>
        <v>0</v>
      </c>
      <c r="V69" s="7">
        <f>Full!DK69</f>
        <v>0</v>
      </c>
      <c r="W69" s="7">
        <f>Full!DL69</f>
        <v>0</v>
      </c>
      <c r="X69" s="7">
        <f>Full!DM69</f>
        <v>0</v>
      </c>
      <c r="Y69" s="7">
        <f>Full!DN69</f>
        <v>0</v>
      </c>
      <c r="Z69" s="7">
        <f>Full!DO69</f>
        <v>0</v>
      </c>
      <c r="AA69" s="7">
        <f>Full!DP69</f>
        <v>0</v>
      </c>
    </row>
    <row r="70" spans="1:27" x14ac:dyDescent="0.3">
      <c r="A70" s="7" t="str">
        <f>Full!CP70</f>
        <v>2</v>
      </c>
      <c r="B70" s="7" t="str">
        <f>Full!CQ70</f>
        <v>0</v>
      </c>
      <c r="C70" s="7">
        <f>Full!CR70</f>
        <v>0</v>
      </c>
      <c r="D70" s="7" t="str">
        <f>Full!CS70</f>
        <v>2</v>
      </c>
      <c r="E70" s="7" t="str">
        <f>Full!CT70</f>
        <v>0</v>
      </c>
      <c r="F70" s="7" t="str">
        <f>Full!CU70</f>
        <v>15/07/2017 15:16:46</v>
      </c>
      <c r="G70" s="7" t="str">
        <f>Full!CV70</f>
        <v>15/07/2017 15:17:26</v>
      </c>
      <c r="H70" s="7">
        <f>Full!CW70</f>
        <v>0</v>
      </c>
      <c r="I70" s="7">
        <f>Full!CX70</f>
        <v>0</v>
      </c>
      <c r="J70" s="7" t="str">
        <f>Full!CY70</f>
        <v>£7,179.84;</v>
      </c>
      <c r="K70" s="7" t="str">
        <f>Full!CZ70</f>
        <v>£7,032.72;</v>
      </c>
      <c r="L70" s="7">
        <f>Full!DA70</f>
        <v>0</v>
      </c>
      <c r="M70" s="7">
        <f>Full!DB70</f>
        <v>0</v>
      </c>
      <c r="N70" s="7">
        <f>Full!DC70</f>
        <v>0</v>
      </c>
      <c r="O70" s="7" t="str">
        <f>Full!DD70</f>
        <v>PASS</v>
      </c>
      <c r="P70" s="7">
        <f>Full!DE70</f>
        <v>0</v>
      </c>
      <c r="Q70" s="7">
        <f>Full!DF70</f>
        <v>0</v>
      </c>
      <c r="R70" s="7">
        <f>Full!DG70</f>
        <v>0</v>
      </c>
      <c r="S70" s="7">
        <f>Full!DH70</f>
        <v>0</v>
      </c>
      <c r="T70" s="7">
        <f>Full!DI70</f>
        <v>0</v>
      </c>
      <c r="U70" s="7">
        <f>Full!DJ70</f>
        <v>0</v>
      </c>
      <c r="V70" s="7">
        <f>Full!DK70</f>
        <v>0</v>
      </c>
      <c r="W70" s="7">
        <f>Full!DL70</f>
        <v>0</v>
      </c>
      <c r="X70" s="7">
        <f>Full!DM70</f>
        <v>0</v>
      </c>
      <c r="Y70" s="7">
        <f>Full!DN70</f>
        <v>0</v>
      </c>
      <c r="Z70" s="7">
        <f>Full!DO70</f>
        <v>0</v>
      </c>
      <c r="AA70" s="7">
        <f>Full!DP70</f>
        <v>0</v>
      </c>
    </row>
    <row r="71" spans="1:27" x14ac:dyDescent="0.3">
      <c r="A71" s="7" t="str">
        <f>Full!CP71</f>
        <v>2</v>
      </c>
      <c r="B71" s="7" t="str">
        <f>Full!CQ71</f>
        <v>0</v>
      </c>
      <c r="C71" s="7">
        <f>Full!CR71</f>
        <v>0</v>
      </c>
      <c r="D71" s="7" t="str">
        <f>Full!CS71</f>
        <v>2</v>
      </c>
      <c r="E71" s="7" t="str">
        <f>Full!CT71</f>
        <v>0</v>
      </c>
      <c r="F71" s="7" t="str">
        <f>Full!CU71</f>
        <v>15/07/2017 15:17:31</v>
      </c>
      <c r="G71" s="7" t="str">
        <f>Full!CV71</f>
        <v>15/07/2017 15:18:12</v>
      </c>
      <c r="H71" s="7">
        <f>Full!CW71</f>
        <v>0</v>
      </c>
      <c r="I71" s="7">
        <f>Full!CX71</f>
        <v>0</v>
      </c>
      <c r="J71" s="7" t="str">
        <f>Full!CY71</f>
        <v>£7,127.64;</v>
      </c>
      <c r="K71" s="7" t="str">
        <f>Full!CZ71</f>
        <v>£7,188.36;</v>
      </c>
      <c r="L71" s="7">
        <f>Full!DA71</f>
        <v>0</v>
      </c>
      <c r="M71" s="7">
        <f>Full!DB71</f>
        <v>0</v>
      </c>
      <c r="N71" s="7">
        <f>Full!DC71</f>
        <v>0</v>
      </c>
      <c r="O71" s="7" t="str">
        <f>Full!DD71</f>
        <v>PASS</v>
      </c>
      <c r="P71" s="7">
        <f>Full!DE71</f>
        <v>0</v>
      </c>
      <c r="Q71" s="7">
        <f>Full!DF71</f>
        <v>0</v>
      </c>
      <c r="R71" s="7">
        <f>Full!DG71</f>
        <v>0</v>
      </c>
      <c r="S71" s="7">
        <f>Full!DH71</f>
        <v>0</v>
      </c>
      <c r="T71" s="7">
        <f>Full!DI71</f>
        <v>0</v>
      </c>
      <c r="U71" s="7">
        <f>Full!DJ71</f>
        <v>0</v>
      </c>
      <c r="V71" s="7">
        <f>Full!DK71</f>
        <v>0</v>
      </c>
      <c r="W71" s="7">
        <f>Full!DL71</f>
        <v>0</v>
      </c>
      <c r="X71" s="7">
        <f>Full!DM71</f>
        <v>0</v>
      </c>
      <c r="Y71" s="7">
        <f>Full!DN71</f>
        <v>0</v>
      </c>
      <c r="Z71" s="7">
        <f>Full!DO71</f>
        <v>0</v>
      </c>
      <c r="AA71" s="7">
        <f>Full!DP71</f>
        <v>0</v>
      </c>
    </row>
    <row r="72" spans="1:27" x14ac:dyDescent="0.3">
      <c r="A72" s="7" t="str">
        <f>Full!CP72</f>
        <v>2</v>
      </c>
      <c r="B72" s="7" t="str">
        <f>Full!CQ72</f>
        <v>0</v>
      </c>
      <c r="C72" s="7">
        <f>Full!CR72</f>
        <v>0</v>
      </c>
      <c r="D72" s="7" t="str">
        <f>Full!CS72</f>
        <v>2</v>
      </c>
      <c r="E72" s="7" t="str">
        <f>Full!CT72</f>
        <v>0</v>
      </c>
      <c r="F72" s="7" t="str">
        <f>Full!CU72</f>
        <v>15/07/2017 15:18:16</v>
      </c>
      <c r="G72" s="7" t="str">
        <f>Full!CV72</f>
        <v>15/07/2017 15:18:56</v>
      </c>
      <c r="H72" s="7">
        <f>Full!CW72</f>
        <v>0</v>
      </c>
      <c r="I72" s="7">
        <f>Full!CX72</f>
        <v>0</v>
      </c>
      <c r="J72" s="7" t="str">
        <f>Full!CY72</f>
        <v>£7,084.56;</v>
      </c>
      <c r="K72" s="7" t="str">
        <f>Full!CZ72</f>
        <v>£7,144.80;</v>
      </c>
      <c r="L72" s="7">
        <f>Full!DA72</f>
        <v>0</v>
      </c>
      <c r="M72" s="7">
        <f>Full!DB72</f>
        <v>0</v>
      </c>
      <c r="N72" s="7">
        <f>Full!DC72</f>
        <v>0</v>
      </c>
      <c r="O72" s="7" t="str">
        <f>Full!DD72</f>
        <v>PASS</v>
      </c>
      <c r="P72" s="7">
        <f>Full!DE72</f>
        <v>0</v>
      </c>
      <c r="Q72" s="7">
        <f>Full!DF72</f>
        <v>0</v>
      </c>
      <c r="R72" s="7">
        <f>Full!DG72</f>
        <v>0</v>
      </c>
      <c r="S72" s="7">
        <f>Full!DH72</f>
        <v>0</v>
      </c>
      <c r="T72" s="7">
        <f>Full!DI72</f>
        <v>0</v>
      </c>
      <c r="U72" s="7">
        <f>Full!DJ72</f>
        <v>0</v>
      </c>
      <c r="V72" s="7">
        <f>Full!DK72</f>
        <v>0</v>
      </c>
      <c r="W72" s="7">
        <f>Full!DL72</f>
        <v>0</v>
      </c>
      <c r="X72" s="7">
        <f>Full!DM72</f>
        <v>0</v>
      </c>
      <c r="Y72" s="7">
        <f>Full!DN72</f>
        <v>0</v>
      </c>
      <c r="Z72" s="7">
        <f>Full!DO72</f>
        <v>0</v>
      </c>
      <c r="AA72" s="7">
        <f>Full!DP72</f>
        <v>0</v>
      </c>
    </row>
    <row r="73" spans="1:27" x14ac:dyDescent="0.3">
      <c r="A73" s="7" t="str">
        <f>Full!CP73</f>
        <v>2</v>
      </c>
      <c r="B73" s="7" t="str">
        <f>Full!CQ73</f>
        <v>0</v>
      </c>
      <c r="C73" s="7">
        <f>Full!CR73</f>
        <v>0</v>
      </c>
      <c r="D73" s="7" t="str">
        <f>Full!CS73</f>
        <v>2</v>
      </c>
      <c r="E73" s="7" t="str">
        <f>Full!CT73</f>
        <v>0</v>
      </c>
      <c r="F73" s="7" t="str">
        <f>Full!CU73</f>
        <v>15/07/2017 15:19:00</v>
      </c>
      <c r="G73" s="7" t="str">
        <f>Full!CV73</f>
        <v>15/07/2017 15:19:39</v>
      </c>
      <c r="H73" s="7">
        <f>Full!CW73</f>
        <v>0</v>
      </c>
      <c r="I73" s="7">
        <f>Full!CX73</f>
        <v>0</v>
      </c>
      <c r="J73" s="7" t="str">
        <f>Full!CY73</f>
        <v>£7,172.52;</v>
      </c>
      <c r="K73" s="7" t="str">
        <f>Full!CZ73</f>
        <v>£7,233.24;</v>
      </c>
      <c r="L73" s="7">
        <f>Full!DA73</f>
        <v>0</v>
      </c>
      <c r="M73" s="7">
        <f>Full!DB73</f>
        <v>0</v>
      </c>
      <c r="N73" s="7">
        <f>Full!DC73</f>
        <v>0</v>
      </c>
      <c r="O73" s="7" t="str">
        <f>Full!DD73</f>
        <v>PASS</v>
      </c>
      <c r="P73" s="7">
        <f>Full!DE73</f>
        <v>0</v>
      </c>
      <c r="Q73" s="7">
        <f>Full!DF73</f>
        <v>0</v>
      </c>
      <c r="R73" s="7">
        <f>Full!DG73</f>
        <v>0</v>
      </c>
      <c r="S73" s="7">
        <f>Full!DH73</f>
        <v>0</v>
      </c>
      <c r="T73" s="7">
        <f>Full!DI73</f>
        <v>0</v>
      </c>
      <c r="U73" s="7">
        <f>Full!DJ73</f>
        <v>0</v>
      </c>
      <c r="V73" s="7">
        <f>Full!DK73</f>
        <v>0</v>
      </c>
      <c r="W73" s="7">
        <f>Full!DL73</f>
        <v>0</v>
      </c>
      <c r="X73" s="7">
        <f>Full!DM73</f>
        <v>0</v>
      </c>
      <c r="Y73" s="7">
        <f>Full!DN73</f>
        <v>0</v>
      </c>
      <c r="Z73" s="7">
        <f>Full!DO73</f>
        <v>0</v>
      </c>
      <c r="AA73" s="7">
        <f>Full!DP73</f>
        <v>0</v>
      </c>
    </row>
    <row r="74" spans="1:27" x14ac:dyDescent="0.3">
      <c r="A74" s="7" t="str">
        <f>Full!CP74</f>
        <v>2</v>
      </c>
      <c r="B74" s="7" t="str">
        <f>Full!CQ74</f>
        <v>0</v>
      </c>
      <c r="C74" s="7">
        <f>Full!CR74</f>
        <v>0</v>
      </c>
      <c r="D74" s="7" t="str">
        <f>Full!CS74</f>
        <v>2</v>
      </c>
      <c r="E74" s="7" t="str">
        <f>Full!CT74</f>
        <v>0</v>
      </c>
      <c r="F74" s="7" t="str">
        <f>Full!CU74</f>
        <v>15/07/2017 15:19:43</v>
      </c>
      <c r="G74" s="7" t="str">
        <f>Full!CV74</f>
        <v>15/07/2017 15:20:21</v>
      </c>
      <c r="H74" s="7">
        <f>Full!CW74</f>
        <v>0</v>
      </c>
      <c r="I74" s="7">
        <f>Full!CX74</f>
        <v>0</v>
      </c>
      <c r="J74" s="7" t="str">
        <f>Full!CY74</f>
        <v>£7,099.92;G</v>
      </c>
      <c r="K74" s="7" t="str">
        <f>Full!CZ74</f>
        <v>£6,954.84;G</v>
      </c>
      <c r="L74" s="7">
        <f>Full!DA74</f>
        <v>0</v>
      </c>
      <c r="M74" s="7">
        <f>Full!DB74</f>
        <v>0</v>
      </c>
      <c r="N74" s="7">
        <f>Full!DC74</f>
        <v>0</v>
      </c>
      <c r="O74" s="7" t="str">
        <f>Full!DD74</f>
        <v>PASS</v>
      </c>
      <c r="P74" s="7">
        <f>Full!DE74</f>
        <v>0</v>
      </c>
      <c r="Q74" s="7">
        <f>Full!DF74</f>
        <v>0</v>
      </c>
      <c r="R74" s="7">
        <f>Full!DG74</f>
        <v>0</v>
      </c>
      <c r="S74" s="7">
        <f>Full!DH74</f>
        <v>0</v>
      </c>
      <c r="T74" s="7">
        <f>Full!DI74</f>
        <v>0</v>
      </c>
      <c r="U74" s="7">
        <f>Full!DJ74</f>
        <v>0</v>
      </c>
      <c r="V74" s="7">
        <f>Full!DK74</f>
        <v>0</v>
      </c>
      <c r="W74" s="7">
        <f>Full!DL74</f>
        <v>0</v>
      </c>
      <c r="X74" s="7">
        <f>Full!DM74</f>
        <v>0</v>
      </c>
      <c r="Y74" s="7">
        <f>Full!DN74</f>
        <v>0</v>
      </c>
      <c r="Z74" s="7">
        <f>Full!DO74</f>
        <v>0</v>
      </c>
      <c r="AA74" s="7">
        <f>Full!DP74</f>
        <v>0</v>
      </c>
    </row>
    <row r="75" spans="1:27" x14ac:dyDescent="0.3">
      <c r="A75" s="7" t="str">
        <f>Full!CP75</f>
        <v>2</v>
      </c>
      <c r="B75" s="7" t="str">
        <f>Full!CQ75</f>
        <v>0</v>
      </c>
      <c r="C75" s="7">
        <f>Full!CR75</f>
        <v>0</v>
      </c>
      <c r="D75" s="7" t="str">
        <f>Full!CS75</f>
        <v>2</v>
      </c>
      <c r="E75" s="7" t="str">
        <f>Full!CT75</f>
        <v>0</v>
      </c>
      <c r="F75" s="7" t="str">
        <f>Full!CU75</f>
        <v>15/07/2017 15:20:26</v>
      </c>
      <c r="G75" s="7" t="str">
        <f>Full!CV75</f>
        <v>15/07/2017 15:21:04</v>
      </c>
      <c r="H75" s="7">
        <f>Full!CW75</f>
        <v>0</v>
      </c>
      <c r="I75" s="7">
        <f>Full!CX75</f>
        <v>0</v>
      </c>
      <c r="J75" s="7" t="str">
        <f>Full!CY75</f>
        <v>£7,099.92;G</v>
      </c>
      <c r="K75" s="7" t="str">
        <f>Full!CZ75</f>
        <v>£6,954.84;G</v>
      </c>
      <c r="L75" s="7">
        <f>Full!DA75</f>
        <v>0</v>
      </c>
      <c r="M75" s="7">
        <f>Full!DB75</f>
        <v>0</v>
      </c>
      <c r="N75" s="7">
        <f>Full!DC75</f>
        <v>0</v>
      </c>
      <c r="O75" s="7" t="str">
        <f>Full!DD75</f>
        <v>PASS</v>
      </c>
      <c r="P75" s="7">
        <f>Full!DE75</f>
        <v>0</v>
      </c>
      <c r="Q75" s="7">
        <f>Full!DF75</f>
        <v>0</v>
      </c>
      <c r="R75" s="7">
        <f>Full!DG75</f>
        <v>0</v>
      </c>
      <c r="S75" s="7">
        <f>Full!DH75</f>
        <v>0</v>
      </c>
      <c r="T75" s="7">
        <f>Full!DI75</f>
        <v>0</v>
      </c>
      <c r="U75" s="7">
        <f>Full!DJ75</f>
        <v>0</v>
      </c>
      <c r="V75" s="7">
        <f>Full!DK75</f>
        <v>0</v>
      </c>
      <c r="W75" s="7">
        <f>Full!DL75</f>
        <v>0</v>
      </c>
      <c r="X75" s="7">
        <f>Full!DM75</f>
        <v>0</v>
      </c>
      <c r="Y75" s="7">
        <f>Full!DN75</f>
        <v>0</v>
      </c>
      <c r="Z75" s="7">
        <f>Full!DO75</f>
        <v>0</v>
      </c>
      <c r="AA75" s="7">
        <f>Full!DP75</f>
        <v>0</v>
      </c>
    </row>
    <row r="76" spans="1:27" x14ac:dyDescent="0.3">
      <c r="A76" s="7" t="str">
        <f>Full!CP76</f>
        <v>2</v>
      </c>
      <c r="B76" s="7" t="str">
        <f>Full!CQ76</f>
        <v>0</v>
      </c>
      <c r="C76" s="7">
        <f>Full!CR76</f>
        <v>0</v>
      </c>
      <c r="D76" s="7" t="str">
        <f>Full!CS76</f>
        <v>2</v>
      </c>
      <c r="E76" s="7" t="str">
        <f>Full!CT76</f>
        <v>0</v>
      </c>
      <c r="F76" s="7" t="str">
        <f>Full!CU76</f>
        <v>15/07/2017 15:21:08</v>
      </c>
      <c r="G76" s="7" t="str">
        <f>Full!CV76</f>
        <v>15/07/2017 15:21:46</v>
      </c>
      <c r="H76" s="7">
        <f>Full!CW76</f>
        <v>0</v>
      </c>
      <c r="I76" s="7">
        <f>Full!CX76</f>
        <v>0</v>
      </c>
      <c r="J76" s="7" t="str">
        <f>Full!CY76</f>
        <v>£7,099.92;G</v>
      </c>
      <c r="K76" s="7" t="str">
        <f>Full!CZ76</f>
        <v>£6,954.84;G</v>
      </c>
      <c r="L76" s="7">
        <f>Full!DA76</f>
        <v>0</v>
      </c>
      <c r="M76" s="7">
        <f>Full!DB76</f>
        <v>0</v>
      </c>
      <c r="N76" s="7">
        <f>Full!DC76</f>
        <v>0</v>
      </c>
      <c r="O76" s="7" t="str">
        <f>Full!DD76</f>
        <v>PASS</v>
      </c>
      <c r="P76" s="7">
        <f>Full!DE76</f>
        <v>0</v>
      </c>
      <c r="Q76" s="7">
        <f>Full!DF76</f>
        <v>0</v>
      </c>
      <c r="R76" s="7">
        <f>Full!DG76</f>
        <v>0</v>
      </c>
      <c r="S76" s="7">
        <f>Full!DH76</f>
        <v>0</v>
      </c>
      <c r="T76" s="7">
        <f>Full!DI76</f>
        <v>0</v>
      </c>
      <c r="U76" s="7">
        <f>Full!DJ76</f>
        <v>0</v>
      </c>
      <c r="V76" s="7">
        <f>Full!DK76</f>
        <v>0</v>
      </c>
      <c r="W76" s="7">
        <f>Full!DL76</f>
        <v>0</v>
      </c>
      <c r="X76" s="7">
        <f>Full!DM76</f>
        <v>0</v>
      </c>
      <c r="Y76" s="7">
        <f>Full!DN76</f>
        <v>0</v>
      </c>
      <c r="Z76" s="7">
        <f>Full!DO76</f>
        <v>0</v>
      </c>
      <c r="AA76" s="7">
        <f>Full!DP76</f>
        <v>0</v>
      </c>
    </row>
    <row r="77" spans="1:27" x14ac:dyDescent="0.3">
      <c r="A77" s="7" t="str">
        <f>Full!CP77</f>
        <v>0</v>
      </c>
      <c r="B77" s="7" t="str">
        <f>Full!CQ77</f>
        <v>0</v>
      </c>
      <c r="C77" s="7" t="str">
        <f>Full!CR77</f>
        <v>Yes</v>
      </c>
      <c r="D77" s="7" t="str">
        <f>Full!CS77</f>
        <v>0</v>
      </c>
      <c r="E77" s="7" t="str">
        <f>Full!CT77</f>
        <v>0</v>
      </c>
      <c r="F77" s="7" t="str">
        <f>Full!CU77</f>
        <v>15/07/2017 15:21:50</v>
      </c>
      <c r="G77" s="7" t="str">
        <f>Full!CV77</f>
        <v>15/07/2017 15:22:31</v>
      </c>
      <c r="H77" s="7">
        <f>Full!CW77</f>
        <v>0</v>
      </c>
      <c r="I77" s="7">
        <f>Full!CX77</f>
        <v>0</v>
      </c>
      <c r="J77" s="7">
        <f>Full!CY77</f>
        <v>0</v>
      </c>
      <c r="K77" s="7">
        <f>Full!CZ77</f>
        <v>0</v>
      </c>
      <c r="L77" s="7">
        <f>Full!DA77</f>
        <v>0</v>
      </c>
      <c r="M77" s="7">
        <f>Full!DB77</f>
        <v>0</v>
      </c>
      <c r="N77" s="7">
        <f>Full!DC77</f>
        <v>0</v>
      </c>
      <c r="O77" s="7" t="str">
        <f>Full!DD77</f>
        <v>PASS</v>
      </c>
      <c r="P77" s="7">
        <f>Full!DE77</f>
        <v>0</v>
      </c>
      <c r="Q77" s="7">
        <f>Full!DF77</f>
        <v>0</v>
      </c>
      <c r="R77" s="7">
        <f>Full!DG77</f>
        <v>0</v>
      </c>
      <c r="S77" s="7">
        <f>Full!DH77</f>
        <v>0</v>
      </c>
      <c r="T77" s="7">
        <f>Full!DI77</f>
        <v>0</v>
      </c>
      <c r="U77" s="7">
        <f>Full!DJ77</f>
        <v>0</v>
      </c>
      <c r="V77" s="7">
        <f>Full!DK77</f>
        <v>0</v>
      </c>
      <c r="W77" s="7">
        <f>Full!DL77</f>
        <v>0</v>
      </c>
      <c r="X77" s="7">
        <f>Full!DM77</f>
        <v>0</v>
      </c>
      <c r="Y77" s="7">
        <f>Full!DN77</f>
        <v>0</v>
      </c>
      <c r="Z77" s="7">
        <f>Full!DO77</f>
        <v>0</v>
      </c>
      <c r="AA77" s="7">
        <f>Full!DP77</f>
        <v>0</v>
      </c>
    </row>
    <row r="78" spans="1:27" x14ac:dyDescent="0.3">
      <c r="A78" s="7" t="str">
        <f>Full!CP78</f>
        <v>2</v>
      </c>
      <c r="B78" s="7" t="str">
        <f>Full!CQ78</f>
        <v>0</v>
      </c>
      <c r="C78" s="7">
        <f>Full!CR78</f>
        <v>0</v>
      </c>
      <c r="D78" s="7" t="str">
        <f>Full!CS78</f>
        <v>2</v>
      </c>
      <c r="E78" s="7" t="str">
        <f>Full!CT78</f>
        <v>0</v>
      </c>
      <c r="F78" s="7" t="str">
        <f>Full!CU78</f>
        <v>15/07/2017 15:22:35</v>
      </c>
      <c r="G78" s="7" t="str">
        <f>Full!CV78</f>
        <v>15/07/2017 15:23:18</v>
      </c>
      <c r="H78" s="7">
        <f>Full!CW78</f>
        <v>0</v>
      </c>
      <c r="I78" s="7">
        <f>Full!CX78</f>
        <v>0</v>
      </c>
      <c r="J78" s="7" t="str">
        <f>Full!CY78</f>
        <v>£6,775.80;G</v>
      </c>
      <c r="K78" s="7" t="str">
        <f>Full!CZ78</f>
        <v>£6,635.76;G</v>
      </c>
      <c r="L78" s="7">
        <f>Full!DA78</f>
        <v>0</v>
      </c>
      <c r="M78" s="7">
        <f>Full!DB78</f>
        <v>0</v>
      </c>
      <c r="N78" s="7">
        <f>Full!DC78</f>
        <v>0</v>
      </c>
      <c r="O78" s="7" t="str">
        <f>Full!DD78</f>
        <v>PASS</v>
      </c>
      <c r="P78" s="7">
        <f>Full!DE78</f>
        <v>0</v>
      </c>
      <c r="Q78" s="7">
        <f>Full!DF78</f>
        <v>0</v>
      </c>
      <c r="R78" s="7">
        <f>Full!DG78</f>
        <v>0</v>
      </c>
      <c r="S78" s="7">
        <f>Full!DH78</f>
        <v>0</v>
      </c>
      <c r="T78" s="7">
        <f>Full!DI78</f>
        <v>0</v>
      </c>
      <c r="U78" s="7">
        <f>Full!DJ78</f>
        <v>0</v>
      </c>
      <c r="V78" s="7">
        <f>Full!DK78</f>
        <v>0</v>
      </c>
      <c r="W78" s="7">
        <f>Full!DL78</f>
        <v>0</v>
      </c>
      <c r="X78" s="7">
        <f>Full!DM78</f>
        <v>0</v>
      </c>
      <c r="Y78" s="7">
        <f>Full!DN78</f>
        <v>0</v>
      </c>
      <c r="Z78" s="7">
        <f>Full!DO78</f>
        <v>0</v>
      </c>
      <c r="AA78" s="7">
        <f>Full!DP78</f>
        <v>0</v>
      </c>
    </row>
    <row r="79" spans="1:27" x14ac:dyDescent="0.3">
      <c r="A79" s="7" t="str">
        <f>Full!CP79</f>
        <v>1</v>
      </c>
      <c r="B79" s="7" t="str">
        <f>Full!CQ79</f>
        <v>1</v>
      </c>
      <c r="C79" s="7">
        <f>Full!CR79</f>
        <v>0</v>
      </c>
      <c r="D79" s="7" t="str">
        <f>Full!CS79</f>
        <v>1</v>
      </c>
      <c r="E79" s="7" t="str">
        <f>Full!CT79</f>
        <v>1</v>
      </c>
      <c r="F79" s="7" t="str">
        <f>Full!CU79</f>
        <v>15/07/2017 22:11:19</v>
      </c>
      <c r="G79" s="7" t="str">
        <f>Full!CV79</f>
        <v>15/07/2017 22:12:05</v>
      </c>
      <c r="H79" s="7">
        <f>Full!CW79</f>
        <v>0</v>
      </c>
      <c r="I79" s="7">
        <f>Full!CX79</f>
        <v>0</v>
      </c>
      <c r="J79" s="7">
        <f>Full!CY79</f>
        <v>0</v>
      </c>
      <c r="K79" s="7" t="str">
        <f>Full!CZ79</f>
        <v>£6,395.64;G</v>
      </c>
      <c r="L79" s="7" t="str">
        <f>Full!DA79</f>
        <v>We are unable to offer the 'With Overlap' benefit for the Retirement Account product, please contact us directly on 0800 032 7689 for further assistance.</v>
      </c>
      <c r="M79" s="7">
        <f>Full!DB79</f>
        <v>0</v>
      </c>
      <c r="N79" s="7">
        <f>Full!DC79</f>
        <v>0</v>
      </c>
      <c r="O79" s="7" t="str">
        <f>Full!DD79</f>
        <v>PASS</v>
      </c>
      <c r="P79" s="7">
        <f>Full!DE79</f>
        <v>0</v>
      </c>
      <c r="Q79" s="7">
        <f>Full!DF79</f>
        <v>0</v>
      </c>
      <c r="R79" s="7">
        <f>Full!DG79</f>
        <v>0</v>
      </c>
      <c r="S79" s="7">
        <f>Full!DH79</f>
        <v>0</v>
      </c>
      <c r="T79" s="7">
        <f>Full!DI79</f>
        <v>0</v>
      </c>
      <c r="U79" s="7">
        <f>Full!DJ79</f>
        <v>0</v>
      </c>
      <c r="V79" s="7">
        <f>Full!DK79</f>
        <v>0</v>
      </c>
      <c r="W79" s="7">
        <f>Full!DL79</f>
        <v>0</v>
      </c>
      <c r="X79" s="7">
        <f>Full!DM79</f>
        <v>0</v>
      </c>
      <c r="Y79" s="7">
        <f>Full!DN79</f>
        <v>0</v>
      </c>
      <c r="Z79" s="7">
        <f>Full!DO79</f>
        <v>0</v>
      </c>
      <c r="AA79" s="7">
        <f>Full!DP79</f>
        <v>0</v>
      </c>
    </row>
    <row r="80" spans="1:27" x14ac:dyDescent="0.3">
      <c r="A80" s="7" t="str">
        <f>Full!CP80</f>
        <v>2</v>
      </c>
      <c r="B80" s="7" t="str">
        <f>Full!CQ80</f>
        <v>0</v>
      </c>
      <c r="C80" s="7">
        <f>Full!CR80</f>
        <v>0</v>
      </c>
      <c r="D80" s="7" t="str">
        <f>Full!CS80</f>
        <v>2</v>
      </c>
      <c r="E80" s="7" t="str">
        <f>Full!CT80</f>
        <v>0</v>
      </c>
      <c r="F80" s="7" t="str">
        <f>Full!CU80</f>
        <v>15/07/2017 15:25:08</v>
      </c>
      <c r="G80" s="7" t="str">
        <f>Full!CV80</f>
        <v>15/07/2017 15:25:49</v>
      </c>
      <c r="H80" s="7">
        <f>Full!CW80</f>
        <v>0</v>
      </c>
      <c r="I80" s="7">
        <f>Full!CX80</f>
        <v>0</v>
      </c>
      <c r="J80" s="7" t="str">
        <f>Full!CY80</f>
        <v>£6,775.80;G</v>
      </c>
      <c r="K80" s="7" t="str">
        <f>Full!CZ80</f>
        <v>£6,635.76;G</v>
      </c>
      <c r="L80" s="7">
        <f>Full!DA80</f>
        <v>0</v>
      </c>
      <c r="M80" s="7">
        <f>Full!DB80</f>
        <v>0</v>
      </c>
      <c r="N80" s="7">
        <f>Full!DC80</f>
        <v>0</v>
      </c>
      <c r="O80" s="7" t="str">
        <f>Full!DD80</f>
        <v>PASS</v>
      </c>
      <c r="P80" s="7">
        <f>Full!DE80</f>
        <v>0</v>
      </c>
      <c r="Q80" s="7">
        <f>Full!DF80</f>
        <v>0</v>
      </c>
      <c r="R80" s="7">
        <f>Full!DG80</f>
        <v>0</v>
      </c>
      <c r="S80" s="7">
        <f>Full!DH80</f>
        <v>0</v>
      </c>
      <c r="T80" s="7">
        <f>Full!DI80</f>
        <v>0</v>
      </c>
      <c r="U80" s="7">
        <f>Full!DJ80</f>
        <v>0</v>
      </c>
      <c r="V80" s="7">
        <f>Full!DK80</f>
        <v>0</v>
      </c>
      <c r="W80" s="7">
        <f>Full!DL80</f>
        <v>0</v>
      </c>
      <c r="X80" s="7">
        <f>Full!DM80</f>
        <v>0</v>
      </c>
      <c r="Y80" s="7">
        <f>Full!DN80</f>
        <v>0</v>
      </c>
      <c r="Z80" s="7">
        <f>Full!DO80</f>
        <v>0</v>
      </c>
      <c r="AA80" s="7">
        <f>Full!DP80</f>
        <v>0</v>
      </c>
    </row>
    <row r="81" spans="1:27" x14ac:dyDescent="0.3">
      <c r="A81" s="7" t="str">
        <f>Full!CP81</f>
        <v>1</v>
      </c>
      <c r="B81" s="7" t="str">
        <f>Full!CQ81</f>
        <v>0</v>
      </c>
      <c r="C81" s="7">
        <f>Full!CR81</f>
        <v>0</v>
      </c>
      <c r="D81" s="7" t="str">
        <f>Full!CS81</f>
        <v>1</v>
      </c>
      <c r="E81" s="7" t="str">
        <f>Full!CT81</f>
        <v>0</v>
      </c>
      <c r="F81" s="7" t="str">
        <f>Full!CU81</f>
        <v>18/07/2017 21:13:10</v>
      </c>
      <c r="G81" s="7" t="str">
        <f>Full!CV81</f>
        <v>18/07/2017 21:13:48</v>
      </c>
      <c r="H81" s="7">
        <f>Full!CW81</f>
        <v>0</v>
      </c>
      <c r="I81" s="7">
        <f>Full!CX81</f>
        <v>0</v>
      </c>
      <c r="J81" s="7" t="str">
        <f>Full!CY81</f>
        <v>£6,861.60;G</v>
      </c>
      <c r="K81" s="7">
        <f>Full!CZ81</f>
        <v>0</v>
      </c>
      <c r="L81" s="7">
        <f>Full!DA81</f>
        <v>0</v>
      </c>
      <c r="M81" s="7">
        <f>Full!DB81</f>
        <v>0</v>
      </c>
      <c r="N81" s="7">
        <f>Full!DC81</f>
        <v>0</v>
      </c>
      <c r="O81" s="7" t="str">
        <f>Full!DD81</f>
        <v>PASS</v>
      </c>
      <c r="P81" s="7">
        <f>Full!DE81</f>
        <v>0</v>
      </c>
      <c r="Q81" s="7">
        <f>Full!DF81</f>
        <v>0</v>
      </c>
      <c r="R81" s="7">
        <f>Full!DG81</f>
        <v>0</v>
      </c>
      <c r="S81" s="7">
        <f>Full!DH81</f>
        <v>0</v>
      </c>
      <c r="T81" s="7">
        <f>Full!DI81</f>
        <v>0</v>
      </c>
      <c r="U81" s="7">
        <f>Full!DJ81</f>
        <v>0</v>
      </c>
      <c r="V81" s="7">
        <f>Full!DK81</f>
        <v>0</v>
      </c>
      <c r="W81" s="7">
        <f>Full!DL81</f>
        <v>0</v>
      </c>
      <c r="X81" s="7">
        <f>Full!DM81</f>
        <v>0</v>
      </c>
      <c r="Y81" s="7">
        <f>Full!DN81</f>
        <v>0</v>
      </c>
      <c r="Z81" s="7">
        <f>Full!DO81</f>
        <v>0</v>
      </c>
      <c r="AA81" s="7">
        <f>Full!DP81</f>
        <v>0</v>
      </c>
    </row>
    <row r="82" spans="1:27" x14ac:dyDescent="0.3">
      <c r="A82" s="7" t="str">
        <f>Full!CP82</f>
        <v>1</v>
      </c>
      <c r="B82" s="7" t="str">
        <f>Full!CQ82</f>
        <v>0</v>
      </c>
      <c r="C82" s="7">
        <f>Full!CR82</f>
        <v>0</v>
      </c>
      <c r="D82" s="7" t="str">
        <f>Full!CS82</f>
        <v>1</v>
      </c>
      <c r="E82" s="7" t="str">
        <f>Full!CT82</f>
        <v>0</v>
      </c>
      <c r="F82" s="7" t="str">
        <f>Full!CU82</f>
        <v>18/07/2017 21:13:52</v>
      </c>
      <c r="G82" s="7" t="str">
        <f>Full!CV82</f>
        <v>18/07/2017 21:14:31</v>
      </c>
      <c r="H82" s="7">
        <f>Full!CW82</f>
        <v>0</v>
      </c>
      <c r="I82" s="7">
        <f>Full!CX82</f>
        <v>0</v>
      </c>
      <c r="J82" s="7" t="str">
        <f>Full!CY82</f>
        <v>£7,092.72;G</v>
      </c>
      <c r="K82" s="7">
        <f>Full!CZ82</f>
        <v>0</v>
      </c>
      <c r="L82" s="7">
        <f>Full!DA82</f>
        <v>0</v>
      </c>
      <c r="M82" s="7">
        <f>Full!DB82</f>
        <v>0</v>
      </c>
      <c r="N82" s="7">
        <f>Full!DC82</f>
        <v>0</v>
      </c>
      <c r="O82" s="7" t="str">
        <f>Full!DD82</f>
        <v>PASS</v>
      </c>
      <c r="P82" s="7">
        <f>Full!DE82</f>
        <v>0</v>
      </c>
      <c r="Q82" s="7">
        <f>Full!DF82</f>
        <v>0</v>
      </c>
      <c r="R82" s="7">
        <f>Full!DG82</f>
        <v>0</v>
      </c>
      <c r="S82" s="7">
        <f>Full!DH82</f>
        <v>0</v>
      </c>
      <c r="T82" s="7">
        <f>Full!DI82</f>
        <v>0</v>
      </c>
      <c r="U82" s="7">
        <f>Full!DJ82</f>
        <v>0</v>
      </c>
      <c r="V82" s="7">
        <f>Full!DK82</f>
        <v>0</v>
      </c>
      <c r="W82" s="7">
        <f>Full!DL82</f>
        <v>0</v>
      </c>
      <c r="X82" s="7">
        <f>Full!DM82</f>
        <v>0</v>
      </c>
      <c r="Y82" s="7">
        <f>Full!DN82</f>
        <v>0</v>
      </c>
      <c r="Z82" s="7">
        <f>Full!DO82</f>
        <v>0</v>
      </c>
      <c r="AA82" s="7">
        <f>Full!DP82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1"/>
  <sheetViews>
    <sheetView workbookViewId="0">
      <selection sqref="A1:XFD1"/>
    </sheetView>
  </sheetViews>
  <sheetFormatPr defaultRowHeight="14.4" x14ac:dyDescent="0.3"/>
  <cols>
    <col min="1" max="1" width="21.109375" bestFit="1" customWidth="1"/>
    <col min="2" max="2" width="19.88671875" bestFit="1" customWidth="1"/>
    <col min="3" max="3" width="15.109375" bestFit="1" customWidth="1"/>
    <col min="4" max="4" width="18.5546875" bestFit="1" customWidth="1"/>
    <col min="5" max="5" width="17.33203125" bestFit="1" customWidth="1"/>
    <col min="6" max="6" width="21.88671875" bestFit="1" customWidth="1"/>
    <col min="7" max="7" width="20.88671875" bestFit="1" customWidth="1"/>
    <col min="8" max="8" width="17.5546875" bestFit="1" customWidth="1"/>
    <col min="9" max="9" width="16.5546875" bestFit="1" customWidth="1"/>
    <col min="10" max="10" width="22.109375" bestFit="1" customWidth="1"/>
    <col min="11" max="11" width="21.109375" bestFit="1" customWidth="1"/>
    <col min="12" max="12" width="167" bestFit="1" customWidth="1"/>
    <col min="13" max="13" width="125.88671875" bestFit="1" customWidth="1"/>
    <col min="14" max="14" width="77.5546875" bestFit="1" customWidth="1"/>
    <col min="15" max="15" width="10.109375" bestFit="1" customWidth="1"/>
    <col min="27" max="27" width="29.88671875" bestFit="1" customWidth="1"/>
  </cols>
  <sheetData>
    <row r="1" spans="1:108" s="8" customFormat="1" ht="61.95" customHeight="1" thickBot="1" x14ac:dyDescent="0.35">
      <c r="A1" s="12" t="str">
        <f>Regression!CP1</f>
        <v>ExpectedQuotesCount</v>
      </c>
      <c r="B1" s="12" t="str">
        <f>Regression!CQ1</f>
        <v>ExpectedErrorsCount</v>
      </c>
      <c r="C1" s="12" t="str">
        <f>Regression!CR1</f>
        <v>ExpectedPopUp</v>
      </c>
      <c r="D1" s="12" t="str">
        <f>Regression!CS1</f>
        <v>ActualQuotesCount</v>
      </c>
      <c r="E1" s="12" t="str">
        <f>Regression!CT1</f>
        <v>ActualErrorsCount</v>
      </c>
      <c r="F1" s="12" t="str">
        <f>Regression!CU1</f>
        <v>IterationStartDateTime</v>
      </c>
      <c r="G1" s="12" t="str">
        <f>Regression!CV1</f>
        <v>IterationEndDateTime</v>
      </c>
      <c r="H1" s="12" t="str">
        <f>Regression!CW1</f>
        <v>TRAQuoteNumber</v>
      </c>
      <c r="I1" s="12" t="str">
        <f>Regression!CX1</f>
        <v>GAQuoteNumber</v>
      </c>
      <c r="J1" s="12" t="str">
        <f>Regression!CY1</f>
        <v>TRAResultQuoteDetails</v>
      </c>
      <c r="K1" s="12" t="str">
        <f>Regression!CZ1</f>
        <v>GAResultQuoteDetails</v>
      </c>
      <c r="L1" s="12" t="str">
        <f>Regression!DA1</f>
        <v>TRAErrorDetails</v>
      </c>
      <c r="M1" s="12" t="str">
        <f>Regression!DB1</f>
        <v>GAErrorDetails</v>
      </c>
      <c r="N1" s="12" t="str">
        <f>Regression!DC1</f>
        <v>ValidationErrors</v>
      </c>
      <c r="O1" s="12" t="str">
        <f>Regression!DD1</f>
        <v>TestStatus</v>
      </c>
      <c r="P1" s="12" t="str">
        <f>Regression!DE1</f>
        <v>TRA_MaleLifeExpectancy</v>
      </c>
      <c r="Q1" s="12" t="str">
        <f>Regression!DF1</f>
        <v>TRA_MaximumMaleLifeExpectancy</v>
      </c>
      <c r="R1" s="12" t="str">
        <f>Regression!DG1</f>
        <v>TRA_FemaleLifeExpectancy</v>
      </c>
      <c r="S1" s="12" t="str">
        <f>Regression!DH1</f>
        <v>TRA_MaximumFemaleLifeExpectancy</v>
      </c>
      <c r="T1" s="12" t="str">
        <f>Regression!DI1</f>
        <v>TRA_CurveCodeMale</v>
      </c>
      <c r="U1" s="12" t="str">
        <f>Regression!DJ1</f>
        <v>TRA_CurveCodeFemale</v>
      </c>
      <c r="V1" s="12" t="str">
        <f>Regression!DK1</f>
        <v>TRA_Spouse_MaleLifeExpectancy</v>
      </c>
      <c r="W1" s="12" t="str">
        <f>Regression!DL1</f>
        <v>TRA_Spouse_MaximumMaleLifeExpectancy</v>
      </c>
      <c r="X1" s="12" t="str">
        <f>Regression!DM1</f>
        <v>TRA_Spouse_FemaleLifeExpectancy</v>
      </c>
      <c r="Y1" s="12" t="str">
        <f>Regression!DN1</f>
        <v>TRA_Spouse_MaximumFemaleLifeExpectancy</v>
      </c>
      <c r="Z1" s="12" t="str">
        <f>Regression!DO1</f>
        <v>TRA_Spouse_CurveCodeMale</v>
      </c>
      <c r="AA1" s="12" t="str">
        <f>Regression!DP1</f>
        <v>TRA_Spouse_CurveCodeFemale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5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</row>
    <row r="2" spans="1:108" s="13" customFormat="1" x14ac:dyDescent="0.3">
      <c r="A2" s="14" t="str">
        <f>Regression!CP2</f>
        <v>2</v>
      </c>
      <c r="B2" s="14" t="str">
        <f>Regression!CQ2</f>
        <v>0</v>
      </c>
      <c r="C2" s="14">
        <f>Regression!CR2</f>
        <v>0</v>
      </c>
      <c r="D2" s="14" t="str">
        <f>Regression!CS2</f>
        <v>0</v>
      </c>
      <c r="E2" s="14" t="str">
        <f>Regression!CT2</f>
        <v>0</v>
      </c>
      <c r="F2" s="14" t="str">
        <f>Regression!CU2</f>
        <v>23/08/2017 21:29:05</v>
      </c>
      <c r="G2" s="14">
        <f>Regression!CV2</f>
        <v>0</v>
      </c>
      <c r="H2" s="14">
        <f>Regression!CW2</f>
        <v>0</v>
      </c>
      <c r="I2" s="16">
        <f>Regression!CX2</f>
        <v>0</v>
      </c>
      <c r="J2" s="14">
        <f>Regression!CY2</f>
        <v>0</v>
      </c>
      <c r="K2" s="14">
        <f>Regression!CZ2</f>
        <v>0</v>
      </c>
      <c r="L2" s="14">
        <f>Regression!DA2</f>
        <v>0</v>
      </c>
      <c r="M2" s="14">
        <f>Regression!DB2</f>
        <v>0</v>
      </c>
      <c r="N2" s="14">
        <f>Regression!DC2</f>
        <v>0</v>
      </c>
      <c r="O2" s="14" t="str">
        <f>Regression!DD2</f>
        <v>FAIL</v>
      </c>
      <c r="P2" s="14">
        <f>Regression!DE2</f>
        <v>0</v>
      </c>
      <c r="Q2" s="14">
        <f>Regression!DF2</f>
        <v>0</v>
      </c>
      <c r="R2" s="14">
        <f>Regression!DG2</f>
        <v>0</v>
      </c>
      <c r="S2" s="14">
        <f>Regression!DH2</f>
        <v>0</v>
      </c>
      <c r="T2" s="14">
        <f>Regression!DI2</f>
        <v>0</v>
      </c>
      <c r="U2" s="14">
        <f>Regression!DJ2</f>
        <v>0</v>
      </c>
      <c r="V2" s="14">
        <f>Regression!DK2</f>
        <v>0</v>
      </c>
      <c r="W2" s="14">
        <f>Regression!DL2</f>
        <v>0</v>
      </c>
      <c r="X2" s="14">
        <f>Regression!DM2</f>
        <v>0</v>
      </c>
      <c r="Y2" s="14">
        <f>Regression!DN2</f>
        <v>0</v>
      </c>
      <c r="Z2" s="14">
        <f>Regression!DO2</f>
        <v>0</v>
      </c>
      <c r="AA2" s="14">
        <f>Regression!DP2</f>
        <v>0</v>
      </c>
      <c r="AB2" s="14"/>
      <c r="AC2" s="17"/>
      <c r="AD2" s="14"/>
      <c r="AE2" s="14"/>
      <c r="AF2" s="14"/>
      <c r="AG2" s="14"/>
      <c r="AH2" s="16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8"/>
      <c r="BF2" s="14"/>
      <c r="BG2" s="14"/>
      <c r="BH2" s="14"/>
      <c r="BI2" s="14"/>
      <c r="BJ2" s="38"/>
      <c r="BK2" s="19"/>
      <c r="BL2" s="14"/>
      <c r="BM2" s="14"/>
      <c r="BN2" s="20"/>
      <c r="BO2" s="14"/>
      <c r="BP2" s="14"/>
      <c r="BQ2" s="20"/>
      <c r="BR2" s="20"/>
      <c r="BS2" s="20"/>
      <c r="BT2" s="20"/>
      <c r="BU2" s="20"/>
      <c r="BV2" s="21"/>
      <c r="BW2" s="21"/>
      <c r="BX2" s="21"/>
      <c r="BY2" s="21"/>
      <c r="BZ2" s="21"/>
      <c r="CA2" s="20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22"/>
      <c r="CQ2" s="22"/>
      <c r="CR2" s="14"/>
      <c r="CS2" s="22"/>
      <c r="CT2" s="22"/>
      <c r="CU2" s="22"/>
      <c r="CV2" s="22"/>
      <c r="CW2" s="14"/>
      <c r="CX2" s="14"/>
      <c r="CY2" s="22"/>
      <c r="CZ2" s="22"/>
      <c r="DA2" s="23"/>
      <c r="DB2" s="24"/>
      <c r="DC2" s="24"/>
      <c r="DD2" s="14"/>
    </row>
    <row r="3" spans="1:108" s="13" customFormat="1" x14ac:dyDescent="0.3">
      <c r="A3" s="14" t="str">
        <f>Regression!CP3</f>
        <v>0</v>
      </c>
      <c r="B3" s="14" t="str">
        <f>Regression!CQ3</f>
        <v>0</v>
      </c>
      <c r="C3" s="14" t="str">
        <f>Regression!CR3</f>
        <v>Yes</v>
      </c>
      <c r="D3" s="14" t="str">
        <f>Regression!CS3</f>
        <v>0</v>
      </c>
      <c r="E3" s="14" t="str">
        <f>Regression!CT3</f>
        <v>0</v>
      </c>
      <c r="F3" s="14" t="str">
        <f>Regression!CU3</f>
        <v>23/07/2017 20:05:40</v>
      </c>
      <c r="G3" s="14" t="str">
        <f>Regression!CV3</f>
        <v>23/07/2017 20:06:11</v>
      </c>
      <c r="H3" s="14">
        <f>Regression!CW3</f>
        <v>0</v>
      </c>
      <c r="I3" s="16">
        <f>Regression!CX3</f>
        <v>0</v>
      </c>
      <c r="J3" s="14">
        <f>Regression!CY3</f>
        <v>0</v>
      </c>
      <c r="K3" s="14">
        <f>Regression!CZ3</f>
        <v>0</v>
      </c>
      <c r="L3" s="14">
        <f>Regression!DA3</f>
        <v>0</v>
      </c>
      <c r="M3" s="14">
        <f>Regression!DB3</f>
        <v>0</v>
      </c>
      <c r="N3" s="14" t="str">
        <f>Regression!DC3</f>
        <v>Unfortunately there are no Providers able to quote for the details you have entered.</v>
      </c>
      <c r="O3" s="14" t="str">
        <f>Regression!DD3</f>
        <v>PASS</v>
      </c>
      <c r="P3" s="14">
        <f>Regression!DE3</f>
        <v>0</v>
      </c>
      <c r="Q3" s="14">
        <f>Regression!DF3</f>
        <v>0</v>
      </c>
      <c r="R3" s="14">
        <f>Regression!DG3</f>
        <v>0</v>
      </c>
      <c r="S3" s="14">
        <f>Regression!DH3</f>
        <v>0</v>
      </c>
      <c r="T3" s="14">
        <f>Regression!DI3</f>
        <v>0</v>
      </c>
      <c r="U3" s="14">
        <f>Regression!DJ3</f>
        <v>0</v>
      </c>
      <c r="V3" s="14">
        <f>Regression!DK3</f>
        <v>0</v>
      </c>
      <c r="W3" s="14">
        <f>Regression!DL3</f>
        <v>0</v>
      </c>
      <c r="X3" s="14">
        <f>Regression!DM3</f>
        <v>0</v>
      </c>
      <c r="Y3" s="14">
        <f>Regression!DN3</f>
        <v>0</v>
      </c>
      <c r="Z3" s="14">
        <f>Regression!DO3</f>
        <v>0</v>
      </c>
      <c r="AA3" s="14">
        <f>Regression!DP3</f>
        <v>0</v>
      </c>
      <c r="AB3" s="14"/>
      <c r="AC3" s="17"/>
      <c r="AD3" s="14"/>
      <c r="AE3" s="14"/>
      <c r="AF3" s="14"/>
      <c r="AG3" s="14"/>
      <c r="AH3" s="16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8"/>
      <c r="BF3" s="14"/>
      <c r="BG3" s="14"/>
      <c r="BH3" s="14"/>
      <c r="BI3" s="14"/>
      <c r="BJ3" s="38"/>
      <c r="BK3" s="19"/>
      <c r="BL3" s="14"/>
      <c r="BM3" s="14"/>
      <c r="BN3" s="20"/>
      <c r="BO3" s="14"/>
      <c r="BP3" s="14"/>
      <c r="BQ3" s="20"/>
      <c r="BR3" s="20"/>
      <c r="BS3" s="20"/>
      <c r="BT3" s="20"/>
      <c r="BU3" s="20"/>
      <c r="BV3" s="21"/>
      <c r="BW3" s="21"/>
      <c r="BX3" s="21"/>
      <c r="BY3" s="21"/>
      <c r="BZ3" s="21"/>
      <c r="CA3" s="20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22"/>
      <c r="CQ3" s="22"/>
      <c r="CR3" s="14"/>
      <c r="CS3" s="22"/>
      <c r="CT3" s="22"/>
      <c r="CU3" s="22"/>
      <c r="CV3" s="22"/>
      <c r="CW3" s="14"/>
      <c r="CX3" s="14"/>
      <c r="CY3" s="22"/>
      <c r="CZ3" s="22"/>
      <c r="DA3" s="23"/>
      <c r="DB3" s="24"/>
      <c r="DC3" s="24"/>
      <c r="DD3" s="14"/>
    </row>
    <row r="4" spans="1:108" s="13" customFormat="1" x14ac:dyDescent="0.3">
      <c r="A4" s="14" t="str">
        <f>Regression!CP4</f>
        <v>0</v>
      </c>
      <c r="B4" s="14" t="str">
        <f>Regression!CQ4</f>
        <v>0</v>
      </c>
      <c r="C4" s="14" t="str">
        <f>Regression!CR4</f>
        <v>Yes</v>
      </c>
      <c r="D4" s="14" t="str">
        <f>Regression!CS4</f>
        <v>0</v>
      </c>
      <c r="E4" s="14" t="str">
        <f>Regression!CT4</f>
        <v>0</v>
      </c>
      <c r="F4" s="14" t="str">
        <f>Regression!CU4</f>
        <v>23/07/2017 20:18:05</v>
      </c>
      <c r="G4" s="14" t="str">
        <f>Regression!CV4</f>
        <v>23/07/2017 20:18:34</v>
      </c>
      <c r="H4" s="14">
        <f>Regression!CW4</f>
        <v>0</v>
      </c>
      <c r="I4" s="16">
        <f>Regression!CX4</f>
        <v>0</v>
      </c>
      <c r="J4" s="14">
        <f>Regression!CY4</f>
        <v>0</v>
      </c>
      <c r="K4" s="14">
        <f>Regression!CZ4</f>
        <v>0</v>
      </c>
      <c r="L4" s="14">
        <f>Regression!DA4</f>
        <v>0</v>
      </c>
      <c r="M4" s="14">
        <f>Regression!DB4</f>
        <v>0</v>
      </c>
      <c r="N4" s="14" t="str">
        <f>Regression!DC4</f>
        <v>Unfortunately there are no Providers able to quote for the details you have entered.</v>
      </c>
      <c r="O4" s="14" t="str">
        <f>Regression!DD4</f>
        <v>PASS</v>
      </c>
      <c r="P4" s="14">
        <f>Regression!DE4</f>
        <v>0</v>
      </c>
      <c r="Q4" s="14">
        <f>Regression!DF4</f>
        <v>0</v>
      </c>
      <c r="R4" s="14">
        <f>Regression!DG4</f>
        <v>0</v>
      </c>
      <c r="S4" s="14">
        <f>Regression!DH4</f>
        <v>0</v>
      </c>
      <c r="T4" s="14">
        <f>Regression!DI4</f>
        <v>0</v>
      </c>
      <c r="U4" s="14">
        <f>Regression!DJ4</f>
        <v>0</v>
      </c>
      <c r="V4" s="14">
        <f>Regression!DK4</f>
        <v>0</v>
      </c>
      <c r="W4" s="14">
        <f>Regression!DL4</f>
        <v>0</v>
      </c>
      <c r="X4" s="14">
        <f>Regression!DM4</f>
        <v>0</v>
      </c>
      <c r="Y4" s="14">
        <f>Regression!DN4</f>
        <v>0</v>
      </c>
      <c r="Z4" s="14">
        <f>Regression!DO4</f>
        <v>0</v>
      </c>
      <c r="AA4" s="14">
        <f>Regression!DP4</f>
        <v>0</v>
      </c>
      <c r="AB4" s="14"/>
      <c r="AC4" s="17"/>
      <c r="AD4" s="14"/>
      <c r="AE4" s="14"/>
      <c r="AF4" s="14"/>
      <c r="AG4" s="14"/>
      <c r="AH4" s="16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8"/>
      <c r="BF4" s="14"/>
      <c r="BG4" s="14"/>
      <c r="BH4" s="14"/>
      <c r="BI4" s="14"/>
      <c r="BJ4" s="38"/>
      <c r="BK4" s="19"/>
      <c r="BL4" s="14"/>
      <c r="BM4" s="14"/>
      <c r="BN4" s="20"/>
      <c r="BO4" s="14"/>
      <c r="BP4" s="14"/>
      <c r="BQ4" s="20"/>
      <c r="BR4" s="20"/>
      <c r="BS4" s="20"/>
      <c r="BT4" s="20"/>
      <c r="BU4" s="20"/>
      <c r="BV4" s="21"/>
      <c r="BW4" s="21"/>
      <c r="BX4" s="21"/>
      <c r="BY4" s="21"/>
      <c r="BZ4" s="21"/>
      <c r="CA4" s="20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22"/>
      <c r="CQ4" s="22"/>
      <c r="CR4" s="14"/>
      <c r="CS4" s="22"/>
      <c r="CT4" s="22"/>
      <c r="CU4" s="22"/>
      <c r="CV4" s="22"/>
      <c r="CW4" s="14"/>
      <c r="CX4" s="14"/>
      <c r="CY4" s="22"/>
      <c r="CZ4" s="22"/>
      <c r="DA4" s="23"/>
      <c r="DB4" s="24"/>
      <c r="DC4" s="24"/>
      <c r="DD4" s="14"/>
    </row>
    <row r="5" spans="1:108" s="13" customFormat="1" x14ac:dyDescent="0.3">
      <c r="A5" s="14" t="str">
        <f>Regression!CP5</f>
        <v>2</v>
      </c>
      <c r="B5" s="14" t="str">
        <f>Regression!CQ5</f>
        <v>0</v>
      </c>
      <c r="C5" s="14">
        <f>Regression!CR5</f>
        <v>0</v>
      </c>
      <c r="D5" s="14" t="str">
        <f>Regression!CS5</f>
        <v>0</v>
      </c>
      <c r="E5" s="14" t="str">
        <f>Regression!CT5</f>
        <v>2</v>
      </c>
      <c r="F5" s="14" t="str">
        <f>Regression!CU5</f>
        <v>23/07/2017 20:24:32</v>
      </c>
      <c r="G5" s="14" t="str">
        <f>Regression!CV5</f>
        <v>23/07/2017 20:26:21</v>
      </c>
      <c r="H5" s="14">
        <f>Regression!CW5</f>
        <v>0</v>
      </c>
      <c r="I5" s="16">
        <f>Regression!CX5</f>
        <v>0</v>
      </c>
      <c r="J5" s="14">
        <f>Regression!CY5</f>
        <v>0</v>
      </c>
      <c r="K5" s="14">
        <f>Regression!CZ5</f>
        <v>0</v>
      </c>
      <c r="L5" s="14" t="str">
        <f>Regression!DA5</f>
        <v>Provider failed to respond</v>
      </c>
      <c r="M5" s="14" t="str">
        <f>Regression!DB5</f>
        <v>Provider failed to respond</v>
      </c>
      <c r="N5" s="14">
        <f>Regression!DC5</f>
        <v>0</v>
      </c>
      <c r="O5" s="14" t="str">
        <f>Regression!DD5</f>
        <v>FAIL</v>
      </c>
      <c r="P5" s="14">
        <f>Regression!DE5</f>
        <v>0</v>
      </c>
      <c r="Q5" s="14">
        <f>Regression!DF5</f>
        <v>0</v>
      </c>
      <c r="R5" s="14">
        <f>Regression!DG5</f>
        <v>0</v>
      </c>
      <c r="S5" s="14">
        <f>Regression!DH5</f>
        <v>0</v>
      </c>
      <c r="T5" s="14">
        <f>Regression!DI5</f>
        <v>0</v>
      </c>
      <c r="U5" s="14">
        <f>Regression!DJ5</f>
        <v>0</v>
      </c>
      <c r="V5" s="14">
        <f>Regression!DK5</f>
        <v>0</v>
      </c>
      <c r="W5" s="14">
        <f>Regression!DL5</f>
        <v>0</v>
      </c>
      <c r="X5" s="14">
        <f>Regression!DM5</f>
        <v>0</v>
      </c>
      <c r="Y5" s="14">
        <f>Regression!DN5</f>
        <v>0</v>
      </c>
      <c r="Z5" s="14">
        <f>Regression!DO5</f>
        <v>0</v>
      </c>
      <c r="AA5" s="14">
        <f>Regression!DP5</f>
        <v>0</v>
      </c>
      <c r="AB5" s="14"/>
      <c r="AC5" s="17"/>
      <c r="AD5" s="14"/>
      <c r="AE5" s="14"/>
      <c r="AF5" s="14"/>
      <c r="AG5" s="14"/>
      <c r="AH5" s="16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8"/>
      <c r="BF5" s="14"/>
      <c r="BG5" s="14"/>
      <c r="BH5" s="14"/>
      <c r="BI5" s="14"/>
      <c r="BJ5" s="38"/>
      <c r="BK5" s="19"/>
      <c r="BL5" s="14"/>
      <c r="BM5" s="14"/>
      <c r="BN5" s="20"/>
      <c r="BO5" s="14"/>
      <c r="BP5" s="14"/>
      <c r="BQ5" s="20"/>
      <c r="BR5" s="20"/>
      <c r="BS5" s="20"/>
      <c r="BT5" s="20"/>
      <c r="BU5" s="20"/>
      <c r="BV5" s="21"/>
      <c r="BW5" s="21"/>
      <c r="BX5" s="21"/>
      <c r="BY5" s="21"/>
      <c r="BZ5" s="21"/>
      <c r="CA5" s="20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22"/>
      <c r="CQ5" s="22"/>
      <c r="CR5" s="14"/>
      <c r="CS5" s="22"/>
      <c r="CT5" s="22"/>
      <c r="CU5" s="22"/>
      <c r="CV5" s="22"/>
      <c r="CW5" s="14"/>
      <c r="CX5" s="14"/>
      <c r="CY5" s="22"/>
      <c r="CZ5" s="22"/>
      <c r="DA5" s="23"/>
      <c r="DB5" s="24"/>
      <c r="DC5" s="24"/>
      <c r="DD5" s="14"/>
    </row>
    <row r="6" spans="1:108" s="13" customFormat="1" x14ac:dyDescent="0.3">
      <c r="A6" s="14" t="str">
        <f>Regression!CP6</f>
        <v>1</v>
      </c>
      <c r="B6" s="14" t="str">
        <f>Regression!CQ6</f>
        <v>0</v>
      </c>
      <c r="C6" s="14">
        <f>Regression!CR6</f>
        <v>0</v>
      </c>
      <c r="D6" s="14" t="str">
        <f>Regression!CS6</f>
        <v>0</v>
      </c>
      <c r="E6" s="14" t="str">
        <f>Regression!CT6</f>
        <v>1</v>
      </c>
      <c r="F6" s="14" t="str">
        <f>Regression!CU6</f>
        <v>24/07/2017 20:06:48</v>
      </c>
      <c r="G6" s="14" t="str">
        <f>Regression!CV6</f>
        <v>24/07/2017 20:06:18</v>
      </c>
      <c r="H6" s="14">
        <f>Regression!CW6</f>
        <v>0</v>
      </c>
      <c r="I6" s="16">
        <f>Regression!CX6</f>
        <v>0</v>
      </c>
      <c r="J6" s="14">
        <f>Regression!CY6</f>
        <v>0</v>
      </c>
      <c r="K6" s="14">
        <f>Regression!CZ6</f>
        <v>0</v>
      </c>
      <c r="L6" s="14">
        <f>Regression!DA6</f>
        <v>0</v>
      </c>
      <c r="M6" s="14" t="str">
        <f>Regression!DB6</f>
        <v>Provider failed to respond</v>
      </c>
      <c r="N6" s="14">
        <f>Regression!DC6</f>
        <v>0</v>
      </c>
      <c r="O6" s="14" t="str">
        <f>Regression!DD6</f>
        <v>FAIL</v>
      </c>
      <c r="P6" s="14">
        <f>Regression!DE6</f>
        <v>0</v>
      </c>
      <c r="Q6" s="14">
        <f>Regression!DF6</f>
        <v>0</v>
      </c>
      <c r="R6" s="14">
        <f>Regression!DG6</f>
        <v>0</v>
      </c>
      <c r="S6" s="14">
        <f>Regression!DH6</f>
        <v>0</v>
      </c>
      <c r="T6" s="14">
        <f>Regression!DI6</f>
        <v>0</v>
      </c>
      <c r="U6" s="14">
        <f>Regression!DJ6</f>
        <v>0</v>
      </c>
      <c r="V6" s="14">
        <f>Regression!DK6</f>
        <v>0</v>
      </c>
      <c r="W6" s="14">
        <f>Regression!DL6</f>
        <v>0</v>
      </c>
      <c r="X6" s="14">
        <f>Regression!DM6</f>
        <v>0</v>
      </c>
      <c r="Y6" s="14">
        <f>Regression!DN6</f>
        <v>0</v>
      </c>
      <c r="Z6" s="14">
        <f>Regression!DO6</f>
        <v>0</v>
      </c>
      <c r="AA6" s="14">
        <f>Regression!DP6</f>
        <v>0</v>
      </c>
      <c r="AB6" s="14"/>
      <c r="AC6" s="17"/>
      <c r="AD6" s="14"/>
      <c r="AE6" s="14"/>
      <c r="AF6" s="14"/>
      <c r="AG6" s="14"/>
      <c r="AH6" s="16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8"/>
      <c r="BF6" s="14"/>
      <c r="BG6" s="14"/>
      <c r="BH6" s="14"/>
      <c r="BI6" s="14"/>
      <c r="BJ6" s="38"/>
      <c r="BK6" s="19"/>
      <c r="BL6" s="14"/>
      <c r="BM6" s="14"/>
      <c r="BN6" s="20"/>
      <c r="BO6" s="14"/>
      <c r="BP6" s="14"/>
      <c r="BQ6" s="20"/>
      <c r="BR6" s="20"/>
      <c r="BS6" s="20"/>
      <c r="BT6" s="20"/>
      <c r="BU6" s="20"/>
      <c r="BV6" s="21"/>
      <c r="BW6" s="21"/>
      <c r="BX6" s="21"/>
      <c r="BY6" s="21"/>
      <c r="BZ6" s="21"/>
      <c r="CA6" s="20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22"/>
      <c r="CQ6" s="22"/>
      <c r="CR6" s="14"/>
      <c r="CS6" s="22"/>
      <c r="CT6" s="22"/>
      <c r="CU6" s="22"/>
      <c r="CV6" s="22"/>
      <c r="CW6" s="14"/>
      <c r="CX6" s="14"/>
      <c r="CY6" s="22"/>
      <c r="CZ6" s="22"/>
      <c r="DA6" s="23"/>
      <c r="DB6" s="24"/>
      <c r="DC6" s="24"/>
      <c r="DD6" s="14"/>
    </row>
    <row r="7" spans="1:108" s="13" customFormat="1" x14ac:dyDescent="0.3">
      <c r="A7" s="14" t="str">
        <f>Regression!CP7</f>
        <v>0</v>
      </c>
      <c r="B7" s="14" t="str">
        <f>Regression!CQ7</f>
        <v>0</v>
      </c>
      <c r="C7" s="14" t="str">
        <f>Regression!CR7</f>
        <v>Yes</v>
      </c>
      <c r="D7" s="14" t="str">
        <f>Regression!CS7</f>
        <v>0</v>
      </c>
      <c r="E7" s="14" t="str">
        <f>Regression!CT7</f>
        <v>0</v>
      </c>
      <c r="F7" s="14" t="str">
        <f>Regression!CU7</f>
        <v>18/07/2017 21:23:59</v>
      </c>
      <c r="G7" s="14" t="str">
        <f>Regression!CV7</f>
        <v>18/07/2017 21:24:08</v>
      </c>
      <c r="H7" s="14">
        <f>Regression!CW7</f>
        <v>0</v>
      </c>
      <c r="I7" s="16">
        <f>Regression!CX7</f>
        <v>0</v>
      </c>
      <c r="J7" s="14">
        <f>Regression!CY7</f>
        <v>0</v>
      </c>
      <c r="K7" s="14">
        <f>Regression!CZ7</f>
        <v>0</v>
      </c>
      <c r="L7" s="14">
        <f>Regression!DA7</f>
        <v>0</v>
      </c>
      <c r="M7" s="14">
        <f>Regression!DB7</f>
        <v>0</v>
      </c>
      <c r="N7" s="14" t="str">
        <f>Regression!DC7</f>
        <v>Warning: your client is less than 55</v>
      </c>
      <c r="O7" s="14" t="str">
        <f>Regression!DD7</f>
        <v>PASS</v>
      </c>
      <c r="P7" s="14">
        <f>Regression!DE7</f>
        <v>0</v>
      </c>
      <c r="Q7" s="14">
        <f>Regression!DF7</f>
        <v>0</v>
      </c>
      <c r="R7" s="14">
        <f>Regression!DG7</f>
        <v>0</v>
      </c>
      <c r="S7" s="14">
        <f>Regression!DH7</f>
        <v>0</v>
      </c>
      <c r="T7" s="14">
        <f>Regression!DI7</f>
        <v>0</v>
      </c>
      <c r="U7" s="14">
        <f>Regression!DJ7</f>
        <v>0</v>
      </c>
      <c r="V7" s="14">
        <f>Regression!DK7</f>
        <v>0</v>
      </c>
      <c r="W7" s="14">
        <f>Regression!DL7</f>
        <v>0</v>
      </c>
      <c r="X7" s="14">
        <f>Regression!DM7</f>
        <v>0</v>
      </c>
      <c r="Y7" s="14">
        <f>Regression!DN7</f>
        <v>0</v>
      </c>
      <c r="Z7" s="14">
        <f>Regression!DO7</f>
        <v>0</v>
      </c>
      <c r="AA7" s="14">
        <f>Regression!DP7</f>
        <v>0</v>
      </c>
      <c r="AB7" s="14"/>
      <c r="AC7" s="17"/>
      <c r="AD7" s="14"/>
      <c r="AE7" s="14"/>
      <c r="AF7" s="14"/>
      <c r="AG7" s="14"/>
      <c r="AH7" s="16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8"/>
      <c r="BF7" s="14"/>
      <c r="BG7" s="14"/>
      <c r="BH7" s="14"/>
      <c r="BI7" s="14"/>
      <c r="BJ7" s="38"/>
      <c r="BK7" s="19"/>
      <c r="BL7" s="14"/>
      <c r="BM7" s="14"/>
      <c r="BN7" s="20"/>
      <c r="BO7" s="14"/>
      <c r="BP7" s="14"/>
      <c r="BQ7" s="20"/>
      <c r="BR7" s="20"/>
      <c r="BS7" s="20"/>
      <c r="BT7" s="20"/>
      <c r="BU7" s="20"/>
      <c r="BV7" s="21"/>
      <c r="BW7" s="21"/>
      <c r="BX7" s="21"/>
      <c r="BY7" s="21"/>
      <c r="BZ7" s="21"/>
      <c r="CA7" s="20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22"/>
      <c r="CQ7" s="22"/>
      <c r="CR7" s="14"/>
      <c r="CS7" s="22"/>
      <c r="CT7" s="22"/>
      <c r="CU7" s="22"/>
      <c r="CV7" s="22"/>
      <c r="CW7" s="14"/>
      <c r="CX7" s="14"/>
      <c r="CY7" s="22"/>
      <c r="CZ7" s="22"/>
      <c r="DA7" s="23"/>
      <c r="DB7" s="24"/>
      <c r="DC7" s="24"/>
      <c r="DD7" s="14"/>
    </row>
    <row r="8" spans="1:108" s="13" customFormat="1" x14ac:dyDescent="0.3">
      <c r="A8" s="14" t="str">
        <f>Regression!CP8</f>
        <v>1</v>
      </c>
      <c r="B8" s="14" t="str">
        <f>Regression!CQ8</f>
        <v>1</v>
      </c>
      <c r="C8" s="14">
        <f>Regression!CR8</f>
        <v>0</v>
      </c>
      <c r="D8" s="14" t="str">
        <f>Regression!CS8</f>
        <v>1</v>
      </c>
      <c r="E8" s="14" t="str">
        <f>Regression!CT8</f>
        <v>1</v>
      </c>
      <c r="F8" s="14" t="str">
        <f>Regression!CU8</f>
        <v>18/07/2017 21:24:12</v>
      </c>
      <c r="G8" s="14" t="str">
        <f>Regression!CV8</f>
        <v>18/07/2017 21:24:48</v>
      </c>
      <c r="H8" s="14">
        <f>Regression!CW8</f>
        <v>0</v>
      </c>
      <c r="I8" s="16">
        <f>Regression!CX8</f>
        <v>0</v>
      </c>
      <c r="J8" s="14">
        <f>Regression!CY8</f>
        <v>0</v>
      </c>
      <c r="K8" s="14" t="str">
        <f>Regression!CZ8</f>
        <v>£737.64;G</v>
      </c>
      <c r="L8" s="14" t="str">
        <f>Regression!DA8</f>
        <v>This product is subject to a minimum premium of Â£20,000 after the deduction of any tax free cash, product fee, and initial charge.</v>
      </c>
      <c r="M8" s="14">
        <f>Regression!DB8</f>
        <v>0</v>
      </c>
      <c r="N8" s="14">
        <f>Regression!DC8</f>
        <v>0</v>
      </c>
      <c r="O8" s="14" t="str">
        <f>Regression!DD8</f>
        <v>PASS</v>
      </c>
      <c r="P8" s="14">
        <f>Regression!DE8</f>
        <v>0</v>
      </c>
      <c r="Q8" s="14">
        <f>Regression!DF8</f>
        <v>0</v>
      </c>
      <c r="R8" s="14">
        <f>Regression!DG8</f>
        <v>0</v>
      </c>
      <c r="S8" s="14">
        <f>Regression!DH8</f>
        <v>0</v>
      </c>
      <c r="T8" s="14">
        <f>Regression!DI8</f>
        <v>0</v>
      </c>
      <c r="U8" s="14">
        <f>Regression!DJ8</f>
        <v>0</v>
      </c>
      <c r="V8" s="14">
        <f>Regression!DK8</f>
        <v>0</v>
      </c>
      <c r="W8" s="14">
        <f>Regression!DL8</f>
        <v>0</v>
      </c>
      <c r="X8" s="14">
        <f>Regression!DM8</f>
        <v>0</v>
      </c>
      <c r="Y8" s="14">
        <f>Regression!DN8</f>
        <v>0</v>
      </c>
      <c r="Z8" s="14">
        <f>Regression!DO8</f>
        <v>0</v>
      </c>
      <c r="AA8" s="14">
        <f>Regression!DP8</f>
        <v>0</v>
      </c>
      <c r="AB8" s="14"/>
      <c r="AC8" s="17"/>
      <c r="AD8" s="14"/>
      <c r="AE8" s="14"/>
      <c r="AF8" s="14"/>
      <c r="AG8" s="14"/>
      <c r="AH8" s="16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8"/>
      <c r="BF8" s="14"/>
      <c r="BG8" s="14"/>
      <c r="BH8" s="14"/>
      <c r="BI8" s="14"/>
      <c r="BJ8" s="38"/>
      <c r="BK8" s="19"/>
      <c r="BL8" s="14"/>
      <c r="BM8" s="14"/>
      <c r="BN8" s="20"/>
      <c r="BO8" s="14"/>
      <c r="BP8" s="14"/>
      <c r="BQ8" s="20"/>
      <c r="BR8" s="20"/>
      <c r="BS8" s="20"/>
      <c r="BT8" s="20"/>
      <c r="BU8" s="20"/>
      <c r="BV8" s="21"/>
      <c r="BW8" s="21"/>
      <c r="BX8" s="21"/>
      <c r="BY8" s="21"/>
      <c r="BZ8" s="21"/>
      <c r="CA8" s="20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22"/>
      <c r="CQ8" s="22"/>
      <c r="CR8" s="14"/>
      <c r="CS8" s="22"/>
      <c r="CT8" s="22"/>
      <c r="CU8" s="22"/>
      <c r="CV8" s="22"/>
      <c r="CW8" s="14"/>
      <c r="CX8" s="14"/>
      <c r="CY8" s="22"/>
      <c r="CZ8" s="22"/>
      <c r="DA8" s="23"/>
      <c r="DB8" s="24"/>
      <c r="DC8" s="24"/>
      <c r="DD8" s="14"/>
    </row>
    <row r="9" spans="1:108" s="13" customFormat="1" x14ac:dyDescent="0.3">
      <c r="A9" s="14" t="str">
        <f>Regression!CP9</f>
        <v>2</v>
      </c>
      <c r="B9" s="14" t="str">
        <f>Regression!CQ9</f>
        <v>0</v>
      </c>
      <c r="C9" s="14">
        <f>Regression!CR9</f>
        <v>0</v>
      </c>
      <c r="D9" s="14" t="str">
        <f>Regression!CS9</f>
        <v>1</v>
      </c>
      <c r="E9" s="14" t="str">
        <f>Regression!CT9</f>
        <v>1</v>
      </c>
      <c r="F9" s="14" t="str">
        <f>Regression!CU9</f>
        <v>24/07/2017 20:09:54</v>
      </c>
      <c r="G9" s="14" t="str">
        <f>Regression!CV9</f>
        <v>24/07/2017 20:10:45</v>
      </c>
      <c r="H9" s="14">
        <f>Regression!CW9</f>
        <v>0</v>
      </c>
      <c r="I9" s="16">
        <f>Regression!CX9</f>
        <v>0</v>
      </c>
      <c r="J9" s="14" t="str">
        <f>Regression!CY9</f>
        <v>£7,342.32;</v>
      </c>
      <c r="K9" s="14">
        <f>Regression!CZ9</f>
        <v>0</v>
      </c>
      <c r="L9" s="14">
        <f>Regression!DA9</f>
        <v>0</v>
      </c>
      <c r="M9" s="14" t="str">
        <f>Regression!DB9</f>
        <v>Provider failed to respond</v>
      </c>
      <c r="N9" s="14">
        <f>Regression!DC9</f>
        <v>0</v>
      </c>
      <c r="O9" s="14" t="str">
        <f>Regression!DD9</f>
        <v>FAIL</v>
      </c>
      <c r="P9" s="14">
        <f>Regression!DE9</f>
        <v>0</v>
      </c>
      <c r="Q9" s="14">
        <f>Regression!DF9</f>
        <v>0</v>
      </c>
      <c r="R9" s="14">
        <f>Regression!DG9</f>
        <v>0</v>
      </c>
      <c r="S9" s="14">
        <f>Regression!DH9</f>
        <v>0</v>
      </c>
      <c r="T9" s="14">
        <f>Regression!DI9</f>
        <v>0</v>
      </c>
      <c r="U9" s="14">
        <f>Regression!DJ9</f>
        <v>0</v>
      </c>
      <c r="V9" s="14">
        <f>Regression!DK9</f>
        <v>0</v>
      </c>
      <c r="W9" s="14">
        <f>Regression!DL9</f>
        <v>0</v>
      </c>
      <c r="X9" s="14">
        <f>Regression!DM9</f>
        <v>0</v>
      </c>
      <c r="Y9" s="14">
        <f>Regression!DN9</f>
        <v>0</v>
      </c>
      <c r="Z9" s="14">
        <f>Regression!DO9</f>
        <v>0</v>
      </c>
      <c r="AA9" s="14">
        <f>Regression!DP9</f>
        <v>0</v>
      </c>
      <c r="AB9" s="14"/>
      <c r="AC9" s="17"/>
      <c r="AD9" s="14"/>
      <c r="AE9" s="14"/>
      <c r="AF9" s="14"/>
      <c r="AG9" s="14"/>
      <c r="AH9" s="16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8"/>
      <c r="BF9" s="14"/>
      <c r="BG9" s="14"/>
      <c r="BH9" s="14"/>
      <c r="BI9" s="14"/>
      <c r="BJ9" s="38"/>
      <c r="BK9" s="19"/>
      <c r="BL9" s="14"/>
      <c r="BM9" s="14"/>
      <c r="BN9" s="20"/>
      <c r="BO9" s="14"/>
      <c r="BP9" s="14"/>
      <c r="BQ9" s="20"/>
      <c r="BR9" s="20"/>
      <c r="BS9" s="20"/>
      <c r="BT9" s="20"/>
      <c r="BU9" s="20"/>
      <c r="BV9" s="21"/>
      <c r="BW9" s="21"/>
      <c r="BX9" s="21"/>
      <c r="BY9" s="21"/>
      <c r="BZ9" s="21"/>
      <c r="CA9" s="20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22"/>
      <c r="CQ9" s="22"/>
      <c r="CR9" s="14"/>
      <c r="CS9" s="22"/>
      <c r="CT9" s="22"/>
      <c r="CU9" s="22"/>
      <c r="CV9" s="22"/>
      <c r="CW9" s="14"/>
      <c r="CX9" s="14"/>
      <c r="CY9" s="22"/>
      <c r="CZ9" s="22"/>
      <c r="DA9" s="23"/>
      <c r="DB9" s="24"/>
      <c r="DC9" s="24"/>
      <c r="DD9" s="14"/>
    </row>
    <row r="10" spans="1:108" s="13" customFormat="1" x14ac:dyDescent="0.3">
      <c r="A10" s="14" t="str">
        <f>Regression!CP10</f>
        <v>2</v>
      </c>
      <c r="B10" s="14" t="str">
        <f>Regression!CQ10</f>
        <v>0</v>
      </c>
      <c r="C10" s="14">
        <f>Regression!CR10</f>
        <v>0</v>
      </c>
      <c r="D10" s="14" t="str">
        <f>Regression!CS10</f>
        <v>2</v>
      </c>
      <c r="E10" s="14" t="str">
        <f>Regression!CT10</f>
        <v>0</v>
      </c>
      <c r="F10" s="14" t="str">
        <f>Regression!CU10</f>
        <v>18/07/2017 21:25:34</v>
      </c>
      <c r="G10" s="14" t="str">
        <f>Regression!CV10</f>
        <v>18/07/2017 21:26:08</v>
      </c>
      <c r="H10" s="14">
        <f>Regression!CW10</f>
        <v>0</v>
      </c>
      <c r="I10" s="16">
        <f>Regression!CX10</f>
        <v>0</v>
      </c>
      <c r="J10" s="14" t="str">
        <f>Regression!CY10</f>
        <v>£7,158.12;</v>
      </c>
      <c r="K10" s="14" t="str">
        <f>Regression!CZ10</f>
        <v>£7,200.96;</v>
      </c>
      <c r="L10" s="14">
        <f>Regression!DA10</f>
        <v>0</v>
      </c>
      <c r="M10" s="14">
        <f>Regression!DB10</f>
        <v>0</v>
      </c>
      <c r="N10" s="14">
        <f>Regression!DC10</f>
        <v>0</v>
      </c>
      <c r="O10" s="14" t="str">
        <f>Regression!DD10</f>
        <v>PASS</v>
      </c>
      <c r="P10" s="14">
        <f>Regression!DE10</f>
        <v>0</v>
      </c>
      <c r="Q10" s="14">
        <f>Regression!DF10</f>
        <v>0</v>
      </c>
      <c r="R10" s="14">
        <f>Regression!DG10</f>
        <v>0</v>
      </c>
      <c r="S10" s="14">
        <f>Regression!DH10</f>
        <v>0</v>
      </c>
      <c r="T10" s="14">
        <f>Regression!DI10</f>
        <v>0</v>
      </c>
      <c r="U10" s="14">
        <f>Regression!DJ10</f>
        <v>0</v>
      </c>
      <c r="V10" s="14">
        <f>Regression!DK10</f>
        <v>0</v>
      </c>
      <c r="W10" s="14">
        <f>Regression!DL10</f>
        <v>0</v>
      </c>
      <c r="X10" s="14">
        <f>Regression!DM10</f>
        <v>0</v>
      </c>
      <c r="Y10" s="14">
        <f>Regression!DN10</f>
        <v>0</v>
      </c>
      <c r="Z10" s="14">
        <f>Regression!DO10</f>
        <v>0</v>
      </c>
      <c r="AA10" s="14">
        <f>Regression!DP10</f>
        <v>0</v>
      </c>
      <c r="AB10" s="14"/>
      <c r="AC10" s="17"/>
      <c r="AD10" s="14"/>
      <c r="AE10" s="14"/>
      <c r="AF10" s="14"/>
      <c r="AG10" s="14"/>
      <c r="AH10" s="16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8"/>
      <c r="BF10" s="14"/>
      <c r="BG10" s="14"/>
      <c r="BH10" s="14"/>
      <c r="BI10" s="14"/>
      <c r="BJ10" s="14"/>
      <c r="BK10" s="19"/>
      <c r="BL10" s="14"/>
      <c r="BM10" s="14"/>
      <c r="BN10" s="20"/>
      <c r="BO10" s="14"/>
      <c r="BP10" s="14"/>
      <c r="BQ10" s="20"/>
      <c r="BR10" s="20"/>
      <c r="BS10" s="20"/>
      <c r="BT10" s="20"/>
      <c r="BU10" s="20"/>
      <c r="BV10" s="21"/>
      <c r="BW10" s="21"/>
      <c r="BX10" s="21"/>
      <c r="BY10" s="21"/>
      <c r="BZ10" s="21"/>
      <c r="CA10" s="20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22"/>
      <c r="CQ10" s="22"/>
      <c r="CR10" s="14"/>
      <c r="CS10" s="22"/>
      <c r="CT10" s="22"/>
      <c r="CU10" s="22"/>
      <c r="CV10" s="22"/>
      <c r="CW10" s="14"/>
      <c r="CX10" s="14"/>
      <c r="CY10" s="22"/>
      <c r="CZ10" s="22"/>
      <c r="DA10" s="23"/>
      <c r="DB10" s="24"/>
      <c r="DC10" s="24"/>
      <c r="DD10" s="14"/>
    </row>
    <row r="11" spans="1:108" s="13" customFormat="1" x14ac:dyDescent="0.3">
      <c r="A11" s="14" t="str">
        <f>Regression!CP11</f>
        <v>1</v>
      </c>
      <c r="B11" s="14" t="str">
        <f>Regression!CQ11</f>
        <v>0</v>
      </c>
      <c r="C11" s="14">
        <f>Regression!CR11</f>
        <v>0</v>
      </c>
      <c r="D11" s="14" t="str">
        <f>Regression!CS11</f>
        <v>1</v>
      </c>
      <c r="E11" s="14" t="str">
        <f>Regression!CT11</f>
        <v>0</v>
      </c>
      <c r="F11" s="14" t="str">
        <f>Regression!CU11</f>
        <v>28/07/2017 09:44:35</v>
      </c>
      <c r="G11" s="14" t="str">
        <f>Regression!CV11</f>
        <v>28/07/2017 09:45:11</v>
      </c>
      <c r="H11" s="14">
        <f>Regression!CW11</f>
        <v>0</v>
      </c>
      <c r="I11" s="16">
        <f>Regression!CX11</f>
        <v>0</v>
      </c>
      <c r="J11" s="14">
        <f>Regression!CY11</f>
        <v>0</v>
      </c>
      <c r="K11" s="14" t="str">
        <f>Regression!CZ11</f>
        <v>£5,672.76;G</v>
      </c>
      <c r="L11" s="14">
        <f>Regression!DA11</f>
        <v>0</v>
      </c>
      <c r="M11" s="14">
        <f>Regression!DB11</f>
        <v>0</v>
      </c>
      <c r="N11" s="14">
        <f>Regression!DC11</f>
        <v>0</v>
      </c>
      <c r="O11" s="14" t="str">
        <f>Regression!DD11</f>
        <v>PASS</v>
      </c>
      <c r="P11" s="14">
        <f>Regression!DE11</f>
        <v>0</v>
      </c>
      <c r="Q11" s="14">
        <f>Regression!DF11</f>
        <v>0</v>
      </c>
      <c r="R11" s="14">
        <f>Regression!DG11</f>
        <v>0</v>
      </c>
      <c r="S11" s="14">
        <f>Regression!DH11</f>
        <v>0</v>
      </c>
      <c r="T11" s="14">
        <f>Regression!DI11</f>
        <v>0</v>
      </c>
      <c r="U11" s="14">
        <f>Regression!DJ11</f>
        <v>0</v>
      </c>
      <c r="V11" s="14">
        <f>Regression!DK11</f>
        <v>0</v>
      </c>
      <c r="W11" s="14">
        <f>Regression!DL11</f>
        <v>0</v>
      </c>
      <c r="X11" s="14">
        <f>Regression!DM11</f>
        <v>0</v>
      </c>
      <c r="Y11" s="14">
        <f>Regression!DN11</f>
        <v>0</v>
      </c>
      <c r="Z11" s="14">
        <f>Regression!DO11</f>
        <v>0</v>
      </c>
      <c r="AA11" s="14">
        <f>Regression!DP11</f>
        <v>0</v>
      </c>
      <c r="AB11" s="14"/>
      <c r="AC11" s="17"/>
      <c r="AD11" s="14"/>
      <c r="AE11" s="14"/>
      <c r="AF11" s="14"/>
      <c r="AG11" s="14"/>
      <c r="AH11" s="16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8"/>
      <c r="BF11" s="14"/>
      <c r="BG11" s="14"/>
      <c r="BH11" s="14"/>
      <c r="BI11" s="14"/>
      <c r="BJ11" s="38"/>
      <c r="BK11" s="19"/>
      <c r="BL11" s="14"/>
      <c r="BM11" s="14"/>
      <c r="BN11" s="20"/>
      <c r="BO11" s="14"/>
      <c r="BP11" s="14"/>
      <c r="BQ11" s="20"/>
      <c r="BR11" s="20"/>
      <c r="BS11" s="20"/>
      <c r="BT11" s="20"/>
      <c r="BU11" s="20"/>
      <c r="BV11" s="21"/>
      <c r="BW11" s="21"/>
      <c r="BX11" s="21"/>
      <c r="BY11" s="21"/>
      <c r="BZ11" s="21"/>
      <c r="CA11" s="20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22"/>
      <c r="CQ11" s="22"/>
      <c r="CR11" s="14"/>
      <c r="CS11" s="22"/>
      <c r="CT11" s="22"/>
      <c r="CU11" s="22"/>
      <c r="CV11" s="22"/>
      <c r="CW11" s="14"/>
      <c r="CX11" s="14"/>
      <c r="CY11" s="22"/>
      <c r="CZ11" s="22"/>
      <c r="DA11" s="23"/>
      <c r="DB11" s="24"/>
      <c r="DC11" s="24"/>
      <c r="DD11" s="14"/>
    </row>
    <row r="12" spans="1:108" s="13" customFormat="1" x14ac:dyDescent="0.3">
      <c r="A12" s="14" t="str">
        <f>Regression!CP12</f>
        <v>2</v>
      </c>
      <c r="B12" s="14" t="str">
        <f>Regression!CQ12</f>
        <v>0</v>
      </c>
      <c r="C12" s="14">
        <f>Regression!CR12</f>
        <v>0</v>
      </c>
      <c r="D12" s="14" t="str">
        <f>Regression!CS12</f>
        <v>2</v>
      </c>
      <c r="E12" s="14" t="str">
        <f>Regression!CT12</f>
        <v>0</v>
      </c>
      <c r="F12" s="14" t="str">
        <f>Regression!CU12</f>
        <v>28/07/2017 09:47:30</v>
      </c>
      <c r="G12" s="14" t="str">
        <f>Regression!CV12</f>
        <v>28/07/2017 09:48:17</v>
      </c>
      <c r="H12" s="14">
        <f>Regression!CW12</f>
        <v>0</v>
      </c>
      <c r="I12" s="16">
        <f>Regression!CX12</f>
        <v>0</v>
      </c>
      <c r="J12" s="14" t="str">
        <f>Regression!CY12</f>
        <v>£1,985.04;G</v>
      </c>
      <c r="K12" s="14" t="str">
        <f>Regression!CZ12</f>
        <v>£1,966.80;G</v>
      </c>
      <c r="L12" s="14">
        <f>Regression!DA12</f>
        <v>0</v>
      </c>
      <c r="M12" s="14">
        <f>Regression!DB12</f>
        <v>0</v>
      </c>
      <c r="N12" s="14">
        <f>Regression!DC12</f>
        <v>0</v>
      </c>
      <c r="O12" s="14" t="str">
        <f>Regression!DD12</f>
        <v>PASS</v>
      </c>
      <c r="P12" s="14">
        <f>Regression!DE12</f>
        <v>0</v>
      </c>
      <c r="Q12" s="14">
        <f>Regression!DF12</f>
        <v>0</v>
      </c>
      <c r="R12" s="14">
        <f>Regression!DG12</f>
        <v>0</v>
      </c>
      <c r="S12" s="14">
        <f>Regression!DH12</f>
        <v>0</v>
      </c>
      <c r="T12" s="14">
        <f>Regression!DI12</f>
        <v>0</v>
      </c>
      <c r="U12" s="14">
        <f>Regression!DJ12</f>
        <v>0</v>
      </c>
      <c r="V12" s="14">
        <f>Regression!DK12</f>
        <v>0</v>
      </c>
      <c r="W12" s="14">
        <f>Regression!DL12</f>
        <v>0</v>
      </c>
      <c r="X12" s="14">
        <f>Regression!DM12</f>
        <v>0</v>
      </c>
      <c r="Y12" s="14">
        <f>Regression!DN12</f>
        <v>0</v>
      </c>
      <c r="Z12" s="14">
        <f>Regression!DO12</f>
        <v>0</v>
      </c>
      <c r="AA12" s="14">
        <f>Regression!DP12</f>
        <v>0</v>
      </c>
      <c r="AB12" s="14"/>
      <c r="AC12" s="17"/>
      <c r="AD12" s="14"/>
      <c r="AE12" s="14"/>
      <c r="AF12" s="14"/>
      <c r="AG12" s="14"/>
      <c r="AH12" s="16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8"/>
      <c r="BF12" s="14"/>
      <c r="BG12" s="14"/>
      <c r="BH12" s="14"/>
      <c r="BI12" s="14"/>
      <c r="BJ12" s="38"/>
      <c r="BK12" s="19"/>
      <c r="BL12" s="14"/>
      <c r="BM12" s="14"/>
      <c r="BN12" s="20"/>
      <c r="BO12" s="14"/>
      <c r="BP12" s="14"/>
      <c r="BQ12" s="20"/>
      <c r="BR12" s="20"/>
      <c r="BS12" s="20"/>
      <c r="BT12" s="20"/>
      <c r="BU12" s="20"/>
      <c r="BV12" s="21"/>
      <c r="BW12" s="21"/>
      <c r="BX12" s="21"/>
      <c r="BY12" s="21"/>
      <c r="BZ12" s="21"/>
      <c r="CA12" s="20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22"/>
      <c r="CQ12" s="22"/>
      <c r="CR12" s="14"/>
      <c r="CS12" s="22"/>
      <c r="CT12" s="22"/>
      <c r="CU12" s="22"/>
      <c r="CV12" s="22"/>
      <c r="CW12" s="14"/>
      <c r="CX12" s="14"/>
      <c r="CY12" s="22"/>
      <c r="CZ12" s="22"/>
      <c r="DA12" s="23"/>
      <c r="DB12" s="24"/>
      <c r="DC12" s="24"/>
      <c r="DD12" s="14"/>
    </row>
    <row r="13" spans="1:108" s="13" customFormat="1" x14ac:dyDescent="0.3">
      <c r="A13" s="14" t="str">
        <f>Regression!CP13</f>
        <v>2</v>
      </c>
      <c r="B13" s="14" t="str">
        <f>Regression!CQ13</f>
        <v>0</v>
      </c>
      <c r="C13" s="14">
        <f>Regression!CR13</f>
        <v>0</v>
      </c>
      <c r="D13" s="14" t="str">
        <f>Regression!CS13</f>
        <v>2</v>
      </c>
      <c r="E13" s="14" t="str">
        <f>Regression!CT13</f>
        <v>0</v>
      </c>
      <c r="F13" s="14" t="str">
        <f>Regression!CU13</f>
        <v>18/07/2017 21:27:31</v>
      </c>
      <c r="G13" s="14" t="str">
        <f>Regression!CV13</f>
        <v>18/07/2017 21:28:06</v>
      </c>
      <c r="H13" s="14">
        <f>Regression!CW13</f>
        <v>0</v>
      </c>
      <c r="I13" s="16">
        <f>Regression!CX13</f>
        <v>0</v>
      </c>
      <c r="J13" s="14" t="str">
        <f>Regression!CY13</f>
        <v>£4,017.00;G</v>
      </c>
      <c r="K13" s="14" t="str">
        <f>Regression!CZ13</f>
        <v>£3,977.88;G</v>
      </c>
      <c r="L13" s="14">
        <f>Regression!DA13</f>
        <v>0</v>
      </c>
      <c r="M13" s="14">
        <f>Regression!DB13</f>
        <v>0</v>
      </c>
      <c r="N13" s="14">
        <f>Regression!DC13</f>
        <v>0</v>
      </c>
      <c r="O13" s="14" t="str">
        <f>Regression!DD13</f>
        <v>PASS</v>
      </c>
      <c r="P13" s="14">
        <f>Regression!DE13</f>
        <v>0</v>
      </c>
      <c r="Q13" s="14">
        <f>Regression!DF13</f>
        <v>0</v>
      </c>
      <c r="R13" s="14">
        <f>Regression!DG13</f>
        <v>0</v>
      </c>
      <c r="S13" s="14">
        <f>Regression!DH13</f>
        <v>0</v>
      </c>
      <c r="T13" s="14">
        <f>Regression!DI13</f>
        <v>0</v>
      </c>
      <c r="U13" s="14">
        <f>Regression!DJ13</f>
        <v>0</v>
      </c>
      <c r="V13" s="14">
        <f>Regression!DK13</f>
        <v>0</v>
      </c>
      <c r="W13" s="14">
        <f>Regression!DL13</f>
        <v>0</v>
      </c>
      <c r="X13" s="14">
        <f>Regression!DM13</f>
        <v>0</v>
      </c>
      <c r="Y13" s="14">
        <f>Regression!DN13</f>
        <v>0</v>
      </c>
      <c r="Z13" s="14">
        <f>Regression!DO13</f>
        <v>0</v>
      </c>
      <c r="AA13" s="14">
        <f>Regression!DP13</f>
        <v>0</v>
      </c>
      <c r="AB13" s="14"/>
      <c r="AC13" s="17"/>
      <c r="AD13" s="14"/>
      <c r="AE13" s="14"/>
      <c r="AF13" s="14"/>
      <c r="AG13" s="14"/>
      <c r="AH13" s="16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8"/>
      <c r="BF13" s="14"/>
      <c r="BG13" s="14"/>
      <c r="BH13" s="14"/>
      <c r="BI13" s="14"/>
      <c r="BJ13" s="38"/>
      <c r="BK13" s="19"/>
      <c r="BL13" s="14"/>
      <c r="BM13" s="14"/>
      <c r="BN13" s="20"/>
      <c r="BO13" s="14"/>
      <c r="BP13" s="14"/>
      <c r="BQ13" s="20"/>
      <c r="BR13" s="20"/>
      <c r="BS13" s="20"/>
      <c r="BT13" s="20"/>
      <c r="BU13" s="20"/>
      <c r="BV13" s="21"/>
      <c r="BW13" s="21"/>
      <c r="BX13" s="21"/>
      <c r="BY13" s="21"/>
      <c r="BZ13" s="21"/>
      <c r="CA13" s="20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22"/>
      <c r="CQ13" s="22"/>
      <c r="CR13" s="14"/>
      <c r="CS13" s="22"/>
      <c r="CT13" s="22"/>
      <c r="CU13" s="22"/>
      <c r="CV13" s="22"/>
      <c r="CW13" s="14"/>
      <c r="CX13" s="14"/>
      <c r="CY13" s="22"/>
      <c r="CZ13" s="22"/>
      <c r="DA13" s="23"/>
      <c r="DB13" s="24"/>
      <c r="DC13" s="24"/>
      <c r="DD13" s="14"/>
    </row>
    <row r="14" spans="1:108" s="13" customFormat="1" x14ac:dyDescent="0.3">
      <c r="A14" s="14" t="str">
        <f>Regression!CP14</f>
        <v>1</v>
      </c>
      <c r="B14" s="14" t="str">
        <f>Regression!CQ14</f>
        <v>0</v>
      </c>
      <c r="C14" s="14">
        <f>Regression!CR14</f>
        <v>0</v>
      </c>
      <c r="D14" s="14" t="str">
        <f>Regression!CS14</f>
        <v>1</v>
      </c>
      <c r="E14" s="14" t="str">
        <f>Regression!CT14</f>
        <v>0</v>
      </c>
      <c r="F14" s="14" t="str">
        <f>Regression!CU14</f>
        <v>18/07/2017 21:28:10</v>
      </c>
      <c r="G14" s="14" t="str">
        <f>Regression!CV14</f>
        <v>18/07/2017 21:28:45</v>
      </c>
      <c r="H14" s="14">
        <f>Regression!CW14</f>
        <v>0</v>
      </c>
      <c r="I14" s="16">
        <f>Regression!CX14</f>
        <v>0</v>
      </c>
      <c r="J14" s="14">
        <f>Regression!CY14</f>
        <v>0</v>
      </c>
      <c r="K14" s="14" t="str">
        <f>Regression!CZ14</f>
        <v>£4,366.08;G</v>
      </c>
      <c r="L14" s="14">
        <f>Regression!DA14</f>
        <v>0</v>
      </c>
      <c r="M14" s="14">
        <f>Regression!DB14</f>
        <v>0</v>
      </c>
      <c r="N14" s="14">
        <f>Regression!DC14</f>
        <v>0</v>
      </c>
      <c r="O14" s="14" t="str">
        <f>Regression!DD14</f>
        <v>PASS</v>
      </c>
      <c r="P14" s="14">
        <f>Regression!DE14</f>
        <v>0</v>
      </c>
      <c r="Q14" s="14">
        <f>Regression!DF14</f>
        <v>0</v>
      </c>
      <c r="R14" s="14">
        <f>Regression!DG14</f>
        <v>0</v>
      </c>
      <c r="S14" s="14">
        <f>Regression!DH14</f>
        <v>0</v>
      </c>
      <c r="T14" s="14">
        <f>Regression!DI14</f>
        <v>0</v>
      </c>
      <c r="U14" s="14">
        <f>Regression!DJ14</f>
        <v>0</v>
      </c>
      <c r="V14" s="14">
        <f>Regression!DK14</f>
        <v>0</v>
      </c>
      <c r="W14" s="14">
        <f>Regression!DL14</f>
        <v>0</v>
      </c>
      <c r="X14" s="14">
        <f>Regression!DM14</f>
        <v>0</v>
      </c>
      <c r="Y14" s="14">
        <f>Regression!DN14</f>
        <v>0</v>
      </c>
      <c r="Z14" s="14">
        <f>Regression!DO14</f>
        <v>0</v>
      </c>
      <c r="AA14" s="14">
        <f>Regression!DP14</f>
        <v>0</v>
      </c>
      <c r="AB14" s="14"/>
      <c r="AC14" s="17"/>
      <c r="AD14" s="14"/>
      <c r="AE14" s="14"/>
      <c r="AF14" s="14"/>
      <c r="AG14" s="14"/>
      <c r="AH14" s="16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8"/>
      <c r="BF14" s="14"/>
      <c r="BG14" s="14"/>
      <c r="BH14" s="14"/>
      <c r="BI14" s="14"/>
      <c r="BJ14" s="38"/>
      <c r="BK14" s="19"/>
      <c r="BL14" s="14"/>
      <c r="BM14" s="14"/>
      <c r="BN14" s="20"/>
      <c r="BO14" s="14"/>
      <c r="BP14" s="14"/>
      <c r="BQ14" s="20"/>
      <c r="BR14" s="20"/>
      <c r="BS14" s="20"/>
      <c r="BT14" s="20"/>
      <c r="BU14" s="20"/>
      <c r="BV14" s="21"/>
      <c r="BW14" s="21"/>
      <c r="BX14" s="21"/>
      <c r="BY14" s="21"/>
      <c r="BZ14" s="21"/>
      <c r="CA14" s="20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22"/>
      <c r="CQ14" s="22"/>
      <c r="CR14" s="14"/>
      <c r="CS14" s="22"/>
      <c r="CT14" s="22"/>
      <c r="CU14" s="22"/>
      <c r="CV14" s="22"/>
      <c r="CW14" s="14"/>
      <c r="CX14" s="14"/>
      <c r="CY14" s="22"/>
      <c r="CZ14" s="22"/>
      <c r="DA14" s="23"/>
      <c r="DB14" s="24"/>
      <c r="DC14" s="24"/>
      <c r="DD14" s="14"/>
    </row>
    <row r="15" spans="1:108" s="13" customFormat="1" x14ac:dyDescent="0.3">
      <c r="A15" s="14" t="str">
        <f>Regression!CP15</f>
        <v>2</v>
      </c>
      <c r="B15" s="14" t="str">
        <f>Regression!CQ15</f>
        <v>0</v>
      </c>
      <c r="C15" s="14">
        <f>Regression!CR15</f>
        <v>0</v>
      </c>
      <c r="D15" s="14" t="str">
        <f>Regression!CS15</f>
        <v>2</v>
      </c>
      <c r="E15" s="14" t="str">
        <f>Regression!CT15</f>
        <v>0</v>
      </c>
      <c r="F15" s="14" t="str">
        <f>Regression!CU15</f>
        <v>28/07/2017 11:07:27</v>
      </c>
      <c r="G15" s="14" t="str">
        <f>Regression!CV15</f>
        <v>28/07/2017 11:08:02</v>
      </c>
      <c r="H15" s="14">
        <f>Regression!CW15</f>
        <v>0</v>
      </c>
      <c r="I15" s="16">
        <f>Regression!CX15</f>
        <v>0</v>
      </c>
      <c r="J15" s="14" t="str">
        <f>Regression!CY15</f>
        <v>£7,568.40;G</v>
      </c>
      <c r="K15" s="14" t="str">
        <f>Regression!CZ15</f>
        <v>£7,498.68;G</v>
      </c>
      <c r="L15" s="14">
        <f>Regression!DA15</f>
        <v>0</v>
      </c>
      <c r="M15" s="14">
        <f>Regression!DB15</f>
        <v>0</v>
      </c>
      <c r="N15" s="14">
        <f>Regression!DC15</f>
        <v>0</v>
      </c>
      <c r="O15" s="14" t="str">
        <f>Regression!DD15</f>
        <v>PASS</v>
      </c>
      <c r="P15" s="14">
        <f>Regression!DE15</f>
        <v>0</v>
      </c>
      <c r="Q15" s="14">
        <f>Regression!DF15</f>
        <v>0</v>
      </c>
      <c r="R15" s="14">
        <f>Regression!DG15</f>
        <v>0</v>
      </c>
      <c r="S15" s="14">
        <f>Regression!DH15</f>
        <v>0</v>
      </c>
      <c r="T15" s="14">
        <f>Regression!DI15</f>
        <v>0</v>
      </c>
      <c r="U15" s="14">
        <f>Regression!DJ15</f>
        <v>0</v>
      </c>
      <c r="V15" s="14">
        <f>Regression!DK15</f>
        <v>0</v>
      </c>
      <c r="W15" s="14">
        <f>Regression!DL15</f>
        <v>0</v>
      </c>
      <c r="X15" s="14">
        <f>Regression!DM15</f>
        <v>0</v>
      </c>
      <c r="Y15" s="14">
        <f>Regression!DN15</f>
        <v>0</v>
      </c>
      <c r="Z15" s="14">
        <f>Regression!DO15</f>
        <v>0</v>
      </c>
      <c r="AA15" s="14">
        <f>Regression!DP15</f>
        <v>0</v>
      </c>
      <c r="AB15" s="14"/>
      <c r="AC15" s="17"/>
      <c r="AD15" s="14"/>
      <c r="AE15" s="14"/>
      <c r="AF15" s="14"/>
      <c r="AG15" s="14"/>
      <c r="AH15" s="16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8"/>
      <c r="BF15" s="14"/>
      <c r="BG15" s="14"/>
      <c r="BH15" s="14"/>
      <c r="BI15" s="35"/>
      <c r="BJ15" s="38"/>
      <c r="BK15" s="19"/>
      <c r="BL15" s="34"/>
      <c r="BM15" s="34"/>
      <c r="BN15" s="36"/>
      <c r="BO15" s="14"/>
      <c r="BP15" s="14"/>
      <c r="BQ15" s="20"/>
      <c r="BR15" s="20"/>
      <c r="BS15" s="20"/>
      <c r="BT15" s="20"/>
      <c r="BU15" s="20"/>
      <c r="BV15" s="14"/>
      <c r="BW15" s="21"/>
      <c r="BX15" s="14"/>
      <c r="BY15" s="14"/>
      <c r="BZ15" s="14"/>
      <c r="CA15" s="37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22"/>
      <c r="CT15" s="22"/>
      <c r="CU15" s="22"/>
      <c r="CV15" s="22"/>
      <c r="CW15" s="14"/>
      <c r="CX15" s="14"/>
      <c r="CY15" s="22"/>
      <c r="CZ15" s="14"/>
      <c r="DA15" s="23"/>
      <c r="DB15" s="24"/>
      <c r="DC15" s="24"/>
      <c r="DD15" s="14"/>
    </row>
    <row r="16" spans="1:108" s="7" customFormat="1" x14ac:dyDescent="0.3">
      <c r="A16" s="7" t="str">
        <f>Regression!CP16</f>
        <v>0</v>
      </c>
      <c r="B16" s="7" t="str">
        <f>Regression!CQ16</f>
        <v>0</v>
      </c>
      <c r="C16" s="7" t="str">
        <f>Regression!CR16</f>
        <v>Yes</v>
      </c>
      <c r="D16" s="7" t="str">
        <f>Regression!CS16</f>
        <v>0</v>
      </c>
      <c r="E16" s="7" t="str">
        <f>Regression!CT16</f>
        <v>0</v>
      </c>
      <c r="F16" s="7" t="str">
        <f>Regression!CU16</f>
        <v>18/07/2017 21:29:29</v>
      </c>
      <c r="G16" s="7" t="str">
        <f>Regression!CV16</f>
        <v>18/07/2017 21:29:59</v>
      </c>
      <c r="H16" s="7">
        <f>Regression!CW16</f>
        <v>0</v>
      </c>
      <c r="I16" s="7">
        <f>Regression!CX16</f>
        <v>0</v>
      </c>
      <c r="J16" s="7">
        <f>Regression!CY16</f>
        <v>0</v>
      </c>
      <c r="K16" s="7">
        <f>Regression!CZ16</f>
        <v>0</v>
      </c>
      <c r="L16" s="7">
        <f>Regression!DA16</f>
        <v>0</v>
      </c>
      <c r="M16" s="7">
        <f>Regression!DB16</f>
        <v>0</v>
      </c>
      <c r="N16" s="7" t="str">
        <f>Regression!DC16</f>
        <v>Unfortunately there are no Providers able to quote for the details you have entered.</v>
      </c>
      <c r="O16" s="7" t="str">
        <f>Regression!DD16</f>
        <v>PASS</v>
      </c>
      <c r="P16" s="14">
        <f>Regression!DE16</f>
        <v>0</v>
      </c>
      <c r="Q16" s="14">
        <f>Regression!DF16</f>
        <v>0</v>
      </c>
      <c r="R16" s="14">
        <f>Regression!DG16</f>
        <v>0</v>
      </c>
      <c r="S16" s="14">
        <f>Regression!DH16</f>
        <v>0</v>
      </c>
      <c r="T16" s="14">
        <f>Regression!DI16</f>
        <v>0</v>
      </c>
      <c r="U16" s="14">
        <f>Regression!DJ16</f>
        <v>0</v>
      </c>
      <c r="V16" s="14">
        <f>Regression!DK16</f>
        <v>0</v>
      </c>
      <c r="W16" s="14">
        <f>Regression!DL16</f>
        <v>0</v>
      </c>
      <c r="X16" s="14">
        <f>Regression!DM16</f>
        <v>0</v>
      </c>
      <c r="Y16" s="14">
        <f>Regression!DN16</f>
        <v>0</v>
      </c>
      <c r="Z16" s="14">
        <f>Regression!DO16</f>
        <v>0</v>
      </c>
      <c r="AA16" s="14">
        <f>Regression!DP16</f>
        <v>0</v>
      </c>
      <c r="BK16" s="6"/>
      <c r="CS16" s="9"/>
    </row>
    <row r="17" spans="1:108" s="13" customFormat="1" x14ac:dyDescent="0.3">
      <c r="A17" s="14" t="str">
        <f>Regression!CP17</f>
        <v>2</v>
      </c>
      <c r="B17" s="14" t="str">
        <f>Regression!CQ17</f>
        <v>0</v>
      </c>
      <c r="C17" s="14">
        <f>Regression!CR17</f>
        <v>0</v>
      </c>
      <c r="D17" s="14" t="str">
        <f>Regression!CS17</f>
        <v>2</v>
      </c>
      <c r="E17" s="14" t="str">
        <f>Regression!CT17</f>
        <v>0</v>
      </c>
      <c r="F17" s="14" t="str">
        <f>Regression!CU17</f>
        <v>28/07/2017 11:36:31</v>
      </c>
      <c r="G17" s="14" t="str">
        <f>Regression!CV17</f>
        <v>28/07/2017 11:37:10</v>
      </c>
      <c r="H17" s="14">
        <f>Regression!CW17</f>
        <v>0</v>
      </c>
      <c r="I17" s="16">
        <f>Regression!CX17</f>
        <v>0</v>
      </c>
      <c r="J17" s="14" t="str">
        <f>Regression!CY17</f>
        <v>£7,023.96;G</v>
      </c>
      <c r="K17" s="14" t="str">
        <f>Regression!CZ17</f>
        <v>£6,956.64;G</v>
      </c>
      <c r="L17" s="14">
        <f>Regression!DA17</f>
        <v>0</v>
      </c>
      <c r="M17" s="14">
        <f>Regression!DB17</f>
        <v>0</v>
      </c>
      <c r="N17" s="14">
        <f>Regression!DC17</f>
        <v>0</v>
      </c>
      <c r="O17" s="14" t="str">
        <f>Regression!DD17</f>
        <v>PASS</v>
      </c>
      <c r="P17" s="14">
        <f>Regression!DE17</f>
        <v>0</v>
      </c>
      <c r="Q17" s="14">
        <f>Regression!DF17</f>
        <v>0</v>
      </c>
      <c r="R17" s="14">
        <f>Regression!DG17</f>
        <v>0</v>
      </c>
      <c r="S17" s="14">
        <f>Regression!DH17</f>
        <v>0</v>
      </c>
      <c r="T17" s="14">
        <f>Regression!DI17</f>
        <v>0</v>
      </c>
      <c r="U17" s="14">
        <f>Regression!DJ17</f>
        <v>0</v>
      </c>
      <c r="V17" s="14">
        <f>Regression!DK17</f>
        <v>0</v>
      </c>
      <c r="W17" s="14">
        <f>Regression!DL17</f>
        <v>0</v>
      </c>
      <c r="X17" s="14">
        <f>Regression!DM17</f>
        <v>0</v>
      </c>
      <c r="Y17" s="14">
        <f>Regression!DN17</f>
        <v>0</v>
      </c>
      <c r="Z17" s="14">
        <f>Regression!DO17</f>
        <v>0</v>
      </c>
      <c r="AA17" s="14">
        <f>Regression!DP17</f>
        <v>0</v>
      </c>
      <c r="AB17" s="14"/>
      <c r="AC17" s="17"/>
      <c r="AD17" s="14"/>
      <c r="AE17" s="14"/>
      <c r="AF17" s="14"/>
      <c r="AG17" s="14"/>
      <c r="AH17" s="16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8"/>
      <c r="BF17" s="14"/>
      <c r="BG17" s="14"/>
      <c r="BH17" s="14"/>
      <c r="BI17" s="14"/>
      <c r="BJ17" s="38"/>
      <c r="BK17" s="19"/>
      <c r="BL17" s="14"/>
      <c r="BM17" s="14"/>
      <c r="BN17" s="20"/>
      <c r="BO17" s="14"/>
      <c r="BP17" s="14"/>
      <c r="BQ17" s="20"/>
      <c r="BR17" s="20"/>
      <c r="BS17" s="20"/>
      <c r="BT17" s="20"/>
      <c r="BU17" s="20"/>
      <c r="BV17" s="21"/>
      <c r="BW17" s="21"/>
      <c r="BX17" s="21"/>
      <c r="BY17" s="21"/>
      <c r="BZ17" s="21"/>
      <c r="CA17" s="20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22"/>
      <c r="CQ17" s="22"/>
      <c r="CR17" s="14"/>
      <c r="CS17" s="22"/>
      <c r="CT17" s="22"/>
      <c r="CU17" s="22"/>
      <c r="CV17" s="22"/>
      <c r="CW17" s="14"/>
      <c r="CX17" s="14"/>
      <c r="CY17" s="22"/>
      <c r="CZ17" s="22"/>
      <c r="DA17" s="23"/>
      <c r="DB17" s="24"/>
      <c r="DC17" s="24"/>
      <c r="DD17" s="14"/>
    </row>
    <row r="18" spans="1:108" s="13" customFormat="1" x14ac:dyDescent="0.3">
      <c r="A18" s="14" t="str">
        <f>Regression!CP18</f>
        <v>2</v>
      </c>
      <c r="B18" s="14" t="str">
        <f>Regression!CQ18</f>
        <v>0</v>
      </c>
      <c r="C18" s="14">
        <f>Regression!CR18</f>
        <v>0</v>
      </c>
      <c r="D18" s="14" t="str">
        <f>Regression!CS18</f>
        <v>2</v>
      </c>
      <c r="E18" s="14" t="str">
        <f>Regression!CT18</f>
        <v>0</v>
      </c>
      <c r="F18" s="14" t="str">
        <f>Regression!CU18</f>
        <v>28/07/2017 12:00:50</v>
      </c>
      <c r="G18" s="14" t="str">
        <f>Regression!CV18</f>
        <v>28/07/2017 12:01:31</v>
      </c>
      <c r="H18" s="14">
        <f>Regression!CW18</f>
        <v>0</v>
      </c>
      <c r="I18" s="16">
        <f>Regression!CX18</f>
        <v>0</v>
      </c>
      <c r="J18" s="14" t="str">
        <f>Regression!CY18</f>
        <v>£7,102.92;G</v>
      </c>
      <c r="K18" s="14" t="str">
        <f>Regression!CZ18</f>
        <v>£6,957.72;G</v>
      </c>
      <c r="L18" s="14">
        <f>Regression!DA18</f>
        <v>0</v>
      </c>
      <c r="M18" s="14">
        <f>Regression!DB18</f>
        <v>0</v>
      </c>
      <c r="N18" s="14">
        <f>Regression!DC18</f>
        <v>0</v>
      </c>
      <c r="O18" s="14" t="str">
        <f>Regression!DD18</f>
        <v>PASS</v>
      </c>
      <c r="P18" s="14">
        <f>Regression!DE18</f>
        <v>0</v>
      </c>
      <c r="Q18" s="14">
        <f>Regression!DF18</f>
        <v>0</v>
      </c>
      <c r="R18" s="14">
        <f>Regression!DG18</f>
        <v>0</v>
      </c>
      <c r="S18" s="14">
        <f>Regression!DH18</f>
        <v>0</v>
      </c>
      <c r="T18" s="14">
        <f>Regression!DI18</f>
        <v>0</v>
      </c>
      <c r="U18" s="14">
        <f>Regression!DJ18</f>
        <v>0</v>
      </c>
      <c r="V18" s="14">
        <f>Regression!DK18</f>
        <v>0</v>
      </c>
      <c r="W18" s="14">
        <f>Regression!DL18</f>
        <v>0</v>
      </c>
      <c r="X18" s="14">
        <f>Regression!DM18</f>
        <v>0</v>
      </c>
      <c r="Y18" s="14">
        <f>Regression!DN18</f>
        <v>0</v>
      </c>
      <c r="Z18" s="14">
        <f>Regression!DO18</f>
        <v>0</v>
      </c>
      <c r="AA18" s="14">
        <f>Regression!DP18</f>
        <v>0</v>
      </c>
      <c r="AB18" s="14"/>
      <c r="AC18" s="17"/>
      <c r="AD18" s="14"/>
      <c r="AE18" s="14"/>
      <c r="AF18" s="14"/>
      <c r="AG18" s="14"/>
      <c r="AH18" s="16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8"/>
      <c r="BF18" s="14"/>
      <c r="BG18" s="14"/>
      <c r="BH18" s="14"/>
      <c r="BI18" s="14"/>
      <c r="BJ18" s="38"/>
      <c r="BK18" s="19"/>
      <c r="BL18" s="14"/>
      <c r="BM18" s="14"/>
      <c r="BN18" s="20"/>
      <c r="BO18" s="14"/>
      <c r="BP18" s="14"/>
      <c r="BQ18" s="20"/>
      <c r="BR18" s="20"/>
      <c r="BS18" s="20"/>
      <c r="BT18" s="20"/>
      <c r="BU18" s="20"/>
      <c r="BV18" s="21"/>
      <c r="BW18" s="21"/>
      <c r="BX18" s="21"/>
      <c r="BY18" s="21"/>
      <c r="BZ18" s="21"/>
      <c r="CA18" s="20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22"/>
      <c r="CQ18" s="22"/>
      <c r="CR18" s="14"/>
      <c r="CS18" s="22"/>
      <c r="CT18" s="22"/>
      <c r="CU18" s="22"/>
      <c r="CV18" s="22"/>
      <c r="CW18" s="14"/>
      <c r="CX18" s="14"/>
      <c r="CY18" s="22"/>
      <c r="CZ18" s="22"/>
      <c r="DA18" s="23"/>
      <c r="DB18" s="24"/>
      <c r="DC18" s="24"/>
      <c r="DD18" s="14"/>
    </row>
    <row r="19" spans="1:108" s="13" customFormat="1" x14ac:dyDescent="0.3">
      <c r="A19" s="14" t="str">
        <f>Regression!CP19</f>
        <v>0</v>
      </c>
      <c r="B19" s="14" t="str">
        <f>Regression!CQ19</f>
        <v>2</v>
      </c>
      <c r="C19" s="14">
        <f>Regression!CR19</f>
        <v>0</v>
      </c>
      <c r="D19" s="14" t="str">
        <f>Regression!CS19</f>
        <v>0</v>
      </c>
      <c r="E19" s="14" t="str">
        <f>Regression!CT19</f>
        <v>2</v>
      </c>
      <c r="F19" s="14" t="str">
        <f>Regression!CU19</f>
        <v>28/07/2017 15:42:27</v>
      </c>
      <c r="G19" s="14" t="str">
        <f>Regression!CV19</f>
        <v>28/07/2017 15:43:06</v>
      </c>
      <c r="H19" s="14">
        <f>Regression!CW19</f>
        <v>0</v>
      </c>
      <c r="I19" s="16">
        <f>Regression!CX19</f>
        <v>0</v>
      </c>
      <c r="J19" s="14">
        <f>Regression!CY19</f>
        <v>0</v>
      </c>
      <c r="K19" s="14">
        <f>Regression!CZ19</f>
        <v>0</v>
      </c>
      <c r="L19" s="14" t="str">
        <f>Regression!DA19</f>
        <v>An unexpected internal server error occured. com.hannover_re.lh.pos.manager.exception.PersonTooYoungException: The person is younger than the allowed minimum age (35 &lt;50)!.</v>
      </c>
      <c r="M19" s="14" t="str">
        <f>Regression!DB19</f>
        <v>com.hannover_re.lh.pos.manager.exception.PersonTooYoungException: The person is younger than the allowed minimum age (35 &lt; 50)!.</v>
      </c>
      <c r="N19" s="14">
        <f>Regression!DC19</f>
        <v>0</v>
      </c>
      <c r="O19" s="14" t="str">
        <f>Regression!DD19</f>
        <v>PASS</v>
      </c>
      <c r="P19" s="14">
        <f>Regression!DE19</f>
        <v>0</v>
      </c>
      <c r="Q19" s="14">
        <f>Regression!DF19</f>
        <v>0</v>
      </c>
      <c r="R19" s="14">
        <f>Regression!DG19</f>
        <v>0</v>
      </c>
      <c r="S19" s="14">
        <f>Regression!DH19</f>
        <v>0</v>
      </c>
      <c r="T19" s="14">
        <f>Regression!DI19</f>
        <v>0</v>
      </c>
      <c r="U19" s="14">
        <f>Regression!DJ19</f>
        <v>0</v>
      </c>
      <c r="V19" s="14">
        <f>Regression!DK19</f>
        <v>0</v>
      </c>
      <c r="W19" s="14">
        <f>Regression!DL19</f>
        <v>0</v>
      </c>
      <c r="X19" s="14">
        <f>Regression!DM19</f>
        <v>0</v>
      </c>
      <c r="Y19" s="14">
        <f>Regression!DN19</f>
        <v>0</v>
      </c>
      <c r="Z19" s="14">
        <f>Regression!DO19</f>
        <v>0</v>
      </c>
      <c r="AA19" s="14">
        <f>Regression!DP19</f>
        <v>0</v>
      </c>
      <c r="AB19" s="14"/>
      <c r="AC19" s="17"/>
      <c r="AD19" s="14"/>
      <c r="AE19" s="14"/>
      <c r="AF19" s="14"/>
      <c r="AG19" s="14"/>
      <c r="AH19" s="16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8"/>
      <c r="BF19" s="14"/>
      <c r="BG19" s="14"/>
      <c r="BH19" s="14"/>
      <c r="BI19" s="14"/>
      <c r="BJ19" s="38"/>
      <c r="BK19" s="19"/>
      <c r="BL19" s="14"/>
      <c r="BM19" s="14"/>
      <c r="BN19" s="20"/>
      <c r="BO19" s="14"/>
      <c r="BP19" s="14"/>
      <c r="BQ19" s="20"/>
      <c r="BR19" s="20"/>
      <c r="BS19" s="20"/>
      <c r="BT19" s="20"/>
      <c r="BU19" s="20"/>
      <c r="BV19" s="21"/>
      <c r="BW19" s="21"/>
      <c r="BX19" s="21"/>
      <c r="BY19" s="21"/>
      <c r="BZ19" s="21"/>
      <c r="CA19" s="20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22"/>
      <c r="CQ19" s="22"/>
      <c r="CR19" s="14"/>
      <c r="CS19" s="22"/>
      <c r="CT19" s="22"/>
      <c r="CU19" s="22"/>
      <c r="CV19" s="22"/>
      <c r="CW19" s="14"/>
      <c r="CX19" s="14"/>
      <c r="CY19" s="22"/>
      <c r="CZ19" s="22"/>
      <c r="DA19" s="23"/>
      <c r="DB19" s="24"/>
      <c r="DC19" s="24"/>
      <c r="DD19" s="14"/>
    </row>
    <row r="20" spans="1:108" s="13" customFormat="1" x14ac:dyDescent="0.3">
      <c r="A20" s="14" t="str">
        <f>Regression!CP20</f>
        <v>2</v>
      </c>
      <c r="B20" s="14" t="str">
        <f>Regression!CQ20</f>
        <v>0</v>
      </c>
      <c r="C20" s="14">
        <f>Regression!CR20</f>
        <v>0</v>
      </c>
      <c r="D20" s="14" t="str">
        <f>Regression!CS20</f>
        <v>2</v>
      </c>
      <c r="E20" s="14" t="str">
        <f>Regression!CT20</f>
        <v>0</v>
      </c>
      <c r="F20" s="14" t="str">
        <f>Regression!CU20</f>
        <v>28/07/2017 16:33:22</v>
      </c>
      <c r="G20" s="14" t="str">
        <f>Regression!CV20</f>
        <v>28/07/2017 16:34:00</v>
      </c>
      <c r="H20" s="14">
        <f>Regression!CW20</f>
        <v>0</v>
      </c>
      <c r="I20" s="16">
        <f>Regression!CX20</f>
        <v>0</v>
      </c>
      <c r="J20" s="14" t="str">
        <f>Regression!CY20</f>
        <v>£6,778.20;G</v>
      </c>
      <c r="K20" s="14" t="str">
        <f>Regression!CZ20</f>
        <v>£6,638.04;G</v>
      </c>
      <c r="L20" s="14">
        <f>Regression!DA20</f>
        <v>0</v>
      </c>
      <c r="M20" s="14">
        <f>Regression!DB20</f>
        <v>0</v>
      </c>
      <c r="N20" s="14">
        <f>Regression!DC20</f>
        <v>0</v>
      </c>
      <c r="O20" s="14" t="str">
        <f>Regression!DD20</f>
        <v>PASS</v>
      </c>
      <c r="P20" s="14">
        <f>Regression!DE20</f>
        <v>0</v>
      </c>
      <c r="Q20" s="14">
        <f>Regression!DF20</f>
        <v>0</v>
      </c>
      <c r="R20" s="14">
        <f>Regression!DG20</f>
        <v>0</v>
      </c>
      <c r="S20" s="14">
        <f>Regression!DH20</f>
        <v>0</v>
      </c>
      <c r="T20" s="14">
        <f>Regression!DI20</f>
        <v>0</v>
      </c>
      <c r="U20" s="14">
        <f>Regression!DJ20</f>
        <v>0</v>
      </c>
      <c r="V20" s="14">
        <f>Regression!DK20</f>
        <v>0</v>
      </c>
      <c r="W20" s="14">
        <f>Regression!DL20</f>
        <v>0</v>
      </c>
      <c r="X20" s="14">
        <f>Regression!DM20</f>
        <v>0</v>
      </c>
      <c r="Y20" s="14">
        <f>Regression!DN20</f>
        <v>0</v>
      </c>
      <c r="Z20" s="14">
        <f>Regression!DO20</f>
        <v>0</v>
      </c>
      <c r="AA20" s="14">
        <f>Regression!DP20</f>
        <v>0</v>
      </c>
      <c r="AB20" s="14"/>
      <c r="AC20" s="17"/>
      <c r="AD20" s="14"/>
      <c r="AE20" s="14"/>
      <c r="AF20" s="14"/>
      <c r="AG20" s="14"/>
      <c r="AH20" s="16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8"/>
      <c r="BF20" s="14"/>
      <c r="BG20" s="14"/>
      <c r="BH20" s="14"/>
      <c r="BI20" s="14"/>
      <c r="BJ20" s="38"/>
      <c r="BK20" s="19"/>
      <c r="BL20" s="14"/>
      <c r="BM20" s="14"/>
      <c r="BN20" s="20"/>
      <c r="BO20" s="14"/>
      <c r="BP20" s="14"/>
      <c r="BQ20" s="20"/>
      <c r="BR20" s="20"/>
      <c r="BS20" s="20"/>
      <c r="BT20" s="20"/>
      <c r="BU20" s="20"/>
      <c r="BV20" s="21"/>
      <c r="BW20" s="21"/>
      <c r="BX20" s="21"/>
      <c r="BY20" s="21"/>
      <c r="BZ20" s="21"/>
      <c r="CA20" s="20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22"/>
      <c r="CQ20" s="22"/>
      <c r="CR20" s="14"/>
      <c r="CS20" s="22"/>
      <c r="CT20" s="22"/>
      <c r="CU20" s="22"/>
      <c r="CV20" s="22"/>
      <c r="CW20" s="14"/>
      <c r="CX20" s="14"/>
      <c r="CY20" s="22"/>
      <c r="CZ20" s="22"/>
      <c r="DA20" s="23"/>
      <c r="DB20" s="24"/>
      <c r="DC20" s="24"/>
      <c r="DD20" s="14"/>
    </row>
    <row r="21" spans="1:108" s="13" customFormat="1" x14ac:dyDescent="0.3">
      <c r="A21" s="14" t="str">
        <f>Regression!CP21</f>
        <v>1</v>
      </c>
      <c r="B21" s="14" t="str">
        <f>Regression!CQ21</f>
        <v>0</v>
      </c>
      <c r="C21" s="14">
        <f>Regression!CR21</f>
        <v>0</v>
      </c>
      <c r="D21" s="14" t="str">
        <f>Regression!CS21</f>
        <v>1</v>
      </c>
      <c r="E21" s="14" t="str">
        <f>Regression!CT21</f>
        <v>0</v>
      </c>
      <c r="F21" s="14" t="str">
        <f>Regression!CU21</f>
        <v>18/07/2017 21:32:52</v>
      </c>
      <c r="G21" s="14" t="str">
        <f>Regression!CV21</f>
        <v>18/07/2017 21:33:30</v>
      </c>
      <c r="H21" s="14">
        <f>Regression!CW21</f>
        <v>0</v>
      </c>
      <c r="I21" s="16">
        <f>Regression!CX21</f>
        <v>0</v>
      </c>
      <c r="J21" s="14" t="str">
        <f>Regression!CY21</f>
        <v>£7,092.72;G</v>
      </c>
      <c r="K21" s="14">
        <f>Regression!CZ21</f>
        <v>0</v>
      </c>
      <c r="L21" s="14">
        <f>Regression!DA21</f>
        <v>0</v>
      </c>
      <c r="M21" s="14">
        <f>Regression!DB21</f>
        <v>0</v>
      </c>
      <c r="N21" s="14">
        <f>Regression!DC21</f>
        <v>0</v>
      </c>
      <c r="O21" s="14" t="str">
        <f>Regression!DD21</f>
        <v>PASS</v>
      </c>
      <c r="P21" s="14">
        <f>Regression!DE21</f>
        <v>0</v>
      </c>
      <c r="Q21" s="14">
        <f>Regression!DF21</f>
        <v>0</v>
      </c>
      <c r="R21" s="14">
        <f>Regression!DG21</f>
        <v>0</v>
      </c>
      <c r="S21" s="14">
        <f>Regression!DH21</f>
        <v>0</v>
      </c>
      <c r="T21" s="14">
        <f>Regression!DI21</f>
        <v>0</v>
      </c>
      <c r="U21" s="14">
        <f>Regression!DJ21</f>
        <v>0</v>
      </c>
      <c r="V21" s="14">
        <f>Regression!DK21</f>
        <v>0</v>
      </c>
      <c r="W21" s="14">
        <f>Regression!DL21</f>
        <v>0</v>
      </c>
      <c r="X21" s="14">
        <f>Regression!DM21</f>
        <v>0</v>
      </c>
      <c r="Y21" s="14">
        <f>Regression!DN21</f>
        <v>0</v>
      </c>
      <c r="Z21" s="14">
        <f>Regression!DO21</f>
        <v>0</v>
      </c>
      <c r="AA21" s="14">
        <f>Regression!DP21</f>
        <v>0</v>
      </c>
      <c r="AB21" s="14"/>
      <c r="AC21" s="17"/>
      <c r="AD21" s="14"/>
      <c r="AE21" s="14"/>
      <c r="AF21" s="14"/>
      <c r="AG21" s="14"/>
      <c r="AH21" s="16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8"/>
      <c r="BF21" s="14"/>
      <c r="BG21" s="14"/>
      <c r="BH21" s="14"/>
      <c r="BI21" s="14"/>
      <c r="BJ21" s="38"/>
      <c r="BK21" s="19"/>
      <c r="BL21" s="14"/>
      <c r="BM21" s="14"/>
      <c r="BN21" s="20"/>
      <c r="BO21" s="14"/>
      <c r="BP21" s="14"/>
      <c r="BQ21" s="20"/>
      <c r="BR21" s="20"/>
      <c r="BS21" s="20"/>
      <c r="BT21" s="20"/>
      <c r="BU21" s="20"/>
      <c r="BV21" s="21"/>
      <c r="BW21" s="21"/>
      <c r="BX21" s="21"/>
      <c r="BY21" s="21"/>
      <c r="BZ21" s="21"/>
      <c r="CA21" s="20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22"/>
      <c r="CQ21" s="22"/>
      <c r="CR21" s="14"/>
      <c r="CS21" s="22"/>
      <c r="CT21" s="22"/>
      <c r="CU21" s="22"/>
      <c r="CV21" s="22"/>
      <c r="CW21" s="14"/>
      <c r="CX21" s="14"/>
      <c r="CY21" s="22"/>
      <c r="CZ21" s="22"/>
      <c r="DA21" s="23"/>
      <c r="DB21" s="24"/>
      <c r="DC21" s="24"/>
      <c r="DD21" s="14"/>
    </row>
  </sheetData>
  <conditionalFormatting sqref="DD2:DD14 DD17:DD21">
    <cfRule type="containsText" dxfId="3" priority="3" operator="containsText" text="Fail">
      <formula>NOT(ISERROR(SEARCH("Fail",DD2)))</formula>
    </cfRule>
    <cfRule type="containsText" dxfId="2" priority="4" operator="containsText" text="Pass">
      <formula>NOT(ISERROR(SEARCH("Pass",DD2)))</formula>
    </cfRule>
  </conditionalFormatting>
  <conditionalFormatting sqref="DD15">
    <cfRule type="containsText" dxfId="1" priority="1" operator="containsText" text="FAIL">
      <formula>NOT(ISERROR(SEARCH("FAIL",DD15)))</formula>
    </cfRule>
    <cfRule type="containsText" dxfId="0" priority="2" operator="containsText" text="PASS">
      <formula>NOT(ISERROR(SEARCH("PASS",DD15)))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83F30E38246045973465B14ADA8C31" ma:contentTypeVersion="0" ma:contentTypeDescription="Create a new document." ma:contentTypeScope="" ma:versionID="b6e4ea86968616099c83e6c6a5766be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7619F-872A-40DB-8E57-FC0EFDEFA0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77B801-A219-4AB6-A5BC-9F129B51B4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CF9158-4C51-4F6A-8F68-68A02061BD88}">
  <ds:schemaRefs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</vt:lpstr>
      <vt:lpstr>Full</vt:lpstr>
      <vt:lpstr>Regression</vt:lpstr>
      <vt:lpstr>FullOutPut</vt:lpstr>
      <vt:lpstr>OutPutRegression</vt:lpstr>
      <vt:lpstr>_FilterDatabase</vt:lpstr>
    </vt:vector>
  </TitlesOfParts>
  <Company>Equiniti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Potts, Lisa</dc:creator>
  <cp:lastModifiedBy>Ramchander Telu</cp:lastModifiedBy>
  <dcterms:created xsi:type="dcterms:W3CDTF">2017-06-26T14:06:21Z</dcterms:created>
  <dcterms:modified xsi:type="dcterms:W3CDTF">2018-01-12T11:00:58Z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0x010100BE83F30E38246045973465B14ADA8C31</vt:lpwstr>
  </property>
  <property fmtid="{D5CDD505-2E9C-101B-9397-08002B2CF9AE}" pid="3" name="_AdHocReviewCycleID">
    <vt:i4>-2074043818</vt:i4>
  </property>
  <property fmtid="{D5CDD505-2E9C-101B-9397-08002B2CF9AE}" pid="4" name="_NewReviewCycle">
    <vt:lpwstr/>
  </property>
  <property fmtid="{D5CDD505-2E9C-101B-9397-08002B2CF9AE}" pid="5" name="_EmailSubject">
    <vt:lpwstr>Portal Data sheet</vt:lpwstr>
  </property>
  <property fmtid="{D5CDD505-2E9C-101B-9397-08002B2CF9AE}" pid="6" name="_AuthorEmail">
    <vt:lpwstr>Rajendra.Nutakki2@equiniti.com</vt:lpwstr>
  </property>
  <property fmtid="{D5CDD505-2E9C-101B-9397-08002B2CF9AE}" pid="7" name="_AuthorEmailDisplayName">
    <vt:lpwstr>Nutakki, Rajendra</vt:lpwstr>
  </property>
  <property fmtid="{D5CDD505-2E9C-101B-9397-08002B2CF9AE}" pid="8" name="_ReviewingToolsShownOnce">
    <vt:lpwstr/>
  </property>
</Properties>
</file>