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435" windowHeight="8010" activeTab="2"/>
  </bookViews>
  <sheets>
    <sheet name="Test-2" sheetId="10" r:id="rId1"/>
    <sheet name="Control Chart" sheetId="9" r:id="rId2"/>
    <sheet name="BE - sensor initial Testing" sheetId="5" r:id="rId3"/>
  </sheets>
  <definedNames>
    <definedName name="valuevx">42.314159</definedName>
  </definedNames>
  <calcPr calcId="152511"/>
</workbook>
</file>

<file path=xl/calcChain.xml><?xml version="1.0" encoding="utf-8"?>
<calcChain xmlns="http://schemas.openxmlformats.org/spreadsheetml/2006/main">
  <c r="B10" i="10" l="1"/>
  <c r="B3" i="10"/>
  <c r="B16" i="10"/>
  <c r="B15" i="10"/>
  <c r="D54" i="10" l="1"/>
  <c r="E55" i="10" s="1"/>
  <c r="C54" i="10"/>
  <c r="D55" i="10" s="1"/>
  <c r="J53" i="10"/>
  <c r="K54" i="10" s="1"/>
  <c r="L55" i="10" s="1"/>
  <c r="D53" i="10"/>
  <c r="E54" i="10" s="1"/>
  <c r="F55" i="10" s="1"/>
  <c r="D52" i="10"/>
  <c r="E53" i="10" s="1"/>
  <c r="F54" i="10" s="1"/>
  <c r="G55" i="10" s="1"/>
  <c r="D51" i="10"/>
  <c r="E52" i="10" s="1"/>
  <c r="F53" i="10" s="1"/>
  <c r="G54" i="10" s="1"/>
  <c r="H55" i="10" s="1"/>
  <c r="D50" i="10"/>
  <c r="E51" i="10" s="1"/>
  <c r="F52" i="10" s="1"/>
  <c r="G53" i="10" s="1"/>
  <c r="H54" i="10" s="1"/>
  <c r="I55" i="10" s="1"/>
  <c r="D49" i="10"/>
  <c r="E50" i="10" s="1"/>
  <c r="F51" i="10" s="1"/>
  <c r="G52" i="10" s="1"/>
  <c r="H53" i="10" s="1"/>
  <c r="I54" i="10" s="1"/>
  <c r="J55" i="10" s="1"/>
  <c r="D48" i="10"/>
  <c r="E49" i="10" s="1"/>
  <c r="F50" i="10" s="1"/>
  <c r="G51" i="10" s="1"/>
  <c r="H52" i="10" s="1"/>
  <c r="I53" i="10" s="1"/>
  <c r="J54" i="10" s="1"/>
  <c r="K55" i="10" s="1"/>
  <c r="F47" i="10"/>
  <c r="G48" i="10" s="1"/>
  <c r="H49" i="10" s="1"/>
  <c r="I50" i="10" s="1"/>
  <c r="J51" i="10" s="1"/>
  <c r="K52" i="10" s="1"/>
  <c r="L53" i="10" s="1"/>
  <c r="M54" i="10" s="1"/>
  <c r="N55" i="10" s="1"/>
  <c r="D47" i="10"/>
  <c r="E48" i="10" s="1"/>
  <c r="F49" i="10" s="1"/>
  <c r="G50" i="10" s="1"/>
  <c r="H51" i="10" s="1"/>
  <c r="I52" i="10" s="1"/>
  <c r="L46" i="10"/>
  <c r="M47" i="10" s="1"/>
  <c r="N48" i="10" s="1"/>
  <c r="O49" i="10" s="1"/>
  <c r="P50" i="10" s="1"/>
  <c r="Q51" i="10" s="1"/>
  <c r="D46" i="10"/>
  <c r="E47" i="10" s="1"/>
  <c r="F48" i="10" s="1"/>
  <c r="G49" i="10" s="1"/>
  <c r="H50" i="10" s="1"/>
  <c r="I51" i="10" s="1"/>
  <c r="J52" i="10" s="1"/>
  <c r="K53" i="10" s="1"/>
  <c r="L54" i="10" s="1"/>
  <c r="M55" i="10" s="1"/>
  <c r="D45" i="10"/>
  <c r="E46" i="10" s="1"/>
  <c r="D44" i="10"/>
  <c r="E45" i="10" s="1"/>
  <c r="F46" i="10" s="1"/>
  <c r="G47" i="10" s="1"/>
  <c r="H48" i="10" s="1"/>
  <c r="I49" i="10" s="1"/>
  <c r="J50" i="10" s="1"/>
  <c r="K51" i="10" s="1"/>
  <c r="L52" i="10" s="1"/>
  <c r="M53" i="10" s="1"/>
  <c r="N54" i="10" s="1"/>
  <c r="O55" i="10" s="1"/>
  <c r="D43" i="10"/>
  <c r="E44" i="10" s="1"/>
  <c r="F45" i="10" s="1"/>
  <c r="G46" i="10" s="1"/>
  <c r="H47" i="10" s="1"/>
  <c r="I48" i="10" s="1"/>
  <c r="J49" i="10" s="1"/>
  <c r="K50" i="10" s="1"/>
  <c r="L51" i="10" s="1"/>
  <c r="M52" i="10" s="1"/>
  <c r="N53" i="10" s="1"/>
  <c r="O54" i="10" s="1"/>
  <c r="P55" i="10" s="1"/>
  <c r="D42" i="10"/>
  <c r="E43" i="10" s="1"/>
  <c r="F44" i="10" s="1"/>
  <c r="G45" i="10" s="1"/>
  <c r="H46" i="10" s="1"/>
  <c r="I47" i="10" s="1"/>
  <c r="J48" i="10" s="1"/>
  <c r="K49" i="10" s="1"/>
  <c r="L50" i="10" s="1"/>
  <c r="M51" i="10" s="1"/>
  <c r="N52" i="10" s="1"/>
  <c r="O53" i="10" s="1"/>
  <c r="P54" i="10" s="1"/>
  <c r="Q55" i="10" s="1"/>
  <c r="D41" i="10"/>
  <c r="E42" i="10" s="1"/>
  <c r="F43" i="10" s="1"/>
  <c r="G44" i="10" s="1"/>
  <c r="H45" i="10" s="1"/>
  <c r="I46" i="10" s="1"/>
  <c r="J47" i="10" s="1"/>
  <c r="K48" i="10" s="1"/>
  <c r="L49" i="10" s="1"/>
  <c r="M50" i="10" s="1"/>
  <c r="N51" i="10" s="1"/>
  <c r="O52" i="10" s="1"/>
  <c r="P53" i="10" s="1"/>
  <c r="Q54" i="10" s="1"/>
  <c r="D40" i="10"/>
  <c r="E41" i="10" s="1"/>
  <c r="F42" i="10" s="1"/>
  <c r="G43" i="10" s="1"/>
  <c r="H44" i="10" s="1"/>
  <c r="I45" i="10" s="1"/>
  <c r="J46" i="10" s="1"/>
  <c r="K47" i="10" s="1"/>
  <c r="L48" i="10" s="1"/>
  <c r="M49" i="10" s="1"/>
  <c r="N50" i="10" s="1"/>
  <c r="O51" i="10" s="1"/>
  <c r="P52" i="10" s="1"/>
  <c r="Q53" i="10" s="1"/>
  <c r="D39" i="10"/>
  <c r="E40" i="10" s="1"/>
  <c r="F41" i="10" s="1"/>
  <c r="G42" i="10" s="1"/>
  <c r="H43" i="10" s="1"/>
  <c r="I44" i="10" s="1"/>
  <c r="J45" i="10" s="1"/>
  <c r="K46" i="10" s="1"/>
  <c r="L47" i="10" s="1"/>
  <c r="M48" i="10" s="1"/>
  <c r="N49" i="10" s="1"/>
  <c r="O50" i="10" s="1"/>
  <c r="P51" i="10" s="1"/>
  <c r="Q52" i="10" s="1"/>
  <c r="D38" i="10"/>
  <c r="E39" i="10" s="1"/>
  <c r="F40" i="10" s="1"/>
  <c r="G41" i="10" s="1"/>
  <c r="H42" i="10" s="1"/>
  <c r="I43" i="10" s="1"/>
  <c r="J44" i="10" s="1"/>
  <c r="K45" i="10" s="1"/>
  <c r="D37" i="10"/>
  <c r="G36" i="10"/>
  <c r="H37" i="10" s="1"/>
  <c r="I38" i="10" s="1"/>
  <c r="J39" i="10" s="1"/>
  <c r="K40" i="10" s="1"/>
  <c r="L41" i="10" s="1"/>
  <c r="M42" i="10" s="1"/>
  <c r="N43" i="10" s="1"/>
  <c r="O44" i="10" s="1"/>
  <c r="P45" i="10" s="1"/>
  <c r="Q46" i="10" s="1"/>
  <c r="D36" i="10"/>
  <c r="E37" i="10" s="1"/>
  <c r="D6" i="10" s="1"/>
  <c r="E35" i="10"/>
  <c r="F36" i="10" s="1"/>
  <c r="G37" i="10" s="1"/>
  <c r="H38" i="10" s="1"/>
  <c r="I39" i="10" s="1"/>
  <c r="J40" i="10" s="1"/>
  <c r="K41" i="10" s="1"/>
  <c r="L42" i="10" s="1"/>
  <c r="M43" i="10" s="1"/>
  <c r="N44" i="10" s="1"/>
  <c r="O45" i="10" s="1"/>
  <c r="P46" i="10" s="1"/>
  <c r="Q47" i="10" s="1"/>
  <c r="D35" i="10"/>
  <c r="E36" i="10" s="1"/>
  <c r="F37" i="10" s="1"/>
  <c r="D34" i="10"/>
  <c r="D33" i="10"/>
  <c r="E34" i="10" s="1"/>
  <c r="F35" i="10" s="1"/>
  <c r="E32" i="10"/>
  <c r="F33" i="10" s="1"/>
  <c r="G34" i="10" s="1"/>
  <c r="H35" i="10" s="1"/>
  <c r="I36" i="10" s="1"/>
  <c r="J37" i="10" s="1"/>
  <c r="D32" i="10"/>
  <c r="E33" i="10" s="1"/>
  <c r="F34" i="10" s="1"/>
  <c r="G35" i="10" s="1"/>
  <c r="H36" i="10" s="1"/>
  <c r="I37" i="10" s="1"/>
  <c r="E31" i="10"/>
  <c r="F32" i="10" s="1"/>
  <c r="G33" i="10" s="1"/>
  <c r="H34" i="10" s="1"/>
  <c r="I35" i="10" s="1"/>
  <c r="J36" i="10" s="1"/>
  <c r="K37" i="10" s="1"/>
  <c r="D31" i="10"/>
  <c r="D30" i="10"/>
  <c r="D29" i="10"/>
  <c r="E30" i="10" s="1"/>
  <c r="F31" i="10" s="1"/>
  <c r="G32" i="10" s="1"/>
  <c r="H33" i="10" s="1"/>
  <c r="I34" i="10" s="1"/>
  <c r="J35" i="10" s="1"/>
  <c r="K36" i="10" s="1"/>
  <c r="L37" i="10" s="1"/>
  <c r="D28" i="10"/>
  <c r="E29" i="10" s="1"/>
  <c r="F30" i="10" s="1"/>
  <c r="G31" i="10" s="1"/>
  <c r="H32" i="10" s="1"/>
  <c r="I33" i="10" s="1"/>
  <c r="J34" i="10" s="1"/>
  <c r="K35" i="10" s="1"/>
  <c r="L36" i="10" s="1"/>
  <c r="M37" i="10" s="1"/>
  <c r="I28" i="10"/>
  <c r="J29" i="10" s="1"/>
  <c r="K30" i="10" s="1"/>
  <c r="L31" i="10" s="1"/>
  <c r="M32" i="10" s="1"/>
  <c r="N33" i="10" s="1"/>
  <c r="O34" i="10" s="1"/>
  <c r="H28" i="10"/>
  <c r="I29" i="10" s="1"/>
  <c r="J30" i="10" s="1"/>
  <c r="K31" i="10" s="1"/>
  <c r="L32" i="10" s="1"/>
  <c r="M33" i="10" s="1"/>
  <c r="N34" i="10" s="1"/>
  <c r="O35" i="10" s="1"/>
  <c r="P36" i="10" s="1"/>
  <c r="Q37" i="10" s="1"/>
  <c r="G28" i="10"/>
  <c r="H29" i="10" s="1"/>
  <c r="I30" i="10" s="1"/>
  <c r="J31" i="10" s="1"/>
  <c r="K32" i="10" s="1"/>
  <c r="L33" i="10" s="1"/>
  <c r="M34" i="10" s="1"/>
  <c r="N35" i="10" s="1"/>
  <c r="O36" i="10" s="1"/>
  <c r="P37" i="10" s="1"/>
  <c r="F28" i="10"/>
  <c r="G29" i="10" s="1"/>
  <c r="H30" i="10" s="1"/>
  <c r="I31" i="10" s="1"/>
  <c r="J32" i="10" s="1"/>
  <c r="K33" i="10" s="1"/>
  <c r="L34" i="10" s="1"/>
  <c r="M35" i="10" s="1"/>
  <c r="N36" i="10" s="1"/>
  <c r="O37" i="10" s="1"/>
  <c r="E28" i="10"/>
  <c r="F29" i="10" s="1"/>
  <c r="G30" i="10" s="1"/>
  <c r="H31" i="10" s="1"/>
  <c r="I32" i="10" s="1"/>
  <c r="J33" i="10" s="1"/>
  <c r="K34" i="10" s="1"/>
  <c r="L35" i="10" s="1"/>
  <c r="M36" i="10" s="1"/>
  <c r="N37" i="10" s="1"/>
  <c r="B23" i="10"/>
  <c r="L10" i="10"/>
  <c r="F6" i="10"/>
  <c r="E6" i="10"/>
  <c r="B6" i="10"/>
  <c r="B7" i="10"/>
  <c r="J6" i="10" l="1"/>
  <c r="L38" i="10"/>
  <c r="M39" i="10" s="1"/>
  <c r="N40" i="10" s="1"/>
  <c r="O41" i="10" s="1"/>
  <c r="P42" i="10" s="1"/>
  <c r="Q43" i="10" s="1"/>
  <c r="K10" i="10"/>
  <c r="C10" i="10"/>
  <c r="E10" i="10"/>
  <c r="I10" i="10"/>
  <c r="M10" i="10"/>
  <c r="N6" i="10"/>
  <c r="P38" i="10"/>
  <c r="Q39" i="10" s="1"/>
  <c r="O24" i="10"/>
  <c r="K38" i="10"/>
  <c r="L39" i="10" s="1"/>
  <c r="M40" i="10" s="1"/>
  <c r="N41" i="10" s="1"/>
  <c r="O42" i="10" s="1"/>
  <c r="P43" i="10" s="1"/>
  <c r="Q44" i="10" s="1"/>
  <c r="I6" i="10"/>
  <c r="P6" i="10"/>
  <c r="Q24" i="10"/>
  <c r="L6" i="10"/>
  <c r="M24" i="10"/>
  <c r="N38" i="10"/>
  <c r="O39" i="10" s="1"/>
  <c r="P40" i="10" s="1"/>
  <c r="Q41" i="10" s="1"/>
  <c r="Q38" i="10"/>
  <c r="O6" i="10"/>
  <c r="I7" i="10"/>
  <c r="O7" i="10"/>
  <c r="G7" i="10"/>
  <c r="M7" i="10"/>
  <c r="E7" i="10"/>
  <c r="L7" i="10"/>
  <c r="D7" i="10"/>
  <c r="K7" i="10"/>
  <c r="C7" i="10"/>
  <c r="H7" i="10"/>
  <c r="F7" i="10"/>
  <c r="P7" i="10"/>
  <c r="N7" i="10"/>
  <c r="J7" i="10"/>
  <c r="M38" i="10"/>
  <c r="N39" i="10" s="1"/>
  <c r="O40" i="10" s="1"/>
  <c r="P41" i="10" s="1"/>
  <c r="Q42" i="10" s="1"/>
  <c r="K6" i="10"/>
  <c r="O38" i="10"/>
  <c r="P39" i="10" s="1"/>
  <c r="Q40" i="10" s="1"/>
  <c r="N24" i="10"/>
  <c r="M6" i="10"/>
  <c r="B9" i="10"/>
  <c r="G6" i="10"/>
  <c r="H6" i="10"/>
  <c r="J38" i="10"/>
  <c r="K39" i="10" s="1"/>
  <c r="L40" i="10" s="1"/>
  <c r="M41" i="10" s="1"/>
  <c r="N42" i="10" s="1"/>
  <c r="O43" i="10" s="1"/>
  <c r="P44" i="10" s="1"/>
  <c r="Q45" i="10" s="1"/>
  <c r="I24" i="10"/>
  <c r="F38" i="10"/>
  <c r="G39" i="10" s="1"/>
  <c r="H40" i="10" s="1"/>
  <c r="I41" i="10" s="1"/>
  <c r="J42" i="10" s="1"/>
  <c r="K43" i="10" s="1"/>
  <c r="L44" i="10" s="1"/>
  <c r="M45" i="10" s="1"/>
  <c r="N46" i="10" s="1"/>
  <c r="O47" i="10" s="1"/>
  <c r="P48" i="10" s="1"/>
  <c r="Q49" i="10" s="1"/>
  <c r="G38" i="10"/>
  <c r="H39" i="10" s="1"/>
  <c r="I40" i="10" s="1"/>
  <c r="J41" i="10" s="1"/>
  <c r="K42" i="10" s="1"/>
  <c r="L43" i="10" s="1"/>
  <c r="M44" i="10" s="1"/>
  <c r="N45" i="10" s="1"/>
  <c r="O46" i="10" s="1"/>
  <c r="P47" i="10" s="1"/>
  <c r="Q48" i="10" s="1"/>
  <c r="F24" i="10"/>
  <c r="E24" i="10"/>
  <c r="B11" i="10"/>
  <c r="G24" i="10"/>
  <c r="P24" i="10"/>
  <c r="E38" i="10"/>
  <c r="F39" i="10" s="1"/>
  <c r="G40" i="10" s="1"/>
  <c r="H41" i="10" s="1"/>
  <c r="I42" i="10" s="1"/>
  <c r="J43" i="10" s="1"/>
  <c r="K44" i="10" s="1"/>
  <c r="L45" i="10" s="1"/>
  <c r="M46" i="10" s="1"/>
  <c r="N47" i="10" s="1"/>
  <c r="O48" i="10" s="1"/>
  <c r="P49" i="10" s="1"/>
  <c r="Q50" i="10" s="1"/>
  <c r="C6" i="10"/>
  <c r="F10" i="10"/>
  <c r="N10" i="10"/>
  <c r="J24" i="10"/>
  <c r="G10" i="10"/>
  <c r="O10" i="10"/>
  <c r="B13" i="10"/>
  <c r="B18" i="10" s="1"/>
  <c r="C24" i="10"/>
  <c r="K24" i="10"/>
  <c r="H10" i="10"/>
  <c r="P10" i="10"/>
  <c r="B12" i="10"/>
  <c r="D24" i="10"/>
  <c r="L24" i="10"/>
  <c r="J10" i="10"/>
  <c r="B8" i="10"/>
  <c r="D10" i="10"/>
  <c r="H24" i="10"/>
  <c r="D55" i="9"/>
  <c r="G54" i="9"/>
  <c r="H55" i="9" s="1"/>
  <c r="D54" i="9"/>
  <c r="E55" i="9" s="1"/>
  <c r="C54" i="9"/>
  <c r="F53" i="9"/>
  <c r="D53" i="9"/>
  <c r="E54" i="9" s="1"/>
  <c r="F55" i="9" s="1"/>
  <c r="E52" i="9"/>
  <c r="D52" i="9"/>
  <c r="E53" i="9" s="1"/>
  <c r="F54" i="9" s="1"/>
  <c r="G55" i="9" s="1"/>
  <c r="E51" i="9"/>
  <c r="F52" i="9" s="1"/>
  <c r="G53" i="9" s="1"/>
  <c r="H54" i="9" s="1"/>
  <c r="I55" i="9" s="1"/>
  <c r="D51" i="9"/>
  <c r="D50" i="9"/>
  <c r="F49" i="9"/>
  <c r="G50" i="9" s="1"/>
  <c r="H51" i="9" s="1"/>
  <c r="I52" i="9" s="1"/>
  <c r="J53" i="9" s="1"/>
  <c r="K54" i="9" s="1"/>
  <c r="L55" i="9" s="1"/>
  <c r="D49" i="9"/>
  <c r="E50" i="9" s="1"/>
  <c r="F51" i="9" s="1"/>
  <c r="G52" i="9" s="1"/>
  <c r="H53" i="9" s="1"/>
  <c r="I54" i="9" s="1"/>
  <c r="J55" i="9" s="1"/>
  <c r="E48" i="9"/>
  <c r="D48" i="9"/>
  <c r="E49" i="9" s="1"/>
  <c r="F50" i="9" s="1"/>
  <c r="G51" i="9" s="1"/>
  <c r="H52" i="9" s="1"/>
  <c r="I53" i="9" s="1"/>
  <c r="J54" i="9" s="1"/>
  <c r="K55" i="9" s="1"/>
  <c r="E47" i="9"/>
  <c r="F48" i="9" s="1"/>
  <c r="G49" i="9" s="1"/>
  <c r="H50" i="9" s="1"/>
  <c r="I51" i="9" s="1"/>
  <c r="J52" i="9" s="1"/>
  <c r="K53" i="9" s="1"/>
  <c r="L54" i="9" s="1"/>
  <c r="M55" i="9" s="1"/>
  <c r="D47" i="9"/>
  <c r="D46" i="9"/>
  <c r="F45" i="9"/>
  <c r="G46" i="9" s="1"/>
  <c r="H47" i="9" s="1"/>
  <c r="I48" i="9" s="1"/>
  <c r="J49" i="9" s="1"/>
  <c r="K50" i="9" s="1"/>
  <c r="L51" i="9" s="1"/>
  <c r="M52" i="9" s="1"/>
  <c r="N53" i="9" s="1"/>
  <c r="O54" i="9" s="1"/>
  <c r="P55" i="9" s="1"/>
  <c r="D45" i="9"/>
  <c r="E46" i="9" s="1"/>
  <c r="F47" i="9" s="1"/>
  <c r="G48" i="9" s="1"/>
  <c r="H49" i="9" s="1"/>
  <c r="I50" i="9" s="1"/>
  <c r="J51" i="9" s="1"/>
  <c r="K52" i="9" s="1"/>
  <c r="L53" i="9" s="1"/>
  <c r="M54" i="9" s="1"/>
  <c r="N55" i="9" s="1"/>
  <c r="E44" i="9"/>
  <c r="D44" i="9"/>
  <c r="E45" i="9" s="1"/>
  <c r="F46" i="9" s="1"/>
  <c r="G47" i="9" s="1"/>
  <c r="H48" i="9" s="1"/>
  <c r="I49" i="9" s="1"/>
  <c r="J50" i="9" s="1"/>
  <c r="K51" i="9" s="1"/>
  <c r="L52" i="9" s="1"/>
  <c r="M53" i="9" s="1"/>
  <c r="N54" i="9" s="1"/>
  <c r="O55" i="9" s="1"/>
  <c r="E43" i="9"/>
  <c r="F44" i="9" s="1"/>
  <c r="G45" i="9" s="1"/>
  <c r="H46" i="9" s="1"/>
  <c r="I47" i="9" s="1"/>
  <c r="J48" i="9" s="1"/>
  <c r="K49" i="9" s="1"/>
  <c r="L50" i="9" s="1"/>
  <c r="M51" i="9" s="1"/>
  <c r="N52" i="9" s="1"/>
  <c r="O53" i="9" s="1"/>
  <c r="P54" i="9" s="1"/>
  <c r="Q55" i="9" s="1"/>
  <c r="D43" i="9"/>
  <c r="D42" i="9"/>
  <c r="F41" i="9"/>
  <c r="G42" i="9" s="1"/>
  <c r="H43" i="9" s="1"/>
  <c r="I44" i="9" s="1"/>
  <c r="J45" i="9" s="1"/>
  <c r="K46" i="9" s="1"/>
  <c r="L47" i="9" s="1"/>
  <c r="M48" i="9" s="1"/>
  <c r="N49" i="9" s="1"/>
  <c r="O50" i="9" s="1"/>
  <c r="P51" i="9" s="1"/>
  <c r="Q52" i="9" s="1"/>
  <c r="D41" i="9"/>
  <c r="E42" i="9" s="1"/>
  <c r="F43" i="9" s="1"/>
  <c r="G44" i="9" s="1"/>
  <c r="H45" i="9" s="1"/>
  <c r="I46" i="9" s="1"/>
  <c r="J47" i="9" s="1"/>
  <c r="K48" i="9" s="1"/>
  <c r="L49" i="9" s="1"/>
  <c r="M50" i="9" s="1"/>
  <c r="N51" i="9" s="1"/>
  <c r="O52" i="9" s="1"/>
  <c r="P53" i="9" s="1"/>
  <c r="Q54" i="9" s="1"/>
  <c r="E40" i="9"/>
  <c r="D40" i="9"/>
  <c r="E41" i="9" s="1"/>
  <c r="F42" i="9" s="1"/>
  <c r="G43" i="9" s="1"/>
  <c r="H44" i="9" s="1"/>
  <c r="I45" i="9" s="1"/>
  <c r="J46" i="9" s="1"/>
  <c r="K47" i="9" s="1"/>
  <c r="L48" i="9" s="1"/>
  <c r="M49" i="9" s="1"/>
  <c r="N50" i="9" s="1"/>
  <c r="O51" i="9" s="1"/>
  <c r="P52" i="9" s="1"/>
  <c r="Q53" i="9" s="1"/>
  <c r="E39" i="9"/>
  <c r="F40" i="9" s="1"/>
  <c r="G41" i="9" s="1"/>
  <c r="H42" i="9" s="1"/>
  <c r="I43" i="9" s="1"/>
  <c r="J44" i="9" s="1"/>
  <c r="K45" i="9" s="1"/>
  <c r="L46" i="9" s="1"/>
  <c r="M47" i="9" s="1"/>
  <c r="N48" i="9" s="1"/>
  <c r="O49" i="9" s="1"/>
  <c r="P50" i="9" s="1"/>
  <c r="Q51" i="9" s="1"/>
  <c r="D39" i="9"/>
  <c r="F38" i="9"/>
  <c r="G39" i="9" s="1"/>
  <c r="H40" i="9" s="1"/>
  <c r="I41" i="9" s="1"/>
  <c r="J42" i="9" s="1"/>
  <c r="K43" i="9" s="1"/>
  <c r="L44" i="9" s="1"/>
  <c r="M45" i="9" s="1"/>
  <c r="N46" i="9" s="1"/>
  <c r="O47" i="9" s="1"/>
  <c r="P48" i="9" s="1"/>
  <c r="Q49" i="9" s="1"/>
  <c r="D38" i="9"/>
  <c r="E37" i="9"/>
  <c r="D37" i="9"/>
  <c r="E38" i="9" s="1"/>
  <c r="F39" i="9" s="1"/>
  <c r="G40" i="9" s="1"/>
  <c r="H41" i="9" s="1"/>
  <c r="I42" i="9" s="1"/>
  <c r="J43" i="9" s="1"/>
  <c r="K44" i="9" s="1"/>
  <c r="L45" i="9" s="1"/>
  <c r="M46" i="9" s="1"/>
  <c r="N47" i="9" s="1"/>
  <c r="O48" i="9" s="1"/>
  <c r="P49" i="9" s="1"/>
  <c r="Q50" i="9" s="1"/>
  <c r="D36" i="9"/>
  <c r="E35" i="9"/>
  <c r="F36" i="9" s="1"/>
  <c r="G37" i="9" s="1"/>
  <c r="H38" i="9" s="1"/>
  <c r="I39" i="9" s="1"/>
  <c r="J40" i="9" s="1"/>
  <c r="K41" i="9" s="1"/>
  <c r="L42" i="9" s="1"/>
  <c r="M43" i="9" s="1"/>
  <c r="N44" i="9" s="1"/>
  <c r="O45" i="9" s="1"/>
  <c r="P46" i="9" s="1"/>
  <c r="Q47" i="9" s="1"/>
  <c r="D35" i="9"/>
  <c r="E36" i="9" s="1"/>
  <c r="F37" i="9" s="1"/>
  <c r="G38" i="9" s="1"/>
  <c r="H39" i="9" s="1"/>
  <c r="I40" i="9" s="1"/>
  <c r="J41" i="9" s="1"/>
  <c r="K42" i="9" s="1"/>
  <c r="L43" i="9" s="1"/>
  <c r="M44" i="9" s="1"/>
  <c r="N45" i="9" s="1"/>
  <c r="O46" i="9" s="1"/>
  <c r="P47" i="9" s="1"/>
  <c r="Q48" i="9" s="1"/>
  <c r="D34" i="9"/>
  <c r="E33" i="9"/>
  <c r="F34" i="9" s="1"/>
  <c r="G35" i="9" s="1"/>
  <c r="H36" i="9" s="1"/>
  <c r="I37" i="9" s="1"/>
  <c r="J38" i="9" s="1"/>
  <c r="K39" i="9" s="1"/>
  <c r="L40" i="9" s="1"/>
  <c r="M41" i="9" s="1"/>
  <c r="N42" i="9" s="1"/>
  <c r="O43" i="9" s="1"/>
  <c r="P44" i="9" s="1"/>
  <c r="Q45" i="9" s="1"/>
  <c r="D33" i="9"/>
  <c r="E34" i="9" s="1"/>
  <c r="F35" i="9" s="1"/>
  <c r="G36" i="9" s="1"/>
  <c r="H37" i="9" s="1"/>
  <c r="I38" i="9" s="1"/>
  <c r="J39" i="9" s="1"/>
  <c r="K40" i="9" s="1"/>
  <c r="L41" i="9" s="1"/>
  <c r="M42" i="9" s="1"/>
  <c r="N43" i="9" s="1"/>
  <c r="O44" i="9" s="1"/>
  <c r="P45" i="9" s="1"/>
  <c r="Q46" i="9" s="1"/>
  <c r="D32" i="9"/>
  <c r="D31" i="9"/>
  <c r="E32" i="9" s="1"/>
  <c r="F33" i="9" s="1"/>
  <c r="G34" i="9" s="1"/>
  <c r="H35" i="9" s="1"/>
  <c r="I36" i="9" s="1"/>
  <c r="J37" i="9" s="1"/>
  <c r="K38" i="9" s="1"/>
  <c r="L39" i="9" s="1"/>
  <c r="M40" i="9" s="1"/>
  <c r="N41" i="9" s="1"/>
  <c r="O42" i="9" s="1"/>
  <c r="P43" i="9" s="1"/>
  <c r="Q44" i="9" s="1"/>
  <c r="G30" i="9"/>
  <c r="H31" i="9" s="1"/>
  <c r="I32" i="9" s="1"/>
  <c r="J33" i="9" s="1"/>
  <c r="K34" i="9" s="1"/>
  <c r="L35" i="9" s="1"/>
  <c r="M36" i="9" s="1"/>
  <c r="N37" i="9" s="1"/>
  <c r="O38" i="9" s="1"/>
  <c r="P39" i="9" s="1"/>
  <c r="Q40" i="9" s="1"/>
  <c r="D30" i="9"/>
  <c r="E31" i="9" s="1"/>
  <c r="F32" i="9" s="1"/>
  <c r="G33" i="9" s="1"/>
  <c r="H34" i="9" s="1"/>
  <c r="I35" i="9" s="1"/>
  <c r="J36" i="9" s="1"/>
  <c r="K37" i="9" s="1"/>
  <c r="L38" i="9" s="1"/>
  <c r="M39" i="9" s="1"/>
  <c r="N40" i="9" s="1"/>
  <c r="O41" i="9" s="1"/>
  <c r="P42" i="9" s="1"/>
  <c r="Q43" i="9" s="1"/>
  <c r="F29" i="9"/>
  <c r="D29" i="9"/>
  <c r="E30" i="9" s="1"/>
  <c r="I28" i="9"/>
  <c r="J29" i="9" s="1"/>
  <c r="K30" i="9" s="1"/>
  <c r="F28" i="9"/>
  <c r="G29" i="9" s="1"/>
  <c r="H30" i="9" s="1"/>
  <c r="E28" i="9"/>
  <c r="D28" i="9"/>
  <c r="E29" i="9" s="1"/>
  <c r="F30" i="9" s="1"/>
  <c r="H27" i="9"/>
  <c r="G27" i="9"/>
  <c r="H28" i="9" s="1"/>
  <c r="I29" i="9" s="1"/>
  <c r="J30" i="9" s="1"/>
  <c r="F27" i="9"/>
  <c r="G28" i="9" s="1"/>
  <c r="H29" i="9" s="1"/>
  <c r="I30" i="9" s="1"/>
  <c r="E27" i="9"/>
  <c r="D27" i="9"/>
  <c r="B23" i="9"/>
  <c r="N24" i="9" s="1"/>
  <c r="M10" i="9"/>
  <c r="B10" i="9"/>
  <c r="J10" i="9" s="1"/>
  <c r="P6" i="9"/>
  <c r="O6" i="9"/>
  <c r="N6" i="9"/>
  <c r="M6" i="9"/>
  <c r="L6" i="9"/>
  <c r="K6" i="9"/>
  <c r="C6" i="9"/>
  <c r="B6" i="9"/>
  <c r="B3" i="9"/>
  <c r="B8" i="9" s="1"/>
  <c r="F18" i="10" l="1"/>
  <c r="H18" i="10"/>
  <c r="C18" i="10"/>
  <c r="M11" i="10"/>
  <c r="E11" i="10"/>
  <c r="K11" i="10"/>
  <c r="C11" i="10"/>
  <c r="I11" i="10"/>
  <c r="F11" i="10"/>
  <c r="P11" i="10"/>
  <c r="H11" i="10"/>
  <c r="N11" i="10"/>
  <c r="O11" i="10"/>
  <c r="G11" i="10"/>
  <c r="D11" i="10"/>
  <c r="J11" i="10"/>
  <c r="L11" i="10"/>
  <c r="O13" i="10"/>
  <c r="G13" i="10"/>
  <c r="M13" i="10"/>
  <c r="E13" i="10"/>
  <c r="K13" i="10"/>
  <c r="C13" i="10"/>
  <c r="P13" i="10"/>
  <c r="H13" i="10"/>
  <c r="J13" i="10"/>
  <c r="I13" i="10"/>
  <c r="F13" i="10"/>
  <c r="L13" i="10"/>
  <c r="D13" i="10"/>
  <c r="N13" i="10"/>
  <c r="J8" i="10"/>
  <c r="P8" i="10"/>
  <c r="H8" i="10"/>
  <c r="N8" i="10"/>
  <c r="F8" i="10"/>
  <c r="M8" i="10"/>
  <c r="E8" i="10"/>
  <c r="L8" i="10"/>
  <c r="D8" i="10"/>
  <c r="I8" i="10"/>
  <c r="K8" i="10"/>
  <c r="G8" i="10"/>
  <c r="C8" i="10"/>
  <c r="O8" i="10"/>
  <c r="I18" i="10"/>
  <c r="E18" i="10"/>
  <c r="K9" i="10"/>
  <c r="C9" i="10"/>
  <c r="I9" i="10"/>
  <c r="O9" i="10"/>
  <c r="G9" i="10"/>
  <c r="N9" i="10"/>
  <c r="F9" i="10"/>
  <c r="M9" i="10"/>
  <c r="E9" i="10"/>
  <c r="P9" i="10"/>
  <c r="L9" i="10"/>
  <c r="J9" i="10"/>
  <c r="H9" i="10"/>
  <c r="G18" i="10"/>
  <c r="D9" i="10"/>
  <c r="N12" i="10"/>
  <c r="F12" i="10"/>
  <c r="L12" i="10"/>
  <c r="D12" i="10"/>
  <c r="J12" i="10"/>
  <c r="G12" i="10"/>
  <c r="I12" i="10"/>
  <c r="P12" i="10"/>
  <c r="H12" i="10"/>
  <c r="O12" i="10"/>
  <c r="M12" i="10"/>
  <c r="K12" i="10"/>
  <c r="E12" i="10"/>
  <c r="C12" i="10"/>
  <c r="D18" i="10"/>
  <c r="C10" i="9"/>
  <c r="D10" i="9"/>
  <c r="E10" i="9"/>
  <c r="K10" i="9"/>
  <c r="L10" i="9"/>
  <c r="Q24" i="9"/>
  <c r="G24" i="9"/>
  <c r="O24" i="9"/>
  <c r="P24" i="9"/>
  <c r="H6" i="9"/>
  <c r="I24" i="9"/>
  <c r="J31" i="9"/>
  <c r="K32" i="9" s="1"/>
  <c r="L33" i="9" s="1"/>
  <c r="M34" i="9" s="1"/>
  <c r="N35" i="9" s="1"/>
  <c r="O36" i="9" s="1"/>
  <c r="P37" i="9" s="1"/>
  <c r="Q38" i="9" s="1"/>
  <c r="H24" i="9"/>
  <c r="I31" i="9"/>
  <c r="J32" i="9" s="1"/>
  <c r="K33" i="9" s="1"/>
  <c r="L34" i="9" s="1"/>
  <c r="M35" i="9" s="1"/>
  <c r="N36" i="9" s="1"/>
  <c r="O37" i="9" s="1"/>
  <c r="P38" i="9" s="1"/>
  <c r="Q39" i="9" s="1"/>
  <c r="G6" i="9"/>
  <c r="L31" i="9"/>
  <c r="M32" i="9" s="1"/>
  <c r="N33" i="9" s="1"/>
  <c r="O34" i="9" s="1"/>
  <c r="J6" i="9"/>
  <c r="F31" i="9"/>
  <c r="G32" i="9" s="1"/>
  <c r="H33" i="9" s="1"/>
  <c r="I34" i="9" s="1"/>
  <c r="J35" i="9" s="1"/>
  <c r="K36" i="9" s="1"/>
  <c r="L37" i="9" s="1"/>
  <c r="M38" i="9" s="1"/>
  <c r="N39" i="9" s="1"/>
  <c r="O40" i="9" s="1"/>
  <c r="P41" i="9" s="1"/>
  <c r="Q42" i="9" s="1"/>
  <c r="D6" i="9"/>
  <c r="I6" i="9"/>
  <c r="K31" i="9"/>
  <c r="L32" i="9" s="1"/>
  <c r="M33" i="9" s="1"/>
  <c r="N34" i="9" s="1"/>
  <c r="O35" i="9" s="1"/>
  <c r="P36" i="9" s="1"/>
  <c r="Q37" i="9" s="1"/>
  <c r="J8" i="9"/>
  <c r="I8" i="9"/>
  <c r="P8" i="9"/>
  <c r="H8" i="9"/>
  <c r="O8" i="9"/>
  <c r="G8" i="9"/>
  <c r="N8" i="9"/>
  <c r="F8" i="9"/>
  <c r="C8" i="9"/>
  <c r="M8" i="9"/>
  <c r="E8" i="9"/>
  <c r="L8" i="9"/>
  <c r="D8" i="9"/>
  <c r="K8" i="9"/>
  <c r="E6" i="9"/>
  <c r="G31" i="9"/>
  <c r="H32" i="9" s="1"/>
  <c r="I33" i="9" s="1"/>
  <c r="J34" i="9" s="1"/>
  <c r="K35" i="9" s="1"/>
  <c r="L36" i="9" s="1"/>
  <c r="M37" i="9" s="1"/>
  <c r="N38" i="9" s="1"/>
  <c r="O39" i="9" s="1"/>
  <c r="P40" i="9" s="1"/>
  <c r="Q41" i="9" s="1"/>
  <c r="F10" i="9"/>
  <c r="N10" i="9"/>
  <c r="J24" i="9"/>
  <c r="B7" i="9"/>
  <c r="G10" i="9"/>
  <c r="O10" i="9"/>
  <c r="B13" i="9"/>
  <c r="C24" i="9"/>
  <c r="K24" i="9"/>
  <c r="B9" i="9"/>
  <c r="H10" i="9"/>
  <c r="P10" i="9"/>
  <c r="B12" i="9"/>
  <c r="D24" i="9"/>
  <c r="L24" i="9"/>
  <c r="I10" i="9"/>
  <c r="B11" i="9"/>
  <c r="E24" i="9"/>
  <c r="M24" i="9"/>
  <c r="F6" i="9"/>
  <c r="F24" i="9"/>
  <c r="D18" i="9" l="1"/>
  <c r="K9" i="9"/>
  <c r="C9" i="9"/>
  <c r="G18" i="9"/>
  <c r="I9" i="9"/>
  <c r="J9" i="9"/>
  <c r="P9" i="9"/>
  <c r="H9" i="9"/>
  <c r="D9" i="9"/>
  <c r="O9" i="9"/>
  <c r="G9" i="9"/>
  <c r="N9" i="9"/>
  <c r="F9" i="9"/>
  <c r="L9" i="9"/>
  <c r="M9" i="9"/>
  <c r="E9" i="9"/>
  <c r="M11" i="9"/>
  <c r="E11" i="9"/>
  <c r="D11" i="9"/>
  <c r="K11" i="9"/>
  <c r="C11" i="9"/>
  <c r="N11" i="9"/>
  <c r="J11" i="9"/>
  <c r="I11" i="9"/>
  <c r="P11" i="9"/>
  <c r="H11" i="9"/>
  <c r="F11" i="9"/>
  <c r="L11" i="9"/>
  <c r="O11" i="9"/>
  <c r="G11" i="9"/>
  <c r="O13" i="9"/>
  <c r="G13" i="9"/>
  <c r="M13" i="9"/>
  <c r="E13" i="9"/>
  <c r="H13" i="9"/>
  <c r="F13" i="9"/>
  <c r="L13" i="9"/>
  <c r="D13" i="9"/>
  <c r="K13" i="9"/>
  <c r="C13" i="9"/>
  <c r="P13" i="9"/>
  <c r="J13" i="9"/>
  <c r="N13" i="9"/>
  <c r="I13" i="9"/>
  <c r="E18" i="9"/>
  <c r="I18" i="9"/>
  <c r="I7" i="9"/>
  <c r="O7" i="9"/>
  <c r="G7" i="9"/>
  <c r="J7" i="9"/>
  <c r="H7" i="9"/>
  <c r="N7" i="9"/>
  <c r="F7" i="9"/>
  <c r="M7" i="9"/>
  <c r="E7" i="9"/>
  <c r="L7" i="9"/>
  <c r="D7" i="9"/>
  <c r="P7" i="9"/>
  <c r="K7" i="9"/>
  <c r="C7" i="9"/>
  <c r="F18" i="9"/>
  <c r="B18" i="9"/>
  <c r="N12" i="9"/>
  <c r="F12" i="9"/>
  <c r="E12" i="9"/>
  <c r="L12" i="9"/>
  <c r="D12" i="9"/>
  <c r="K12" i="9"/>
  <c r="C12" i="9"/>
  <c r="J12" i="9"/>
  <c r="G12" i="9"/>
  <c r="I12" i="9"/>
  <c r="O12" i="9"/>
  <c r="M12" i="9"/>
  <c r="P12" i="9"/>
  <c r="H12" i="9"/>
  <c r="H18" i="9"/>
  <c r="C18" i="9"/>
  <c r="Q58" i="5" l="1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P5" i="5"/>
  <c r="O5" i="5"/>
  <c r="N5" i="5"/>
  <c r="M5" i="5"/>
  <c r="P7" i="5"/>
  <c r="P9" i="5"/>
  <c r="P11" i="5"/>
  <c r="P13" i="5"/>
  <c r="O14" i="5" s="1"/>
  <c r="O15" i="5" s="1"/>
  <c r="N16" i="5" s="1"/>
  <c r="N17" i="5" s="1"/>
  <c r="M18" i="5" s="1"/>
  <c r="M19" i="5" s="1"/>
  <c r="L20" i="5" s="1"/>
  <c r="L21" i="5" s="1"/>
  <c r="K22" i="5" s="1"/>
  <c r="K23" i="5" s="1"/>
  <c r="J24" i="5" s="1"/>
  <c r="J25" i="5" s="1"/>
  <c r="I26" i="5" s="1"/>
  <c r="I27" i="5" s="1"/>
  <c r="H28" i="5" s="1"/>
  <c r="H29" i="5" s="1"/>
  <c r="G30" i="5" s="1"/>
  <c r="G31" i="5" s="1"/>
  <c r="F32" i="5" s="1"/>
  <c r="P15" i="5"/>
  <c r="P17" i="5"/>
  <c r="P19" i="5"/>
  <c r="P21" i="5"/>
  <c r="P23" i="5"/>
  <c r="P25" i="5"/>
  <c r="P27" i="5"/>
  <c r="J41" i="5"/>
  <c r="I42" i="5" s="1"/>
  <c r="I43" i="5" s="1"/>
  <c r="H44" i="5" s="1"/>
  <c r="H45" i="5" s="1"/>
  <c r="G46" i="5" s="1"/>
  <c r="G47" i="5" s="1"/>
  <c r="F48" i="5" s="1"/>
  <c r="F49" i="5" s="1"/>
  <c r="E50" i="5" s="1"/>
  <c r="E51" i="5" s="1"/>
  <c r="D52" i="5" s="1"/>
  <c r="D53" i="5" s="1"/>
  <c r="C54" i="5" s="1"/>
  <c r="C55" i="5" s="1"/>
  <c r="K39" i="5"/>
  <c r="L37" i="5"/>
  <c r="M35" i="5"/>
  <c r="L36" i="5" s="1"/>
  <c r="N33" i="5"/>
  <c r="Q27" i="5"/>
  <c r="Q29" i="5"/>
  <c r="Q31" i="5"/>
  <c r="P32" i="5" s="1"/>
  <c r="P55" i="5"/>
  <c r="O56" i="5" s="1"/>
  <c r="O55" i="5"/>
  <c r="N56" i="5" s="1"/>
  <c r="N55" i="5"/>
  <c r="M55" i="5"/>
  <c r="L56" i="5" s="1"/>
  <c r="L55" i="5"/>
  <c r="K56" i="5" s="1"/>
  <c r="K55" i="5"/>
  <c r="J55" i="5"/>
  <c r="I55" i="5"/>
  <c r="P53" i="5"/>
  <c r="O54" i="5" s="1"/>
  <c r="O53" i="5"/>
  <c r="N54" i="5" s="1"/>
  <c r="N53" i="5"/>
  <c r="M53" i="5"/>
  <c r="L54" i="5" s="1"/>
  <c r="L53" i="5"/>
  <c r="K54" i="5" s="1"/>
  <c r="K53" i="5"/>
  <c r="J53" i="5"/>
  <c r="I53" i="5"/>
  <c r="P51" i="5"/>
  <c r="O52" i="5" s="1"/>
  <c r="O51" i="5"/>
  <c r="N52" i="5" s="1"/>
  <c r="N51" i="5"/>
  <c r="M51" i="5"/>
  <c r="L52" i="5" s="1"/>
  <c r="L51" i="5"/>
  <c r="K52" i="5" s="1"/>
  <c r="K51" i="5"/>
  <c r="J51" i="5"/>
  <c r="I51" i="5"/>
  <c r="P49" i="5"/>
  <c r="O50" i="5" s="1"/>
  <c r="O49" i="5"/>
  <c r="N49" i="5"/>
  <c r="M49" i="5"/>
  <c r="L49" i="5"/>
  <c r="K50" i="5" s="1"/>
  <c r="K49" i="5"/>
  <c r="J49" i="5"/>
  <c r="I49" i="5"/>
  <c r="H50" i="5" s="1"/>
  <c r="H51" i="5" s="1"/>
  <c r="G52" i="5" s="1"/>
  <c r="G53" i="5" s="1"/>
  <c r="F54" i="5" s="1"/>
  <c r="F55" i="5" s="1"/>
  <c r="E56" i="5" s="1"/>
  <c r="P47" i="5"/>
  <c r="O47" i="5"/>
  <c r="N47" i="5"/>
  <c r="M47" i="5"/>
  <c r="L47" i="5"/>
  <c r="K47" i="5"/>
  <c r="J47" i="5"/>
  <c r="I47" i="5"/>
  <c r="P45" i="5"/>
  <c r="O45" i="5"/>
  <c r="N46" i="5" s="1"/>
  <c r="N45" i="5"/>
  <c r="M45" i="5"/>
  <c r="L45" i="5"/>
  <c r="K46" i="5" s="1"/>
  <c r="K45" i="5"/>
  <c r="J45" i="5"/>
  <c r="I45" i="5"/>
  <c r="C43" i="5"/>
  <c r="F43" i="5"/>
  <c r="J43" i="5"/>
  <c r="K43" i="5"/>
  <c r="L43" i="5"/>
  <c r="M43" i="5"/>
  <c r="L44" i="5" s="1"/>
  <c r="N43" i="5"/>
  <c r="O43" i="5"/>
  <c r="N44" i="5" s="1"/>
  <c r="P43" i="5"/>
  <c r="O44" i="5" s="1"/>
  <c r="Q55" i="5"/>
  <c r="P56" i="5" s="1"/>
  <c r="Q53" i="5"/>
  <c r="P54" i="5" s="1"/>
  <c r="Q51" i="5"/>
  <c r="P52" i="5" s="1"/>
  <c r="Q49" i="5"/>
  <c r="P50" i="5" s="1"/>
  <c r="Q56" i="5"/>
  <c r="M56" i="5"/>
  <c r="J56" i="5"/>
  <c r="I56" i="5"/>
  <c r="H56" i="5"/>
  <c r="Q54" i="5"/>
  <c r="M54" i="5"/>
  <c r="J54" i="5"/>
  <c r="I54" i="5"/>
  <c r="H54" i="5"/>
  <c r="H55" i="5" s="1"/>
  <c r="G56" i="5" s="1"/>
  <c r="Q52" i="5"/>
  <c r="M52" i="5"/>
  <c r="J52" i="5"/>
  <c r="I52" i="5"/>
  <c r="H52" i="5"/>
  <c r="H53" i="5" s="1"/>
  <c r="G54" i="5" s="1"/>
  <c r="G55" i="5" s="1"/>
  <c r="F56" i="5" s="1"/>
  <c r="Q50" i="5"/>
  <c r="N50" i="5"/>
  <c r="M50" i="5"/>
  <c r="L50" i="5"/>
  <c r="J50" i="5"/>
  <c r="I50" i="5"/>
  <c r="Q48" i="5"/>
  <c r="P48" i="5"/>
  <c r="O48" i="5"/>
  <c r="N48" i="5"/>
  <c r="M48" i="5"/>
  <c r="L48" i="5"/>
  <c r="K48" i="5"/>
  <c r="J48" i="5"/>
  <c r="I48" i="5"/>
  <c r="H48" i="5"/>
  <c r="H49" i="5" s="1"/>
  <c r="G50" i="5" s="1"/>
  <c r="G51" i="5" s="1"/>
  <c r="F52" i="5" s="1"/>
  <c r="F53" i="5" s="1"/>
  <c r="E54" i="5" s="1"/>
  <c r="E55" i="5" s="1"/>
  <c r="D56" i="5" s="1"/>
  <c r="Q46" i="5"/>
  <c r="P46" i="5"/>
  <c r="O46" i="5"/>
  <c r="M46" i="5"/>
  <c r="L46" i="5"/>
  <c r="J46" i="5"/>
  <c r="I46" i="5"/>
  <c r="H46" i="5"/>
  <c r="H47" i="5" s="1"/>
  <c r="G48" i="5" s="1"/>
  <c r="G49" i="5" s="1"/>
  <c r="F50" i="5" s="1"/>
  <c r="F51" i="5" s="1"/>
  <c r="E52" i="5" s="1"/>
  <c r="E53" i="5" s="1"/>
  <c r="D54" i="5" s="1"/>
  <c r="D55" i="5" s="1"/>
  <c r="C56" i="5" s="1"/>
  <c r="Q44" i="5"/>
  <c r="P44" i="5"/>
  <c r="M44" i="5"/>
  <c r="K44" i="5"/>
  <c r="J44" i="5"/>
  <c r="I44" i="5"/>
  <c r="E44" i="5"/>
  <c r="E45" i="5" s="1"/>
  <c r="D46" i="5" s="1"/>
  <c r="D47" i="5" s="1"/>
  <c r="C48" i="5" s="1"/>
  <c r="C49" i="5" s="1"/>
  <c r="Q42" i="5"/>
  <c r="P42" i="5"/>
  <c r="O42" i="5"/>
  <c r="N42" i="5"/>
  <c r="M42" i="5"/>
  <c r="L42" i="5"/>
  <c r="K42" i="5"/>
  <c r="J42" i="5"/>
  <c r="H42" i="5"/>
  <c r="H43" i="5" s="1"/>
  <c r="G44" i="5" s="1"/>
  <c r="G45" i="5" s="1"/>
  <c r="F46" i="5" s="1"/>
  <c r="F47" i="5" s="1"/>
  <c r="E48" i="5" s="1"/>
  <c r="E49" i="5" s="1"/>
  <c r="D50" i="5" s="1"/>
  <c r="D51" i="5" s="1"/>
  <c r="C52" i="5" s="1"/>
  <c r="C53" i="5" s="1"/>
  <c r="G42" i="5"/>
  <c r="G43" i="5" s="1"/>
  <c r="F44" i="5" s="1"/>
  <c r="F45" i="5" s="1"/>
  <c r="E46" i="5" s="1"/>
  <c r="E47" i="5" s="1"/>
  <c r="D48" i="5" s="1"/>
  <c r="D49" i="5" s="1"/>
  <c r="C50" i="5" s="1"/>
  <c r="C51" i="5" s="1"/>
  <c r="F42" i="5"/>
  <c r="E42" i="5"/>
  <c r="E43" i="5" s="1"/>
  <c r="D44" i="5" s="1"/>
  <c r="D45" i="5" s="1"/>
  <c r="C46" i="5" s="1"/>
  <c r="C47" i="5" s="1"/>
  <c r="D42" i="5"/>
  <c r="D43" i="5" s="1"/>
  <c r="C44" i="5" s="1"/>
  <c r="C45" i="5" s="1"/>
  <c r="C42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Q36" i="5"/>
  <c r="P36" i="5"/>
  <c r="O36" i="5"/>
  <c r="N36" i="5"/>
  <c r="M36" i="5"/>
  <c r="K36" i="5"/>
  <c r="J36" i="5"/>
  <c r="I36" i="5"/>
  <c r="H36" i="5"/>
  <c r="G36" i="5"/>
  <c r="F36" i="5"/>
  <c r="E36" i="5"/>
  <c r="D36" i="5"/>
  <c r="C36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Q26" i="5"/>
  <c r="Q32" i="5"/>
  <c r="P28" i="5"/>
  <c r="P29" i="5" s="1"/>
  <c r="O30" i="5" s="1"/>
  <c r="O31" i="5" s="1"/>
  <c r="N32" i="5" s="1"/>
  <c r="Q28" i="5"/>
  <c r="P30" i="5"/>
  <c r="P31" i="5" s="1"/>
  <c r="O32" i="5" s="1"/>
  <c r="Q30" i="5"/>
  <c r="O28" i="5"/>
  <c r="O29" i="5" s="1"/>
  <c r="N30" i="5" s="1"/>
  <c r="N31" i="5" s="1"/>
  <c r="M32" i="5" s="1"/>
  <c r="P26" i="5"/>
  <c r="O26" i="5"/>
  <c r="O27" i="5" s="1"/>
  <c r="N28" i="5" s="1"/>
  <c r="N29" i="5" s="1"/>
  <c r="M30" i="5" s="1"/>
  <c r="M31" i="5" s="1"/>
  <c r="L32" i="5" s="1"/>
  <c r="P24" i="5"/>
  <c r="O24" i="5"/>
  <c r="O25" i="5" s="1"/>
  <c r="N26" i="5" s="1"/>
  <c r="N27" i="5" s="1"/>
  <c r="M28" i="5" s="1"/>
  <c r="M29" i="5" s="1"/>
  <c r="L30" i="5" s="1"/>
  <c r="L31" i="5" s="1"/>
  <c r="K32" i="5" s="1"/>
  <c r="Q24" i="5"/>
  <c r="Q22" i="5"/>
  <c r="P22" i="5"/>
  <c r="O22" i="5"/>
  <c r="O23" i="5" s="1"/>
  <c r="N24" i="5" s="1"/>
  <c r="N25" i="5" s="1"/>
  <c r="M26" i="5" s="1"/>
  <c r="M27" i="5" s="1"/>
  <c r="L28" i="5" s="1"/>
  <c r="L29" i="5" s="1"/>
  <c r="K30" i="5" s="1"/>
  <c r="K31" i="5" s="1"/>
  <c r="J32" i="5" s="1"/>
  <c r="Q20" i="5"/>
  <c r="P20" i="5"/>
  <c r="O20" i="5"/>
  <c r="O21" i="5" s="1"/>
  <c r="N22" i="5" s="1"/>
  <c r="N23" i="5" s="1"/>
  <c r="M24" i="5" s="1"/>
  <c r="M25" i="5" s="1"/>
  <c r="L26" i="5" s="1"/>
  <c r="L27" i="5" s="1"/>
  <c r="K28" i="5" s="1"/>
  <c r="K29" i="5" s="1"/>
  <c r="J30" i="5" s="1"/>
  <c r="J31" i="5" s="1"/>
  <c r="I32" i="5" s="1"/>
  <c r="Q18" i="5"/>
  <c r="P18" i="5"/>
  <c r="O18" i="5"/>
  <c r="O19" i="5" s="1"/>
  <c r="N20" i="5" s="1"/>
  <c r="N21" i="5" s="1"/>
  <c r="M22" i="5" s="1"/>
  <c r="M23" i="5" s="1"/>
  <c r="L24" i="5" s="1"/>
  <c r="L25" i="5" s="1"/>
  <c r="K26" i="5" s="1"/>
  <c r="K27" i="5" s="1"/>
  <c r="J28" i="5" s="1"/>
  <c r="J29" i="5" s="1"/>
  <c r="I30" i="5" s="1"/>
  <c r="I31" i="5" s="1"/>
  <c r="H32" i="5" s="1"/>
  <c r="Q16" i="5"/>
  <c r="P16" i="5"/>
  <c r="O16" i="5"/>
  <c r="O17" i="5" s="1"/>
  <c r="N18" i="5" s="1"/>
  <c r="N19" i="5" s="1"/>
  <c r="M20" i="5" s="1"/>
  <c r="M21" i="5" s="1"/>
  <c r="L22" i="5" s="1"/>
  <c r="L23" i="5" s="1"/>
  <c r="K24" i="5" s="1"/>
  <c r="K25" i="5" s="1"/>
  <c r="J26" i="5" s="1"/>
  <c r="J27" i="5" s="1"/>
  <c r="I28" i="5" s="1"/>
  <c r="I29" i="5" s="1"/>
  <c r="H30" i="5" s="1"/>
  <c r="H31" i="5" s="1"/>
  <c r="G32" i="5" s="1"/>
  <c r="Q14" i="5"/>
  <c r="P14" i="5"/>
  <c r="Q12" i="5"/>
  <c r="P12" i="5"/>
  <c r="O12" i="5"/>
  <c r="O13" i="5" s="1"/>
  <c r="N14" i="5" s="1"/>
  <c r="N15" i="5" s="1"/>
  <c r="M16" i="5" s="1"/>
  <c r="M17" i="5" s="1"/>
  <c r="L18" i="5" s="1"/>
  <c r="L19" i="5" s="1"/>
  <c r="K20" i="5" s="1"/>
  <c r="K21" i="5" s="1"/>
  <c r="J22" i="5" s="1"/>
  <c r="J23" i="5" s="1"/>
  <c r="I24" i="5" s="1"/>
  <c r="I25" i="5" s="1"/>
  <c r="H26" i="5" s="1"/>
  <c r="H27" i="5" s="1"/>
  <c r="G28" i="5" s="1"/>
  <c r="G29" i="5" s="1"/>
  <c r="F30" i="5" s="1"/>
  <c r="F31" i="5" s="1"/>
  <c r="E32" i="5" s="1"/>
  <c r="Q10" i="5"/>
  <c r="P10" i="5"/>
  <c r="O10" i="5"/>
  <c r="O11" i="5" s="1"/>
  <c r="N12" i="5" s="1"/>
  <c r="N13" i="5" s="1"/>
  <c r="M14" i="5" s="1"/>
  <c r="M15" i="5" s="1"/>
  <c r="L16" i="5" s="1"/>
  <c r="L17" i="5" s="1"/>
  <c r="K18" i="5" s="1"/>
  <c r="K19" i="5" s="1"/>
  <c r="J20" i="5" s="1"/>
  <c r="J21" i="5" s="1"/>
  <c r="I22" i="5" s="1"/>
  <c r="I23" i="5" s="1"/>
  <c r="H24" i="5" s="1"/>
  <c r="H25" i="5" s="1"/>
  <c r="G26" i="5" s="1"/>
  <c r="G27" i="5" s="1"/>
  <c r="F28" i="5" s="1"/>
  <c r="F29" i="5" s="1"/>
  <c r="E30" i="5" s="1"/>
  <c r="E31" i="5" s="1"/>
  <c r="D32" i="5" s="1"/>
  <c r="Q8" i="5"/>
  <c r="P8" i="5"/>
  <c r="O8" i="5"/>
  <c r="O9" i="5" s="1"/>
  <c r="N10" i="5" s="1"/>
  <c r="N11" i="5" s="1"/>
  <c r="M12" i="5" s="1"/>
  <c r="M13" i="5" s="1"/>
  <c r="L14" i="5" s="1"/>
  <c r="L15" i="5" s="1"/>
  <c r="K16" i="5" s="1"/>
  <c r="K17" i="5" s="1"/>
  <c r="J18" i="5" s="1"/>
  <c r="J19" i="5" s="1"/>
  <c r="I20" i="5" s="1"/>
  <c r="I21" i="5" s="1"/>
  <c r="H22" i="5" s="1"/>
  <c r="H23" i="5" s="1"/>
  <c r="G24" i="5" s="1"/>
  <c r="G25" i="5" s="1"/>
  <c r="F26" i="5" s="1"/>
  <c r="F27" i="5" s="1"/>
  <c r="E28" i="5" s="1"/>
  <c r="E29" i="5" s="1"/>
  <c r="D30" i="5" s="1"/>
  <c r="D31" i="5" s="1"/>
  <c r="C32" i="5" s="1"/>
  <c r="Q6" i="5"/>
  <c r="O6" i="5"/>
  <c r="O7" i="5" s="1"/>
  <c r="N8" i="5" s="1"/>
  <c r="N9" i="5" s="1"/>
  <c r="M10" i="5" s="1"/>
  <c r="M11" i="5" s="1"/>
  <c r="L12" i="5" s="1"/>
  <c r="L13" i="5" s="1"/>
  <c r="K14" i="5" s="1"/>
  <c r="K15" i="5" s="1"/>
  <c r="J16" i="5" s="1"/>
  <c r="J17" i="5" s="1"/>
  <c r="I18" i="5" s="1"/>
  <c r="I19" i="5" s="1"/>
  <c r="H20" i="5" s="1"/>
  <c r="H21" i="5" s="1"/>
  <c r="G22" i="5" s="1"/>
  <c r="G23" i="5" s="1"/>
  <c r="F24" i="5" s="1"/>
  <c r="F25" i="5" s="1"/>
  <c r="E26" i="5" s="1"/>
  <c r="E27" i="5" s="1"/>
  <c r="D28" i="5" s="1"/>
  <c r="D29" i="5" s="1"/>
  <c r="C30" i="5" s="1"/>
  <c r="C31" i="5" s="1"/>
  <c r="B32" i="5" s="1"/>
  <c r="N6" i="5"/>
  <c r="N7" i="5" s="1"/>
  <c r="M8" i="5" s="1"/>
  <c r="M9" i="5" s="1"/>
  <c r="M6" i="5"/>
  <c r="M7" i="5" s="1"/>
  <c r="Q4" i="5"/>
  <c r="Q5" i="5" s="1"/>
  <c r="P6" i="5" s="1"/>
</calcChain>
</file>

<file path=xl/sharedStrings.xml><?xml version="1.0" encoding="utf-8"?>
<sst xmlns="http://schemas.openxmlformats.org/spreadsheetml/2006/main" count="85" uniqueCount="45">
  <si>
    <t>SD</t>
  </si>
  <si>
    <t>Mean</t>
  </si>
  <si>
    <t>2 sigma</t>
  </si>
  <si>
    <t xml:space="preserve"> - 2 sigma</t>
  </si>
  <si>
    <t>1 sigma</t>
  </si>
  <si>
    <t xml:space="preserve"> - 1 sigma</t>
  </si>
  <si>
    <t>3 sigma</t>
  </si>
  <si>
    <t>WER</t>
  </si>
  <si>
    <t>TEST #</t>
  </si>
  <si>
    <t>observations</t>
  </si>
  <si>
    <t>ensure:  RTC End,   add is always done first</t>
  </si>
  <si>
    <t>Prev Ok</t>
  </si>
  <si>
    <t>2, 3</t>
  </si>
  <si>
    <t>? First mesg from BW does not reach BE ??!!</t>
  </si>
  <si>
    <t>3,4,8</t>
  </si>
  <si>
    <t xml:space="preserve"> 3, 4, 5, 8</t>
  </si>
  <si>
    <t>1,3,8</t>
  </si>
  <si>
    <t>6,7</t>
  </si>
  <si>
    <t>Seq</t>
  </si>
  <si>
    <t>3 Sigma</t>
  </si>
  <si>
    <t>2 Sigma</t>
  </si>
  <si>
    <t>1 Sigma</t>
  </si>
  <si>
    <t xml:space="preserve"> -1 Sigma</t>
  </si>
  <si>
    <t xml:space="preserve"> -2 Sigma</t>
  </si>
  <si>
    <t xml:space="preserve"> -3 Sigma</t>
  </si>
  <si>
    <t>Data Points</t>
  </si>
  <si>
    <t>WER-1</t>
  </si>
  <si>
    <t>WER-2</t>
  </si>
  <si>
    <t>WER-3</t>
  </si>
  <si>
    <t>WER-4</t>
  </si>
  <si>
    <t>WER-5</t>
  </si>
  <si>
    <t>WER-6</t>
  </si>
  <si>
    <t>WER-7</t>
  </si>
  <si>
    <t>WER-8</t>
  </si>
  <si>
    <t>Test #</t>
  </si>
  <si>
    <t>Deta Points</t>
  </si>
  <si>
    <t>EXPECTED RESULT</t>
  </si>
  <si>
    <t>Selected Test #</t>
  </si>
  <si>
    <t>Sequence</t>
  </si>
  <si>
    <t>8 should fire</t>
  </si>
  <si>
    <t>WE Fired in BE</t>
  </si>
  <si>
    <t>Base Sample</t>
  </si>
  <si>
    <t>Sample Size</t>
  </si>
  <si>
    <t>meanValue</t>
  </si>
  <si>
    <t>stdDevValue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</si>
</sst>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6" fillId="4" borderId="0" xfId="0" applyFont="1" applyFill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6" fillId="0" borderId="0" xfId="0" applyFont="1" applyFill="1"/>
    <xf numFmtId="0" fontId="0" fillId="0" borderId="1" xfId="0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6" fillId="0" borderId="0" xfId="0" applyFont="1" applyFill="1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right"/>
    </xf>
    <xf numFmtId="165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5" fontId="7" fillId="1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0" fillId="0" borderId="0" xfId="0" applyNumberFormat="1"/>
    <xf numFmtId="0" fontId="4" fillId="12" borderId="0" xfId="0" applyFont="1" applyFill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4">
    <dxf>
      <font>
        <strike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strike val="0"/>
        <color rgb="FFFF0000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CONTROL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'Control Chart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 Chart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23224"/>
        <c:axId val="299224008"/>
      </c:lineChart>
      <c:lineChart>
        <c:grouping val="standard"/>
        <c:varyColors val="0"/>
        <c:ser>
          <c:idx val="0"/>
          <c:order val="0"/>
          <c:tx>
            <c:strRef>
              <c:f>'Test-2'!$A$6</c:f>
              <c:strCache>
                <c:ptCount val="1"/>
                <c:pt idx="0">
                  <c:v>Data Points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'Test-2'!$B$6:$P$6</c:f>
              <c:numCache>
                <c:formatCode>General</c:formatCode>
                <c:ptCount val="1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-1.7</c:v>
                </c:pt>
                <c:pt idx="9">
                  <c:v>-1.7</c:v>
                </c:pt>
                <c:pt idx="10">
                  <c:v>-2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'Test-2'!$A$7</c:f>
              <c:strCache>
                <c:ptCount val="1"/>
                <c:pt idx="0">
                  <c:v>3 Sigma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'Test-2'!$B$7:$P$7</c:f>
              <c:numCache>
                <c:formatCode>0.000</c:formatCode>
                <c:ptCount val="15"/>
                <c:pt idx="0">
                  <c:v>5.8672917057413994</c:v>
                </c:pt>
                <c:pt idx="1">
                  <c:v>5.8672917057413994</c:v>
                </c:pt>
                <c:pt idx="2">
                  <c:v>5.8672917057413994</c:v>
                </c:pt>
                <c:pt idx="3">
                  <c:v>5.8672917057413994</c:v>
                </c:pt>
                <c:pt idx="4">
                  <c:v>5.8672917057413994</c:v>
                </c:pt>
                <c:pt idx="5">
                  <c:v>5.8672917057413994</c:v>
                </c:pt>
                <c:pt idx="6">
                  <c:v>5.8672917057413994</c:v>
                </c:pt>
                <c:pt idx="7">
                  <c:v>5.8672917057413994</c:v>
                </c:pt>
                <c:pt idx="8">
                  <c:v>5.8672917057413994</c:v>
                </c:pt>
                <c:pt idx="9">
                  <c:v>5.8672917057413994</c:v>
                </c:pt>
                <c:pt idx="10">
                  <c:v>5.8672917057413994</c:v>
                </c:pt>
                <c:pt idx="11">
                  <c:v>5.8672917057413994</c:v>
                </c:pt>
                <c:pt idx="12">
                  <c:v>5.8672917057413994</c:v>
                </c:pt>
                <c:pt idx="13">
                  <c:v>5.8672917057413994</c:v>
                </c:pt>
                <c:pt idx="14">
                  <c:v>5.8672917057413994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'Test-2'!$A$8</c:f>
              <c:strCache>
                <c:ptCount val="1"/>
                <c:pt idx="0">
                  <c:v>2 Sigma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'Test-2'!$B$8:$P$8</c:f>
              <c:numCache>
                <c:formatCode>0.000</c:formatCode>
                <c:ptCount val="15"/>
                <c:pt idx="0">
                  <c:v>4.8831944704942662</c:v>
                </c:pt>
                <c:pt idx="1">
                  <c:v>4.8831944704942662</c:v>
                </c:pt>
                <c:pt idx="2">
                  <c:v>4.8831944704942662</c:v>
                </c:pt>
                <c:pt idx="3">
                  <c:v>4.8831944704942662</c:v>
                </c:pt>
                <c:pt idx="4">
                  <c:v>4.8831944704942662</c:v>
                </c:pt>
                <c:pt idx="5">
                  <c:v>4.8831944704942662</c:v>
                </c:pt>
                <c:pt idx="6">
                  <c:v>4.8831944704942662</c:v>
                </c:pt>
                <c:pt idx="7">
                  <c:v>4.8831944704942662</c:v>
                </c:pt>
                <c:pt idx="8">
                  <c:v>4.8831944704942662</c:v>
                </c:pt>
                <c:pt idx="9">
                  <c:v>4.8831944704942662</c:v>
                </c:pt>
                <c:pt idx="10">
                  <c:v>4.8831944704942662</c:v>
                </c:pt>
                <c:pt idx="11">
                  <c:v>4.8831944704942662</c:v>
                </c:pt>
                <c:pt idx="12">
                  <c:v>4.8831944704942662</c:v>
                </c:pt>
                <c:pt idx="13">
                  <c:v>4.8831944704942662</c:v>
                </c:pt>
                <c:pt idx="14">
                  <c:v>4.8831944704942662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'Test-2'!$A$9</c:f>
              <c:strCache>
                <c:ptCount val="1"/>
                <c:pt idx="0">
                  <c:v>1 Sigma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'Test-2'!$B$9:$P$9</c:f>
              <c:numCache>
                <c:formatCode>0.000</c:formatCode>
                <c:ptCount val="15"/>
                <c:pt idx="0">
                  <c:v>3.8990972352471331</c:v>
                </c:pt>
                <c:pt idx="1">
                  <c:v>3.8990972352471331</c:v>
                </c:pt>
                <c:pt idx="2">
                  <c:v>3.8990972352471331</c:v>
                </c:pt>
                <c:pt idx="3">
                  <c:v>3.8990972352471331</c:v>
                </c:pt>
                <c:pt idx="4">
                  <c:v>3.8990972352471331</c:v>
                </c:pt>
                <c:pt idx="5">
                  <c:v>3.8990972352471331</c:v>
                </c:pt>
                <c:pt idx="6">
                  <c:v>3.8990972352471331</c:v>
                </c:pt>
                <c:pt idx="7">
                  <c:v>3.8990972352471331</c:v>
                </c:pt>
                <c:pt idx="8">
                  <c:v>3.8990972352471331</c:v>
                </c:pt>
                <c:pt idx="9">
                  <c:v>3.8990972352471331</c:v>
                </c:pt>
                <c:pt idx="10">
                  <c:v>3.8990972352471331</c:v>
                </c:pt>
                <c:pt idx="11">
                  <c:v>3.8990972352471331</c:v>
                </c:pt>
                <c:pt idx="12">
                  <c:v>3.8990972352471331</c:v>
                </c:pt>
                <c:pt idx="13">
                  <c:v>3.8990972352471331</c:v>
                </c:pt>
                <c:pt idx="14">
                  <c:v>3.8990972352471331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'Test-2'!$A$10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'Test-2'!$B$10:$P$10</c:f>
              <c:numCache>
                <c:formatCode>0.000</c:formatCode>
                <c:ptCount val="15"/>
                <c:pt idx="0">
                  <c:v>2.915</c:v>
                </c:pt>
                <c:pt idx="1">
                  <c:v>2.915</c:v>
                </c:pt>
                <c:pt idx="2">
                  <c:v>2.915</c:v>
                </c:pt>
                <c:pt idx="3">
                  <c:v>2.915</c:v>
                </c:pt>
                <c:pt idx="4">
                  <c:v>2.915</c:v>
                </c:pt>
                <c:pt idx="5">
                  <c:v>2.915</c:v>
                </c:pt>
                <c:pt idx="6">
                  <c:v>2.915</c:v>
                </c:pt>
                <c:pt idx="7">
                  <c:v>2.915</c:v>
                </c:pt>
                <c:pt idx="8">
                  <c:v>2.915</c:v>
                </c:pt>
                <c:pt idx="9">
                  <c:v>2.915</c:v>
                </c:pt>
                <c:pt idx="10">
                  <c:v>2.915</c:v>
                </c:pt>
                <c:pt idx="11">
                  <c:v>2.915</c:v>
                </c:pt>
                <c:pt idx="12">
                  <c:v>2.915</c:v>
                </c:pt>
                <c:pt idx="13">
                  <c:v>2.915</c:v>
                </c:pt>
                <c:pt idx="14">
                  <c:v>2.915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'Test-2'!$A$11</c:f>
              <c:strCache>
                <c:ptCount val="1"/>
                <c:pt idx="0">
                  <c:v> -1 Sigma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'Test-2'!$B$11:$P$11</c:f>
              <c:numCache>
                <c:formatCode>0.000</c:formatCode>
                <c:ptCount val="15"/>
                <c:pt idx="0">
                  <c:v>1.9309027647528669</c:v>
                </c:pt>
                <c:pt idx="1">
                  <c:v>1.9309027647528669</c:v>
                </c:pt>
                <c:pt idx="2">
                  <c:v>1.9309027647528669</c:v>
                </c:pt>
                <c:pt idx="3">
                  <c:v>1.9309027647528669</c:v>
                </c:pt>
                <c:pt idx="4">
                  <c:v>1.9309027647528669</c:v>
                </c:pt>
                <c:pt idx="5">
                  <c:v>1.9309027647528669</c:v>
                </c:pt>
                <c:pt idx="6">
                  <c:v>1.9309027647528669</c:v>
                </c:pt>
                <c:pt idx="7">
                  <c:v>1.9309027647528669</c:v>
                </c:pt>
                <c:pt idx="8">
                  <c:v>1.9309027647528669</c:v>
                </c:pt>
                <c:pt idx="9">
                  <c:v>1.9309027647528669</c:v>
                </c:pt>
                <c:pt idx="10">
                  <c:v>1.9309027647528669</c:v>
                </c:pt>
                <c:pt idx="11">
                  <c:v>1.9309027647528669</c:v>
                </c:pt>
                <c:pt idx="12">
                  <c:v>1.9309027647528669</c:v>
                </c:pt>
                <c:pt idx="13">
                  <c:v>1.9309027647528669</c:v>
                </c:pt>
                <c:pt idx="14">
                  <c:v>1.9309027647528669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'Test-2'!$A$12</c:f>
              <c:strCache>
                <c:ptCount val="1"/>
                <c:pt idx="0">
                  <c:v> -2 Sigma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'Test-2'!$B$12:$P$12</c:f>
              <c:numCache>
                <c:formatCode>0.000</c:formatCode>
                <c:ptCount val="15"/>
                <c:pt idx="0">
                  <c:v>0.94680552950573404</c:v>
                </c:pt>
                <c:pt idx="1">
                  <c:v>0.94680552950573404</c:v>
                </c:pt>
                <c:pt idx="2">
                  <c:v>0.94680552950573404</c:v>
                </c:pt>
                <c:pt idx="3">
                  <c:v>0.94680552950573404</c:v>
                </c:pt>
                <c:pt idx="4">
                  <c:v>0.94680552950573404</c:v>
                </c:pt>
                <c:pt idx="5">
                  <c:v>0.94680552950573404</c:v>
                </c:pt>
                <c:pt idx="6">
                  <c:v>0.94680552950573404</c:v>
                </c:pt>
                <c:pt idx="7">
                  <c:v>0.94680552950573404</c:v>
                </c:pt>
                <c:pt idx="8">
                  <c:v>0.94680552950573404</c:v>
                </c:pt>
                <c:pt idx="9">
                  <c:v>0.94680552950573404</c:v>
                </c:pt>
                <c:pt idx="10">
                  <c:v>0.94680552950573404</c:v>
                </c:pt>
                <c:pt idx="11">
                  <c:v>0.94680552950573404</c:v>
                </c:pt>
                <c:pt idx="12">
                  <c:v>0.94680552950573404</c:v>
                </c:pt>
                <c:pt idx="13">
                  <c:v>0.94680552950573404</c:v>
                </c:pt>
                <c:pt idx="14">
                  <c:v>0.94680552950573404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'Test-2'!$A$13</c:f>
              <c:strCache>
                <c:ptCount val="1"/>
                <c:pt idx="0">
                  <c:v> -3 Sigma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'Test-2'!$B$13:$P$13</c:f>
              <c:numCache>
                <c:formatCode>0.000</c:formatCode>
                <c:ptCount val="15"/>
                <c:pt idx="0">
                  <c:v>-3.729170574139884E-2</c:v>
                </c:pt>
                <c:pt idx="1">
                  <c:v>-3.729170574139884E-2</c:v>
                </c:pt>
                <c:pt idx="2">
                  <c:v>-3.729170574139884E-2</c:v>
                </c:pt>
                <c:pt idx="3">
                  <c:v>-3.729170574139884E-2</c:v>
                </c:pt>
                <c:pt idx="4">
                  <c:v>-3.729170574139884E-2</c:v>
                </c:pt>
                <c:pt idx="5">
                  <c:v>-3.729170574139884E-2</c:v>
                </c:pt>
                <c:pt idx="6">
                  <c:v>-3.729170574139884E-2</c:v>
                </c:pt>
                <c:pt idx="7">
                  <c:v>-3.729170574139884E-2</c:v>
                </c:pt>
                <c:pt idx="8">
                  <c:v>-3.729170574139884E-2</c:v>
                </c:pt>
                <c:pt idx="9">
                  <c:v>-3.729170574139884E-2</c:v>
                </c:pt>
                <c:pt idx="10">
                  <c:v>-3.729170574139884E-2</c:v>
                </c:pt>
                <c:pt idx="11">
                  <c:v>-3.729170574139884E-2</c:v>
                </c:pt>
                <c:pt idx="12">
                  <c:v>-3.729170574139884E-2</c:v>
                </c:pt>
                <c:pt idx="13">
                  <c:v>-3.729170574139884E-2</c:v>
                </c:pt>
                <c:pt idx="14">
                  <c:v>-3.729170574139884E-2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27144"/>
        <c:axId val="299224400"/>
      </c:lineChart>
      <c:catAx>
        <c:axId val="2992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4008"/>
        <c:crosses val="autoZero"/>
        <c:auto val="1"/>
        <c:lblAlgn val="ctr"/>
        <c:lblOffset val="100"/>
        <c:noMultiLvlLbl val="0"/>
      </c:catAx>
      <c:valAx>
        <c:axId val="2992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3224"/>
        <c:crosses val="autoZero"/>
        <c:crossBetween val="between"/>
      </c:valAx>
      <c:valAx>
        <c:axId val="299224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7144"/>
        <c:crosses val="max"/>
        <c:crossBetween val="between"/>
      </c:valAx>
      <c:catAx>
        <c:axId val="2992271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9922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8127328955494542E-3"/>
          <c:y val="0.18199213221862706"/>
          <c:w val="0.13305643482812837"/>
          <c:h val="0.6970814652538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'Control Chart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 Chart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24792"/>
        <c:axId val="299225184"/>
      </c:lineChart>
      <c:lineChart>
        <c:grouping val="standard"/>
        <c:varyColors val="0"/>
        <c:ser>
          <c:idx val="0"/>
          <c:order val="0"/>
          <c:tx>
            <c:strRef>
              <c:f>'Control Chart'!$A$6</c:f>
              <c:strCache>
                <c:ptCount val="1"/>
                <c:pt idx="0">
                  <c:v>Data Points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'Control Chart'!$B$6:$P$6</c:f>
              <c:numCache>
                <c:formatCode>General</c:formatCode>
                <c:ptCount val="15"/>
                <c:pt idx="0">
                  <c:v>7.8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-1.7</c:v>
                </c:pt>
                <c:pt idx="10">
                  <c:v>-1.7</c:v>
                </c:pt>
                <c:pt idx="11">
                  <c:v>-2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'Control Chart'!$A$7</c:f>
              <c:strCache>
                <c:ptCount val="1"/>
                <c:pt idx="0">
                  <c:v>3 Sigma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'Control Chart'!$B$7:$P$7</c:f>
              <c:numCache>
                <c:formatCode>0.000</c:formatCode>
                <c:ptCount val="15"/>
                <c:pt idx="0">
                  <c:v>7.7434164902525691</c:v>
                </c:pt>
                <c:pt idx="1">
                  <c:v>7.7434164902525691</c:v>
                </c:pt>
                <c:pt idx="2">
                  <c:v>7.7434164902525691</c:v>
                </c:pt>
                <c:pt idx="3">
                  <c:v>7.7434164902525691</c:v>
                </c:pt>
                <c:pt idx="4">
                  <c:v>7.7434164902525691</c:v>
                </c:pt>
                <c:pt idx="5">
                  <c:v>7.7434164902525691</c:v>
                </c:pt>
                <c:pt idx="6">
                  <c:v>7.7434164902525691</c:v>
                </c:pt>
                <c:pt idx="7">
                  <c:v>7.7434164902525691</c:v>
                </c:pt>
                <c:pt idx="8">
                  <c:v>7.7434164902525691</c:v>
                </c:pt>
                <c:pt idx="9">
                  <c:v>7.7434164902525691</c:v>
                </c:pt>
                <c:pt idx="10">
                  <c:v>7.7434164902525691</c:v>
                </c:pt>
                <c:pt idx="11">
                  <c:v>7.7434164902525691</c:v>
                </c:pt>
                <c:pt idx="12">
                  <c:v>7.7434164902525691</c:v>
                </c:pt>
                <c:pt idx="13">
                  <c:v>7.7434164902525691</c:v>
                </c:pt>
                <c:pt idx="14">
                  <c:v>7.7434164902525691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'Control Chart'!$A$8</c:f>
              <c:strCache>
                <c:ptCount val="1"/>
                <c:pt idx="0">
                  <c:v>2 Sigma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'Control Chart'!$B$8:$P$8</c:f>
              <c:numCache>
                <c:formatCode>0.000</c:formatCode>
                <c:ptCount val="15"/>
                <c:pt idx="0">
                  <c:v>6.16227766016838</c:v>
                </c:pt>
                <c:pt idx="1">
                  <c:v>6.16227766016838</c:v>
                </c:pt>
                <c:pt idx="2">
                  <c:v>6.16227766016838</c:v>
                </c:pt>
                <c:pt idx="3">
                  <c:v>6.16227766016838</c:v>
                </c:pt>
                <c:pt idx="4">
                  <c:v>6.16227766016838</c:v>
                </c:pt>
                <c:pt idx="5">
                  <c:v>6.16227766016838</c:v>
                </c:pt>
                <c:pt idx="6">
                  <c:v>6.16227766016838</c:v>
                </c:pt>
                <c:pt idx="7">
                  <c:v>6.16227766016838</c:v>
                </c:pt>
                <c:pt idx="8">
                  <c:v>6.16227766016838</c:v>
                </c:pt>
                <c:pt idx="9">
                  <c:v>6.16227766016838</c:v>
                </c:pt>
                <c:pt idx="10">
                  <c:v>6.16227766016838</c:v>
                </c:pt>
                <c:pt idx="11">
                  <c:v>6.16227766016838</c:v>
                </c:pt>
                <c:pt idx="12">
                  <c:v>6.16227766016838</c:v>
                </c:pt>
                <c:pt idx="13">
                  <c:v>6.16227766016838</c:v>
                </c:pt>
                <c:pt idx="14">
                  <c:v>6.16227766016838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'Control Chart'!$A$9</c:f>
              <c:strCache>
                <c:ptCount val="1"/>
                <c:pt idx="0">
                  <c:v>1 Sigma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'Control Chart'!$B$9:$P$9</c:f>
              <c:numCache>
                <c:formatCode>0.000</c:formatCode>
                <c:ptCount val="15"/>
                <c:pt idx="0">
                  <c:v>4.58113883008419</c:v>
                </c:pt>
                <c:pt idx="1">
                  <c:v>4.58113883008419</c:v>
                </c:pt>
                <c:pt idx="2">
                  <c:v>4.58113883008419</c:v>
                </c:pt>
                <c:pt idx="3">
                  <c:v>4.58113883008419</c:v>
                </c:pt>
                <c:pt idx="4">
                  <c:v>4.58113883008419</c:v>
                </c:pt>
                <c:pt idx="5">
                  <c:v>4.58113883008419</c:v>
                </c:pt>
                <c:pt idx="6">
                  <c:v>4.58113883008419</c:v>
                </c:pt>
                <c:pt idx="7">
                  <c:v>4.58113883008419</c:v>
                </c:pt>
                <c:pt idx="8">
                  <c:v>4.58113883008419</c:v>
                </c:pt>
                <c:pt idx="9">
                  <c:v>4.58113883008419</c:v>
                </c:pt>
                <c:pt idx="10">
                  <c:v>4.58113883008419</c:v>
                </c:pt>
                <c:pt idx="11">
                  <c:v>4.58113883008419</c:v>
                </c:pt>
                <c:pt idx="12">
                  <c:v>4.58113883008419</c:v>
                </c:pt>
                <c:pt idx="13">
                  <c:v>4.58113883008419</c:v>
                </c:pt>
                <c:pt idx="14">
                  <c:v>4.58113883008419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'Control Chart'!$A$10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'Control Chart'!$B$10:$P$10</c:f>
              <c:numCache>
                <c:formatCode>0.000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'Control Chart'!$A$11</c:f>
              <c:strCache>
                <c:ptCount val="1"/>
                <c:pt idx="0">
                  <c:v> -1 Sigma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'Control Chart'!$B$11:$P$11</c:f>
              <c:numCache>
                <c:formatCode>0.000</c:formatCode>
                <c:ptCount val="15"/>
                <c:pt idx="0">
                  <c:v>1.4188611699158102</c:v>
                </c:pt>
                <c:pt idx="1">
                  <c:v>1.4188611699158102</c:v>
                </c:pt>
                <c:pt idx="2">
                  <c:v>1.4188611699158102</c:v>
                </c:pt>
                <c:pt idx="3">
                  <c:v>1.4188611699158102</c:v>
                </c:pt>
                <c:pt idx="4">
                  <c:v>1.4188611699158102</c:v>
                </c:pt>
                <c:pt idx="5">
                  <c:v>1.4188611699158102</c:v>
                </c:pt>
                <c:pt idx="6">
                  <c:v>1.4188611699158102</c:v>
                </c:pt>
                <c:pt idx="7">
                  <c:v>1.4188611699158102</c:v>
                </c:pt>
                <c:pt idx="8">
                  <c:v>1.4188611699158102</c:v>
                </c:pt>
                <c:pt idx="9">
                  <c:v>1.4188611699158102</c:v>
                </c:pt>
                <c:pt idx="10">
                  <c:v>1.4188611699158102</c:v>
                </c:pt>
                <c:pt idx="11">
                  <c:v>1.4188611699158102</c:v>
                </c:pt>
                <c:pt idx="12">
                  <c:v>1.4188611699158102</c:v>
                </c:pt>
                <c:pt idx="13">
                  <c:v>1.4188611699158102</c:v>
                </c:pt>
                <c:pt idx="14">
                  <c:v>1.4188611699158102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'Control Chart'!$A$12</c:f>
              <c:strCache>
                <c:ptCount val="1"/>
                <c:pt idx="0">
                  <c:v> -2 Sigma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'Control Chart'!$B$12:$P$12</c:f>
              <c:numCache>
                <c:formatCode>0.000</c:formatCode>
                <c:ptCount val="15"/>
                <c:pt idx="0">
                  <c:v>-0.16227766016837952</c:v>
                </c:pt>
                <c:pt idx="1">
                  <c:v>-0.16227766016837952</c:v>
                </c:pt>
                <c:pt idx="2">
                  <c:v>-0.16227766016837952</c:v>
                </c:pt>
                <c:pt idx="3">
                  <c:v>-0.16227766016837952</c:v>
                </c:pt>
                <c:pt idx="4">
                  <c:v>-0.16227766016837952</c:v>
                </c:pt>
                <c:pt idx="5">
                  <c:v>-0.16227766016837952</c:v>
                </c:pt>
                <c:pt idx="6">
                  <c:v>-0.16227766016837952</c:v>
                </c:pt>
                <c:pt idx="7">
                  <c:v>-0.16227766016837952</c:v>
                </c:pt>
                <c:pt idx="8">
                  <c:v>-0.16227766016837952</c:v>
                </c:pt>
                <c:pt idx="9">
                  <c:v>-0.16227766016837952</c:v>
                </c:pt>
                <c:pt idx="10">
                  <c:v>-0.16227766016837952</c:v>
                </c:pt>
                <c:pt idx="11">
                  <c:v>-0.16227766016837952</c:v>
                </c:pt>
                <c:pt idx="12">
                  <c:v>-0.16227766016837952</c:v>
                </c:pt>
                <c:pt idx="13">
                  <c:v>-0.16227766016837952</c:v>
                </c:pt>
                <c:pt idx="14">
                  <c:v>-0.16227766016837952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'Control Chart'!$A$13</c:f>
              <c:strCache>
                <c:ptCount val="1"/>
                <c:pt idx="0">
                  <c:v> -3 Sigma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'Control Chart'!$B$13:$P$13</c:f>
              <c:numCache>
                <c:formatCode>0.000</c:formatCode>
                <c:ptCount val="15"/>
                <c:pt idx="0">
                  <c:v>-1.7434164902525691</c:v>
                </c:pt>
                <c:pt idx="1">
                  <c:v>-1.7434164902525691</c:v>
                </c:pt>
                <c:pt idx="2">
                  <c:v>-1.7434164902525691</c:v>
                </c:pt>
                <c:pt idx="3">
                  <c:v>-1.7434164902525691</c:v>
                </c:pt>
                <c:pt idx="4">
                  <c:v>-1.7434164902525691</c:v>
                </c:pt>
                <c:pt idx="5">
                  <c:v>-1.7434164902525691</c:v>
                </c:pt>
                <c:pt idx="6">
                  <c:v>-1.7434164902525691</c:v>
                </c:pt>
                <c:pt idx="7">
                  <c:v>-1.7434164902525691</c:v>
                </c:pt>
                <c:pt idx="8">
                  <c:v>-1.7434164902525691</c:v>
                </c:pt>
                <c:pt idx="9">
                  <c:v>-1.7434164902525691</c:v>
                </c:pt>
                <c:pt idx="10">
                  <c:v>-1.7434164902525691</c:v>
                </c:pt>
                <c:pt idx="11">
                  <c:v>-1.7434164902525691</c:v>
                </c:pt>
                <c:pt idx="12">
                  <c:v>-1.7434164902525691</c:v>
                </c:pt>
                <c:pt idx="13">
                  <c:v>-1.7434164902525691</c:v>
                </c:pt>
                <c:pt idx="14">
                  <c:v>-1.7434164902525691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26360"/>
        <c:axId val="299225968"/>
      </c:lineChart>
      <c:catAx>
        <c:axId val="29922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5184"/>
        <c:crosses val="autoZero"/>
        <c:auto val="1"/>
        <c:lblAlgn val="ctr"/>
        <c:lblOffset val="100"/>
        <c:noMultiLvlLbl val="0"/>
      </c:catAx>
      <c:valAx>
        <c:axId val="2992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4792"/>
        <c:crosses val="autoZero"/>
        <c:crossBetween val="between"/>
      </c:valAx>
      <c:valAx>
        <c:axId val="299225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6360"/>
        <c:crosses val="max"/>
        <c:crossBetween val="between"/>
      </c:valAx>
      <c:catAx>
        <c:axId val="299226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922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8127328955494542E-3"/>
          <c:y val="0.18199213221862706"/>
          <c:w val="0.13305643482812837"/>
          <c:h val="0.6970814652538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558800</xdr:colOff>
      <xdr:row>0</xdr:row>
      <xdr:rowOff>0</xdr:rowOff>
    </xdr:from>
    <xdr:to>
      <xdr:col>30</xdr:col>
      <xdr:colOff>57146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558800</xdr:colOff>
      <xdr:row>0</xdr:row>
      <xdr:rowOff>0</xdr:rowOff>
    </xdr:from>
    <xdr:to>
      <xdr:col>30</xdr:col>
      <xdr:colOff>57146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>
      <selection activeCell="C27" sqref="C27:V27"/>
    </sheetView>
  </sheetViews>
  <sheetFormatPr defaultRowHeight="15" x14ac:dyDescent="0.25"/>
  <cols>
    <col min="1" max="1" width="17.7109375" customWidth="1"/>
    <col min="2" max="2" width="8.85546875" style="4" customWidth="1"/>
    <col min="3" max="3" width="10" style="4" customWidth="1"/>
    <col min="4" max="17" width="9.140625" style="4"/>
  </cols>
  <sheetData>
    <row r="1" spans="1:16" x14ac:dyDescent="0.25">
      <c r="A1" s="38" t="s">
        <v>41</v>
      </c>
      <c r="B1" s="38">
        <v>1</v>
      </c>
      <c r="C1" s="38">
        <v>5</v>
      </c>
      <c r="D1" s="38">
        <v>4</v>
      </c>
      <c r="E1" s="38">
        <v>3</v>
      </c>
      <c r="F1" s="38">
        <v>2</v>
      </c>
    </row>
    <row r="2" spans="1:16" x14ac:dyDescent="0.25">
      <c r="A2" t="s">
        <v>42</v>
      </c>
      <c r="B2" s="4">
        <v>5</v>
      </c>
    </row>
    <row r="3" spans="1:16" s="4" customFormat="1" x14ac:dyDescent="0.25">
      <c r="A3" s="36" t="s">
        <v>0</v>
      </c>
      <c r="B3" s="37">
        <f>W24</f>
        <v>0.984097235247133</v>
      </c>
    </row>
    <row r="4" spans="1:16" s="4" customFormat="1" x14ac:dyDescent="0.25">
      <c r="A4" s="4" t="s">
        <v>18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</row>
    <row r="5" spans="1:16" s="4" customFormat="1" ht="15.75" x14ac:dyDescent="0.25">
      <c r="A5" t="s">
        <v>37</v>
      </c>
      <c r="B5" s="46">
        <v>2</v>
      </c>
    </row>
    <row r="6" spans="1:16" s="4" customFormat="1" x14ac:dyDescent="0.25">
      <c r="A6" s="39" t="s">
        <v>25</v>
      </c>
      <c r="B6" s="44">
        <f t="shared" ref="B6:P6" si="0">VLOOKUP($B5,$B26:$Q55,COLUMN(),FALSE)</f>
        <v>0.6</v>
      </c>
      <c r="C6" s="44">
        <f t="shared" si="0"/>
        <v>0.7</v>
      </c>
      <c r="D6" s="44">
        <f t="shared" si="0"/>
        <v>0.8</v>
      </c>
      <c r="E6" s="44">
        <f t="shared" si="0"/>
        <v>0.9</v>
      </c>
      <c r="F6" s="44">
        <f t="shared" si="0"/>
        <v>1</v>
      </c>
      <c r="G6" s="44">
        <f t="shared" si="0"/>
        <v>1.1000000000000001</v>
      </c>
      <c r="H6" s="44">
        <f t="shared" si="0"/>
        <v>1.2</v>
      </c>
      <c r="I6" s="44">
        <f t="shared" si="0"/>
        <v>1.3</v>
      </c>
      <c r="J6" s="44">
        <f t="shared" si="0"/>
        <v>-1.7</v>
      </c>
      <c r="K6" s="44">
        <f t="shared" si="0"/>
        <v>-1.7</v>
      </c>
      <c r="L6" s="44">
        <f t="shared" si="0"/>
        <v>-2</v>
      </c>
      <c r="M6" s="44">
        <f t="shared" si="0"/>
        <v>5</v>
      </c>
      <c r="N6" s="44">
        <f t="shared" si="0"/>
        <v>4</v>
      </c>
      <c r="O6" s="44">
        <f t="shared" si="0"/>
        <v>3</v>
      </c>
      <c r="P6" s="44">
        <f t="shared" si="0"/>
        <v>2.7</v>
      </c>
    </row>
    <row r="7" spans="1:16" s="4" customFormat="1" x14ac:dyDescent="0.25">
      <c r="A7" s="42" t="s">
        <v>19</v>
      </c>
      <c r="B7" s="43">
        <f>B10+3*B3</f>
        <v>5.8672917057413994</v>
      </c>
      <c r="C7" s="35">
        <f>$B7</f>
        <v>5.8672917057413994</v>
      </c>
      <c r="D7" s="35">
        <f t="shared" ref="D7:P8" si="1">$B7</f>
        <v>5.8672917057413994</v>
      </c>
      <c r="E7" s="35">
        <f t="shared" si="1"/>
        <v>5.8672917057413994</v>
      </c>
      <c r="F7" s="35">
        <f t="shared" si="1"/>
        <v>5.8672917057413994</v>
      </c>
      <c r="G7" s="35">
        <f t="shared" si="1"/>
        <v>5.8672917057413994</v>
      </c>
      <c r="H7" s="35">
        <f t="shared" si="1"/>
        <v>5.8672917057413994</v>
      </c>
      <c r="I7" s="35">
        <f t="shared" si="1"/>
        <v>5.8672917057413994</v>
      </c>
      <c r="J7" s="35">
        <f t="shared" si="1"/>
        <v>5.8672917057413994</v>
      </c>
      <c r="K7" s="35">
        <f t="shared" si="1"/>
        <v>5.8672917057413994</v>
      </c>
      <c r="L7" s="35">
        <f t="shared" si="1"/>
        <v>5.8672917057413994</v>
      </c>
      <c r="M7" s="35">
        <f t="shared" si="1"/>
        <v>5.8672917057413994</v>
      </c>
      <c r="N7" s="35">
        <f t="shared" si="1"/>
        <v>5.8672917057413994</v>
      </c>
      <c r="O7" s="35">
        <f t="shared" si="1"/>
        <v>5.8672917057413994</v>
      </c>
      <c r="P7" s="35">
        <f t="shared" si="1"/>
        <v>5.8672917057413994</v>
      </c>
    </row>
    <row r="8" spans="1:16" s="4" customFormat="1" x14ac:dyDescent="0.25">
      <c r="A8" s="51" t="s">
        <v>20</v>
      </c>
      <c r="B8" s="52">
        <f>B10+ 2*B3</f>
        <v>4.8831944704942662</v>
      </c>
      <c r="C8" s="35">
        <f>$B8</f>
        <v>4.8831944704942662</v>
      </c>
      <c r="D8" s="35">
        <f t="shared" si="1"/>
        <v>4.8831944704942662</v>
      </c>
      <c r="E8" s="35">
        <f t="shared" si="1"/>
        <v>4.8831944704942662</v>
      </c>
      <c r="F8" s="35">
        <f t="shared" si="1"/>
        <v>4.8831944704942662</v>
      </c>
      <c r="G8" s="35">
        <f t="shared" si="1"/>
        <v>4.8831944704942662</v>
      </c>
      <c r="H8" s="35">
        <f t="shared" si="1"/>
        <v>4.8831944704942662</v>
      </c>
      <c r="I8" s="35">
        <f t="shared" si="1"/>
        <v>4.8831944704942662</v>
      </c>
      <c r="J8" s="35">
        <f t="shared" si="1"/>
        <v>4.8831944704942662</v>
      </c>
      <c r="K8" s="35">
        <f t="shared" si="1"/>
        <v>4.8831944704942662</v>
      </c>
      <c r="L8" s="35">
        <f t="shared" si="1"/>
        <v>4.8831944704942662</v>
      </c>
      <c r="M8" s="35">
        <f t="shared" si="1"/>
        <v>4.8831944704942662</v>
      </c>
      <c r="N8" s="35">
        <f t="shared" si="1"/>
        <v>4.8831944704942662</v>
      </c>
      <c r="O8" s="35">
        <f t="shared" si="1"/>
        <v>4.8831944704942662</v>
      </c>
      <c r="P8" s="35">
        <f t="shared" si="1"/>
        <v>4.8831944704942662</v>
      </c>
    </row>
    <row r="9" spans="1:16" s="4" customFormat="1" x14ac:dyDescent="0.25">
      <c r="A9" s="40" t="s">
        <v>21</v>
      </c>
      <c r="B9" s="41">
        <f>B10+B3</f>
        <v>3.8990972352471331</v>
      </c>
      <c r="C9" s="35">
        <f t="shared" ref="C9:P13" si="2">$B9</f>
        <v>3.8990972352471331</v>
      </c>
      <c r="D9" s="35">
        <f t="shared" si="2"/>
        <v>3.8990972352471331</v>
      </c>
      <c r="E9" s="35">
        <f t="shared" si="2"/>
        <v>3.8990972352471331</v>
      </c>
      <c r="F9" s="35">
        <f t="shared" si="2"/>
        <v>3.8990972352471331</v>
      </c>
      <c r="G9" s="35">
        <f t="shared" si="2"/>
        <v>3.8990972352471331</v>
      </c>
      <c r="H9" s="35">
        <f t="shared" si="2"/>
        <v>3.8990972352471331</v>
      </c>
      <c r="I9" s="35">
        <f t="shared" si="2"/>
        <v>3.8990972352471331</v>
      </c>
      <c r="J9" s="35">
        <f t="shared" si="2"/>
        <v>3.8990972352471331</v>
      </c>
      <c r="K9" s="35">
        <f t="shared" si="2"/>
        <v>3.8990972352471331</v>
      </c>
      <c r="L9" s="35">
        <f t="shared" si="2"/>
        <v>3.8990972352471331</v>
      </c>
      <c r="M9" s="35">
        <f t="shared" si="2"/>
        <v>3.8990972352471331</v>
      </c>
      <c r="N9" s="35">
        <f t="shared" si="2"/>
        <v>3.8990972352471331</v>
      </c>
      <c r="O9" s="35">
        <f t="shared" si="2"/>
        <v>3.8990972352471331</v>
      </c>
      <c r="P9" s="35">
        <f t="shared" si="2"/>
        <v>3.8990972352471331</v>
      </c>
    </row>
    <row r="10" spans="1:16" s="4" customFormat="1" x14ac:dyDescent="0.25">
      <c r="A10" s="48" t="s">
        <v>1</v>
      </c>
      <c r="B10" s="49">
        <f>U24</f>
        <v>2.915</v>
      </c>
      <c r="C10" s="35">
        <f t="shared" si="2"/>
        <v>2.915</v>
      </c>
      <c r="D10" s="35">
        <f t="shared" si="2"/>
        <v>2.915</v>
      </c>
      <c r="E10" s="35">
        <f t="shared" si="2"/>
        <v>2.915</v>
      </c>
      <c r="F10" s="35">
        <f t="shared" si="2"/>
        <v>2.915</v>
      </c>
      <c r="G10" s="35">
        <f t="shared" si="2"/>
        <v>2.915</v>
      </c>
      <c r="H10" s="35">
        <f t="shared" si="2"/>
        <v>2.915</v>
      </c>
      <c r="I10" s="35">
        <f t="shared" si="2"/>
        <v>2.915</v>
      </c>
      <c r="J10" s="35">
        <f t="shared" si="2"/>
        <v>2.915</v>
      </c>
      <c r="K10" s="35">
        <f t="shared" si="2"/>
        <v>2.915</v>
      </c>
      <c r="L10" s="35">
        <f t="shared" si="2"/>
        <v>2.915</v>
      </c>
      <c r="M10" s="35">
        <f t="shared" si="2"/>
        <v>2.915</v>
      </c>
      <c r="N10" s="35">
        <f t="shared" si="2"/>
        <v>2.915</v>
      </c>
      <c r="O10" s="35">
        <f t="shared" si="2"/>
        <v>2.915</v>
      </c>
      <c r="P10" s="35">
        <f t="shared" si="2"/>
        <v>2.915</v>
      </c>
    </row>
    <row r="11" spans="1:16" x14ac:dyDescent="0.25">
      <c r="A11" s="40" t="s">
        <v>22</v>
      </c>
      <c r="B11" s="41">
        <f>B10-B3</f>
        <v>1.9309027647528669</v>
      </c>
      <c r="C11" s="35">
        <f t="shared" si="2"/>
        <v>1.9309027647528669</v>
      </c>
      <c r="D11" s="35">
        <f t="shared" si="2"/>
        <v>1.9309027647528669</v>
      </c>
      <c r="E11" s="35">
        <f t="shared" si="2"/>
        <v>1.9309027647528669</v>
      </c>
      <c r="F11" s="35">
        <f t="shared" si="2"/>
        <v>1.9309027647528669</v>
      </c>
      <c r="G11" s="35">
        <f t="shared" si="2"/>
        <v>1.9309027647528669</v>
      </c>
      <c r="H11" s="35">
        <f t="shared" si="2"/>
        <v>1.9309027647528669</v>
      </c>
      <c r="I11" s="35">
        <f t="shared" si="2"/>
        <v>1.9309027647528669</v>
      </c>
      <c r="J11" s="35">
        <f t="shared" si="2"/>
        <v>1.9309027647528669</v>
      </c>
      <c r="K11" s="35">
        <f t="shared" si="2"/>
        <v>1.9309027647528669</v>
      </c>
      <c r="L11" s="35">
        <f t="shared" si="2"/>
        <v>1.9309027647528669</v>
      </c>
      <c r="M11" s="35">
        <f t="shared" si="2"/>
        <v>1.9309027647528669</v>
      </c>
      <c r="N11" s="35">
        <f t="shared" si="2"/>
        <v>1.9309027647528669</v>
      </c>
      <c r="O11" s="35">
        <f t="shared" si="2"/>
        <v>1.9309027647528669</v>
      </c>
      <c r="P11" s="35">
        <f t="shared" si="2"/>
        <v>1.9309027647528669</v>
      </c>
    </row>
    <row r="12" spans="1:16" x14ac:dyDescent="0.25">
      <c r="A12" s="51" t="s">
        <v>23</v>
      </c>
      <c r="B12" s="52">
        <f>B10-2*B3</f>
        <v>0.94680552950573404</v>
      </c>
      <c r="C12" s="35">
        <f t="shared" si="2"/>
        <v>0.94680552950573404</v>
      </c>
      <c r="D12" s="35">
        <f t="shared" si="2"/>
        <v>0.94680552950573404</v>
      </c>
      <c r="E12" s="35">
        <f t="shared" si="2"/>
        <v>0.94680552950573404</v>
      </c>
      <c r="F12" s="35">
        <f t="shared" si="2"/>
        <v>0.94680552950573404</v>
      </c>
      <c r="G12" s="35">
        <f t="shared" si="2"/>
        <v>0.94680552950573404</v>
      </c>
      <c r="H12" s="35">
        <f t="shared" si="2"/>
        <v>0.94680552950573404</v>
      </c>
      <c r="I12" s="35">
        <f t="shared" si="2"/>
        <v>0.94680552950573404</v>
      </c>
      <c r="J12" s="35">
        <f t="shared" si="2"/>
        <v>0.94680552950573404</v>
      </c>
      <c r="K12" s="35">
        <f t="shared" si="2"/>
        <v>0.94680552950573404</v>
      </c>
      <c r="L12" s="35">
        <f t="shared" si="2"/>
        <v>0.94680552950573404</v>
      </c>
      <c r="M12" s="35">
        <f t="shared" si="2"/>
        <v>0.94680552950573404</v>
      </c>
      <c r="N12" s="35">
        <f t="shared" si="2"/>
        <v>0.94680552950573404</v>
      </c>
      <c r="O12" s="35">
        <f t="shared" si="2"/>
        <v>0.94680552950573404</v>
      </c>
      <c r="P12" s="35">
        <f t="shared" si="2"/>
        <v>0.94680552950573404</v>
      </c>
    </row>
    <row r="13" spans="1:16" x14ac:dyDescent="0.25">
      <c r="A13" s="42" t="s">
        <v>24</v>
      </c>
      <c r="B13" s="43">
        <f>B10-3*B3</f>
        <v>-3.729170574139884E-2</v>
      </c>
      <c r="C13" s="35">
        <f t="shared" si="2"/>
        <v>-3.729170574139884E-2</v>
      </c>
      <c r="D13" s="35">
        <f t="shared" si="2"/>
        <v>-3.729170574139884E-2</v>
      </c>
      <c r="E13" s="35">
        <f t="shared" si="2"/>
        <v>-3.729170574139884E-2</v>
      </c>
      <c r="F13" s="35">
        <f t="shared" si="2"/>
        <v>-3.729170574139884E-2</v>
      </c>
      <c r="G13" s="35">
        <f t="shared" si="2"/>
        <v>-3.729170574139884E-2</v>
      </c>
      <c r="H13" s="35">
        <f t="shared" si="2"/>
        <v>-3.729170574139884E-2</v>
      </c>
      <c r="I13" s="35">
        <f t="shared" si="2"/>
        <v>-3.729170574139884E-2</v>
      </c>
      <c r="J13" s="35">
        <f t="shared" si="2"/>
        <v>-3.729170574139884E-2</v>
      </c>
      <c r="K13" s="35">
        <f t="shared" si="2"/>
        <v>-3.729170574139884E-2</v>
      </c>
      <c r="L13" s="35">
        <f t="shared" si="2"/>
        <v>-3.729170574139884E-2</v>
      </c>
      <c r="M13" s="35">
        <f t="shared" si="2"/>
        <v>-3.729170574139884E-2</v>
      </c>
      <c r="N13" s="35">
        <f t="shared" si="2"/>
        <v>-3.729170574139884E-2</v>
      </c>
      <c r="O13" s="35">
        <f t="shared" si="2"/>
        <v>-3.729170574139884E-2</v>
      </c>
      <c r="P13" s="35">
        <f t="shared" si="2"/>
        <v>-3.729170574139884E-2</v>
      </c>
    </row>
    <row r="15" spans="1:16" x14ac:dyDescent="0.25">
      <c r="A15" s="48" t="s">
        <v>1</v>
      </c>
      <c r="B15" s="49">
        <f>AVERAGE(B1:F1)</f>
        <v>3</v>
      </c>
    </row>
    <row r="16" spans="1:16" x14ac:dyDescent="0.25">
      <c r="A16" s="36" t="s">
        <v>0</v>
      </c>
      <c r="B16" s="37">
        <f>_xlfn.STDEV.S(B1:F1)</f>
        <v>1.5811388300841898</v>
      </c>
    </row>
    <row r="17" spans="1:23" x14ac:dyDescent="0.25">
      <c r="B17" s="7" t="s">
        <v>26</v>
      </c>
      <c r="C17" s="7" t="s">
        <v>27</v>
      </c>
      <c r="D17" s="7" t="s">
        <v>28</v>
      </c>
      <c r="E17" s="7" t="s">
        <v>29</v>
      </c>
      <c r="F17" s="7" t="s">
        <v>30</v>
      </c>
      <c r="G17" s="7" t="s">
        <v>31</v>
      </c>
      <c r="H17" s="7" t="s">
        <v>32</v>
      </c>
      <c r="I17" s="7" t="s">
        <v>33</v>
      </c>
    </row>
    <row r="18" spans="1:23" x14ac:dyDescent="0.25">
      <c r="A18" s="45" t="s">
        <v>36</v>
      </c>
      <c r="B18" t="b">
        <f>OR(
ABS(B6 - B10) &gt; ABS(B7 - B10),
ABS(B6 - B10) &gt; ABS(B13 - B10)
)</f>
        <v>0</v>
      </c>
      <c r="C18" s="4" t="b">
        <f>OR(
AND(
ABS(D6 - B10) &gt; ABS(B8 - B10),
ABS(C6 - B10) &gt; ABS(B8 - B10),
OR(
AND(C6 &gt; B10,D6 &gt; B10),
AND(C6 &lt; B10,D6 &lt; B10)
)
),
AND(
ABS(D6 - B10) &gt; ABS(B8 - B10),
ABS(B6 - B10) &gt; ABS(B8 - B10),
OR(
AND(B6 &gt; B10,D6 &gt; B10),
AND(B6 &lt; B10,D6 &lt; B10)
)
),
AND(
ABS(C6 - B10) &gt; ABS(B8 - B10),
ABS(B6 - B10) &gt; ABS(B8 - B10),
OR(
AND(B6 &gt; B10,C6 &gt; B10),
AND(B6 &lt; B10,C6 &lt; B10)
)
),
AND(
ABS(D6 - B10) &gt; ABS(B12 - B10),
ABS(C6 - B10) &gt; ABS(B12 - B10),
OR(
AND(C6 &gt; B10,D6 &gt; B10),
AND(C6 &lt; B10,D6 &lt; B10)
)
),
AND(
ABS(D6 - B10) &gt; ABS(B12 - B10),
ABS(B6 - B10) &gt; ABS(B12 - B10),
OR(
AND(B6 &gt; B10,D6 &gt; B10),
AND(B6 &lt; B10,D6 &lt; B10)
)
),
AND(
ABS(C6 - B10) &gt; ABS(B12 - B10),
ABS(B6 - B10) &gt; ABS(B12 - B10),
OR(
AND(B6 &gt; B10,C6 &gt; B10),
AND(B6 &lt; B10,C6 &lt; B10)
)
)
)</f>
        <v>1</v>
      </c>
      <c r="D18" s="4" t="b">
        <f>OR(
AND(
ABS(F6 - B10) &gt; ABS(B9 - B10),
ABS(E6 - B10) &gt; ABS(B9 - B10),
ABS(D6 - B10) &gt; ABS(B9 - B10),
ABS(C6 - B10) &gt; ABS(B9 - B10),
OR(
AND(C6 &gt; B10,D6 &gt; B10,E6 &gt; B10,F6 &gt; B10),
AND(C6 &lt; B10,D6 &lt; B10,E6 &lt; B10,F6 &lt; B10)
)
),
AND(
ABS(F6 - B10) &gt; ABS(B9 - B10),
ABS(E6 - B10) &gt; ABS(B9 - B10),
ABS(D6 - B10) &gt; ABS(B9 - B10),
ABS(B6 - B10) &gt; ABS(B9 - B10),
OR(
AND(B6 &gt; B10,D6 &gt; B10,E6 &gt; B10,F6 &gt; B10),
AND(B6 &lt; B10,D6 &lt; B10,E6 &lt; B10,F6 &lt; B10)
)
),
AND(
ABS(F6 - B10) &gt; ABS(B9 - B10),
ABS(E6 - B10) &gt; ABS(B9 - B10),
ABS(C6 - B10) &gt; ABS(B9 - B10),
ABS(B6 - B10) &gt; ABS(B9 - B10),
OR(
AND(B6 &gt; B10,C6 &gt; B10,E6 &gt; B10,F6 &gt; B10),
AND(B6 &lt; B10,C6 &lt; B10,E6 &lt; B10,F6 &lt; B10)
)
),
AND(
ABS(F6 - B10) &gt; ABS(B9 - B10),
ABS(D6 - B10) &gt; ABS(B9 - B10),
ABS(C6 - B10) &gt; ABS(B9 - B10),
ABS(B6 - B10) &gt; ABS(B9 - B10),
OR(
AND(B6 &gt; B10,C6 &gt; B10,D6 &gt; B10,F6 &gt; B10),
AND(B6 &lt; B10,C6 &lt; B10,D6 &lt; B10,F6 &lt; B10)
)
),
AND(
ABS(E6 - B10) &gt; ABS(B9 - B10),
ABS(D6 - B10) &gt; ABS(B9 - B10),
ABS(C6 - B10) &gt; ABS(B9 - B10),
ABS(B6 - B10) &gt; ABS(B9 - B10),
OR(
AND(B6 &gt; B10,C6 &gt; B10,D6 &gt; B10,E6 &gt; B10),
AND(B6 &lt; B10,C6 &lt; B10,D6 &lt; B10,E6 &lt; B10)
)
),
AND(
ABS(F6 - B10) &gt; ABS(B11 - B10),
ABS(E6 - B10) &gt; ABS(B11 - B10),
ABS(D6 - B10) &gt; ABS(B11 - B10),
ABS(C6 - B10) &gt; ABS(B11 - B10),
OR(
AND(C6 &gt; B10,D6 &gt; B10,E6 &gt; B10,F6 &gt; B10),
AND(C6 &lt; B10,D6 &lt; B10,E6 &lt; B10,F6 &lt; B10)
)
),
AND(
ABS(F6 - B10) &gt; ABS(B11 - B10),
ABS(E6 - B10) &gt; ABS(B11 - B10),
ABS(D6 - B10) &gt; ABS(B11 - B10),
ABS(B6 - B10) &gt; ABS(B11 - B10),
OR(
AND(B6 &gt; B10,D6 &gt; B10,E6 &gt; B10,F6 &gt; B10),
AND(B6 &lt; B10,D6 &lt; B10,E6 &lt; B10,F6 &lt; B10)
)
),
AND(
ABS(F6 - B10) &gt; ABS(B11 - B10),
ABS(E6 - B10) &gt; ABS(B11 - B10),
ABS(C6 - B10) &gt; ABS(B11 - B10),
ABS(B6 - B10) &gt; ABS(B11 - B10),
OR(
AND(B6 &gt; B10,C6 &gt; B10,E6 &gt; B10,F6 &gt; B10),
AND(B6 &lt; B10,C6 &lt; B10,E6 &lt; B10,F6 &lt; B10)
)
),
AND(
ABS(F6 - B10) &gt; ABS(B11 - B10),
ABS(D6 - B10) &gt; ABS(B11 - B10),
ABS(C6 - B10) &gt; ABS(B11 - B10),
ABS(B6 - B10) &gt; ABS(B11 - B10),
OR(
AND(B6 &gt; B10,C6 &gt; B10,D6 &gt; B10,F6 &gt; B10),
AND(B6 &lt; B10,C6 &lt; B10,D6 &lt; B10,F6 &lt; B10)
)
),
AND(
ABS(E6 - B10) &gt; ABS(B11 - B10),
ABS(D6 - B10) &gt; ABS(B11 - B10),
ABS(C6 - B10) &gt; ABS(B11 - B10),
ABS(B6 - B10) &gt; ABS(B11 - B10),
OR(
AND(B6 &gt; B10,C6 &gt; B10,D6 &gt; B10,E6 &gt; B10),
AND(B6 &lt; B10,C6 &lt; B10,D6 &lt; B10,E6 &lt; B10)
)
)
)</f>
        <v>1</v>
      </c>
      <c r="E18" s="4" t="b">
        <f>OR(
AND(
I6 &gt; B10,
H6 &gt; B10,
G6 &gt; B10,
E6 &gt; B10,
E6 &gt; B10,
D6 &gt; B10,
C6 &gt; B10,
B6 &gt; B10
),
AND(
I6 &lt; B10,
H6 &lt; B10,
G6 &lt; B10,
F6 &lt; B10,
E6 &lt; B10,
D6 &lt; B10,
C6 &lt; B10,
B6 &lt; B10
)
)</f>
        <v>1</v>
      </c>
      <c r="F18" s="4" t="b">
        <f>OR(
AND(
G6 &lt; F6,
F6 &lt; E6,
E6 &lt; D6,
D6 &lt; C6,
C6 &lt; B6
),AND(
G6 &gt; F6,
F6 &gt; E6,
E6 &gt; D6,
D6 &gt; C6,
C6 &gt; B6
)
)</f>
        <v>1</v>
      </c>
      <c r="G18" s="4" t="b">
        <f>AND(B6 &lt; B9, B6 &gt; B11,C6 &lt; B9, C6 &gt; B11,D6 &lt; B9, D6 &gt; B11,E6 &lt; B9, E6 &gt; B11,F6 &lt; B9, F6 &gt; B11,G6 &lt; B9, G6 &gt; B11,H6 &lt; B9, H6 &gt; B11,I6 &lt; B9, I6 &gt; B11,J6 &lt; B9, J6 &gt; B11,K6 &lt; B9, K6 &gt; B11,L6 &lt; B9, L6 &gt; B11,M6 &lt; B9, M6 &gt; B11,N6 &lt; B9, N6 &gt; B11,O6 &lt; B9, O6 &gt; B11,P6 &lt; B9, P6 &gt; B11)</f>
        <v>0</v>
      </c>
      <c r="H18" s="4" t="b">
        <f>OR(
(AND(
B6 &gt; C6,
C6 &lt; D6,
D6 &gt; E6,
E6 &lt; F6,
F6 &gt; G6,
G6 &lt; H6,
H6 &gt; I6,
I6 &lt; J6,
J6 &gt; K6,
K6 &lt; L6,
L6 &gt; M6,
M6 &lt; N6,
N6 &gt; O6
)),(AND(
B6 &lt; C6,
C6 &gt; D6,
D6 &lt; E6,
E6 &gt; F6,
F6 &lt; G6,
G6 &gt; H6,
H6 &lt; I6,
I6 &gt; J6,
J6 &lt; K6,
K6 &gt; L6,
L6 &lt; M6,
M6 &gt; N6,
N6 &lt; O6
))
)</f>
        <v>0</v>
      </c>
      <c r="I18" s="4" t="b">
        <f>AND(
OR(I6 &gt; B9, I6 &lt; B11),
OR(H6 &gt; B9, H6 &lt; B11),
OR(G6 &gt; B9, G6 &lt; B11),
OR(F6 &gt; B9, F6 &lt; B11),
OR(E6 &gt; B9, E6 &lt; B11),
OR(D6 &gt; B9, D6 &lt; B11),
OR(C6 &gt; B9, C6 &lt; B11),
OR(B6 &gt; B9, B6 &lt; B11)
)</f>
        <v>1</v>
      </c>
    </row>
    <row r="20" spans="1:23" x14ac:dyDescent="0.25">
      <c r="B20"/>
    </row>
    <row r="22" spans="1:23" x14ac:dyDescent="0.25">
      <c r="A22" t="s">
        <v>38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>
        <v>10</v>
      </c>
      <c r="M22" s="4">
        <v>11</v>
      </c>
      <c r="N22" s="4">
        <v>12</v>
      </c>
      <c r="O22" s="4">
        <v>13</v>
      </c>
      <c r="P22" s="4">
        <v>14</v>
      </c>
      <c r="Q22" s="4">
        <v>15</v>
      </c>
    </row>
    <row r="23" spans="1:23" ht="15.75" x14ac:dyDescent="0.25">
      <c r="A23" t="s">
        <v>34</v>
      </c>
      <c r="B23" s="46">
        <f>B5</f>
        <v>2</v>
      </c>
      <c r="S23" s="58" t="s">
        <v>40</v>
      </c>
      <c r="U23" t="s">
        <v>43</v>
      </c>
      <c r="W23" t="s">
        <v>44</v>
      </c>
    </row>
    <row r="24" spans="1:23" x14ac:dyDescent="0.25">
      <c r="A24" t="s">
        <v>35</v>
      </c>
      <c r="B24"/>
      <c r="C24" s="44">
        <f>VLOOKUP($B23,$B26:$Q55,COLUMN()-1,FALSE)</f>
        <v>0.6</v>
      </c>
      <c r="D24" s="44">
        <f t="shared" ref="D24:Q24" si="3">VLOOKUP($B23,$B26:$Q55,COLUMN()-1,FALSE)</f>
        <v>0.7</v>
      </c>
      <c r="E24" s="44">
        <f t="shared" si="3"/>
        <v>0.8</v>
      </c>
      <c r="F24" s="44">
        <f t="shared" si="3"/>
        <v>0.9</v>
      </c>
      <c r="G24" s="44">
        <f t="shared" si="3"/>
        <v>1</v>
      </c>
      <c r="H24" s="44">
        <f t="shared" si="3"/>
        <v>1.1000000000000001</v>
      </c>
      <c r="I24" s="44">
        <f t="shared" si="3"/>
        <v>1.2</v>
      </c>
      <c r="J24" s="44">
        <f t="shared" si="3"/>
        <v>1.3</v>
      </c>
      <c r="K24" s="44">
        <f t="shared" si="3"/>
        <v>-1.7</v>
      </c>
      <c r="L24" s="44">
        <f t="shared" si="3"/>
        <v>-1.7</v>
      </c>
      <c r="M24" s="44">
        <f t="shared" si="3"/>
        <v>-2</v>
      </c>
      <c r="N24" s="44">
        <f t="shared" si="3"/>
        <v>5</v>
      </c>
      <c r="O24" s="44">
        <f t="shared" si="3"/>
        <v>4</v>
      </c>
      <c r="P24" s="44">
        <f t="shared" si="3"/>
        <v>3</v>
      </c>
      <c r="Q24" s="44">
        <f t="shared" si="3"/>
        <v>2.7</v>
      </c>
      <c r="S24" s="58"/>
      <c r="U24">
        <v>2.915</v>
      </c>
      <c r="W24" s="57">
        <v>0.984097235247133</v>
      </c>
    </row>
    <row r="26" spans="1:23" ht="15.75" x14ac:dyDescent="0.25">
      <c r="B26" s="47">
        <v>1</v>
      </c>
      <c r="C26" s="13">
        <v>4.5</v>
      </c>
      <c r="D26" s="4">
        <v>1.5</v>
      </c>
      <c r="E26" s="4">
        <v>4</v>
      </c>
      <c r="F26" s="13">
        <v>2</v>
      </c>
      <c r="G26" s="13">
        <v>2.7</v>
      </c>
      <c r="H26" s="54">
        <v>4.2</v>
      </c>
      <c r="I26" s="54">
        <v>1.8</v>
      </c>
      <c r="J26" s="54">
        <v>3.25</v>
      </c>
      <c r="K26" s="54">
        <v>2.5</v>
      </c>
      <c r="L26" s="54">
        <v>3.9</v>
      </c>
      <c r="M26" s="54">
        <v>1.9</v>
      </c>
      <c r="N26" s="54">
        <v>4.0999999999999996</v>
      </c>
      <c r="O26" s="54">
        <v>2</v>
      </c>
      <c r="P26" s="54">
        <v>3.5</v>
      </c>
      <c r="Q26" s="54">
        <v>2.5</v>
      </c>
      <c r="S26" s="27">
        <v>1</v>
      </c>
    </row>
    <row r="27" spans="1:23" ht="15.75" x14ac:dyDescent="0.25">
      <c r="B27" s="47">
        <v>2</v>
      </c>
      <c r="C27" s="13">
        <v>0.6</v>
      </c>
      <c r="D27" s="55">
        <v>0.7</v>
      </c>
      <c r="E27" s="55">
        <v>0.8</v>
      </c>
      <c r="F27" s="55">
        <v>0.9</v>
      </c>
      <c r="G27" s="55">
        <v>1</v>
      </c>
      <c r="H27" s="55">
        <v>1.1000000000000001</v>
      </c>
      <c r="I27" s="54">
        <v>1.2</v>
      </c>
      <c r="J27" s="54">
        <v>1.3</v>
      </c>
      <c r="K27" s="54">
        <v>-1.7</v>
      </c>
      <c r="L27" s="54">
        <v>-1.7</v>
      </c>
      <c r="M27" s="54">
        <v>-2</v>
      </c>
      <c r="N27" s="54">
        <v>5</v>
      </c>
      <c r="O27" s="54">
        <v>4</v>
      </c>
      <c r="P27" s="54">
        <v>3</v>
      </c>
      <c r="Q27" s="54">
        <v>2.7</v>
      </c>
      <c r="R27">
        <v>2</v>
      </c>
      <c r="S27" s="27">
        <v>4</v>
      </c>
      <c r="T27">
        <v>1.5</v>
      </c>
      <c r="U27">
        <v>4.5</v>
      </c>
      <c r="V27">
        <v>2.5</v>
      </c>
    </row>
    <row r="28" spans="1:23" ht="15.75" x14ac:dyDescent="0.25">
      <c r="B28" s="47">
        <v>3</v>
      </c>
      <c r="C28" s="13">
        <v>-1.7</v>
      </c>
      <c r="D28" s="55">
        <f t="shared" ref="D28:Q55" si="4">C27</f>
        <v>0.6</v>
      </c>
      <c r="E28" s="55">
        <f t="shared" si="4"/>
        <v>0.7</v>
      </c>
      <c r="F28" s="55">
        <f t="shared" si="4"/>
        <v>0.8</v>
      </c>
      <c r="G28" s="55">
        <f>F27</f>
        <v>0.9</v>
      </c>
      <c r="H28" s="55">
        <f>G27</f>
        <v>1</v>
      </c>
      <c r="I28" s="4">
        <f t="shared" ref="I28" si="5">H27</f>
        <v>1.1000000000000001</v>
      </c>
      <c r="J28" s="54"/>
      <c r="K28" s="54"/>
      <c r="L28" s="54"/>
      <c r="M28" s="54"/>
      <c r="N28" s="54"/>
      <c r="O28" s="54"/>
      <c r="P28" s="54"/>
      <c r="Q28" s="54"/>
      <c r="S28" s="26"/>
    </row>
    <row r="29" spans="1:23" ht="15.75" x14ac:dyDescent="0.25">
      <c r="B29" s="47">
        <v>4</v>
      </c>
      <c r="C29" s="13">
        <v>1.3</v>
      </c>
      <c r="D29" s="55">
        <f t="shared" si="4"/>
        <v>-1.7</v>
      </c>
      <c r="E29" s="55">
        <f t="shared" si="4"/>
        <v>0.6</v>
      </c>
      <c r="F29" s="55">
        <f t="shared" si="4"/>
        <v>0.7</v>
      </c>
      <c r="G29" s="55">
        <f>F28</f>
        <v>0.8</v>
      </c>
      <c r="H29" s="55">
        <f>G28</f>
        <v>0.9</v>
      </c>
      <c r="I29" s="55">
        <f>H28</f>
        <v>1</v>
      </c>
      <c r="J29" s="55">
        <f>I28</f>
        <v>1.1000000000000001</v>
      </c>
      <c r="K29" s="54"/>
      <c r="L29" s="54"/>
      <c r="M29" s="54"/>
      <c r="N29" s="54"/>
      <c r="O29" s="54"/>
      <c r="P29" s="54"/>
      <c r="Q29" s="54"/>
      <c r="S29" s="50"/>
      <c r="T29" s="53"/>
    </row>
    <row r="30" spans="1:23" s="3" customFormat="1" ht="15.75" x14ac:dyDescent="0.25">
      <c r="B30" s="47">
        <v>5</v>
      </c>
      <c r="C30" s="32">
        <v>1.2</v>
      </c>
      <c r="D30" s="55">
        <f t="shared" si="4"/>
        <v>1.3</v>
      </c>
      <c r="E30" s="55">
        <f t="shared" si="4"/>
        <v>-1.7</v>
      </c>
      <c r="F30" s="55">
        <f t="shared" si="4"/>
        <v>0.6</v>
      </c>
      <c r="G30" s="55">
        <f t="shared" si="4"/>
        <v>0.7</v>
      </c>
      <c r="H30" s="55">
        <f t="shared" si="4"/>
        <v>0.8</v>
      </c>
      <c r="I30" s="55">
        <f>H29</f>
        <v>0.9</v>
      </c>
      <c r="J30" s="55">
        <f>I29</f>
        <v>1</v>
      </c>
      <c r="K30" s="55">
        <f t="shared" ref="I30:Q45" si="6">J29</f>
        <v>1.1000000000000001</v>
      </c>
      <c r="L30" s="54"/>
      <c r="M30" s="54"/>
      <c r="N30" s="54"/>
      <c r="O30" s="54"/>
      <c r="P30" s="54"/>
      <c r="Q30" s="54"/>
      <c r="S30" s="26"/>
      <c r="T30" s="8"/>
    </row>
    <row r="31" spans="1:23" ht="15.75" x14ac:dyDescent="0.25">
      <c r="B31" s="47">
        <v>6</v>
      </c>
      <c r="C31" s="9">
        <v>1.1000000000000001</v>
      </c>
      <c r="D31" s="55">
        <f t="shared" si="4"/>
        <v>1.2</v>
      </c>
      <c r="E31" s="55">
        <f t="shared" si="4"/>
        <v>1.3</v>
      </c>
      <c r="F31" s="55">
        <f t="shared" si="4"/>
        <v>-1.7</v>
      </c>
      <c r="G31" s="55">
        <f t="shared" si="4"/>
        <v>0.6</v>
      </c>
      <c r="H31" s="55">
        <f t="shared" si="4"/>
        <v>0.7</v>
      </c>
      <c r="I31" s="4">
        <f>H30</f>
        <v>0.8</v>
      </c>
      <c r="J31" s="4">
        <f t="shared" si="6"/>
        <v>0.9</v>
      </c>
      <c r="K31" s="4">
        <f>J30</f>
        <v>1</v>
      </c>
      <c r="L31" s="4">
        <f>K30</f>
        <v>1.1000000000000001</v>
      </c>
      <c r="M31" s="54"/>
      <c r="N31" s="54"/>
      <c r="O31" s="54"/>
      <c r="P31" s="54"/>
      <c r="Q31" s="54"/>
      <c r="S31" s="26"/>
      <c r="T31" s="8"/>
    </row>
    <row r="32" spans="1:23" ht="15.75" x14ac:dyDescent="0.25">
      <c r="B32" s="47">
        <v>7</v>
      </c>
      <c r="C32" s="32">
        <v>1</v>
      </c>
      <c r="D32" s="55">
        <f t="shared" si="4"/>
        <v>1.1000000000000001</v>
      </c>
      <c r="E32" s="55">
        <f t="shared" si="4"/>
        <v>1.2</v>
      </c>
      <c r="F32" s="55">
        <f t="shared" si="4"/>
        <v>1.3</v>
      </c>
      <c r="G32" s="55">
        <f t="shared" si="4"/>
        <v>-1.7</v>
      </c>
      <c r="H32" s="55">
        <f t="shared" si="4"/>
        <v>0.6</v>
      </c>
      <c r="I32" s="55">
        <f t="shared" si="6"/>
        <v>0.7</v>
      </c>
      <c r="J32" s="55">
        <f t="shared" si="6"/>
        <v>0.8</v>
      </c>
      <c r="K32" s="4">
        <f t="shared" si="6"/>
        <v>0.9</v>
      </c>
      <c r="L32" s="4">
        <f t="shared" si="6"/>
        <v>1</v>
      </c>
      <c r="M32" s="4">
        <f t="shared" si="6"/>
        <v>1.1000000000000001</v>
      </c>
      <c r="N32" s="54"/>
      <c r="O32" s="54"/>
      <c r="P32" s="54"/>
      <c r="Q32" s="54"/>
      <c r="S32" s="26"/>
      <c r="T32" s="53"/>
    </row>
    <row r="33" spans="2:20" ht="15.75" x14ac:dyDescent="0.25">
      <c r="B33" s="47">
        <v>8</v>
      </c>
      <c r="C33" s="32">
        <v>0.9</v>
      </c>
      <c r="D33" s="55">
        <f t="shared" si="4"/>
        <v>1</v>
      </c>
      <c r="E33" s="55">
        <f t="shared" si="4"/>
        <v>1.1000000000000001</v>
      </c>
      <c r="F33" s="55">
        <f t="shared" si="4"/>
        <v>1.2</v>
      </c>
      <c r="G33" s="55">
        <f t="shared" si="4"/>
        <v>1.3</v>
      </c>
      <c r="H33" s="55">
        <f t="shared" si="4"/>
        <v>-1.7</v>
      </c>
      <c r="I33" s="55">
        <f t="shared" si="6"/>
        <v>0.6</v>
      </c>
      <c r="J33" s="55">
        <f>I32</f>
        <v>0.7</v>
      </c>
      <c r="K33" s="55">
        <f>J32</f>
        <v>0.8</v>
      </c>
      <c r="L33" s="55">
        <f>K32</f>
        <v>0.9</v>
      </c>
      <c r="M33" s="4">
        <f>L32</f>
        <v>1</v>
      </c>
      <c r="N33" s="55">
        <f t="shared" si="6"/>
        <v>1.1000000000000001</v>
      </c>
      <c r="O33" s="54"/>
      <c r="P33" s="54"/>
      <c r="Q33" s="54"/>
      <c r="S33" s="26"/>
      <c r="T33" s="53"/>
    </row>
    <row r="34" spans="2:20" ht="15.75" x14ac:dyDescent="0.25">
      <c r="B34" s="47">
        <v>9</v>
      </c>
      <c r="C34" s="32">
        <v>0.8</v>
      </c>
      <c r="D34" s="55">
        <f t="shared" si="4"/>
        <v>0.9</v>
      </c>
      <c r="E34" s="55">
        <f t="shared" si="4"/>
        <v>1</v>
      </c>
      <c r="F34" s="55">
        <f t="shared" si="4"/>
        <v>1.1000000000000001</v>
      </c>
      <c r="G34" s="55">
        <f t="shared" si="4"/>
        <v>1.2</v>
      </c>
      <c r="H34" s="55">
        <f t="shared" si="4"/>
        <v>1.3</v>
      </c>
      <c r="I34" s="4">
        <f t="shared" si="6"/>
        <v>-1.7</v>
      </c>
      <c r="J34" s="4">
        <f t="shared" si="6"/>
        <v>0.6</v>
      </c>
      <c r="K34" s="4">
        <f t="shared" si="6"/>
        <v>0.7</v>
      </c>
      <c r="L34" s="4">
        <f t="shared" si="6"/>
        <v>0.8</v>
      </c>
      <c r="M34" s="4">
        <f t="shared" si="6"/>
        <v>0.9</v>
      </c>
      <c r="N34" s="4">
        <f t="shared" si="6"/>
        <v>1</v>
      </c>
      <c r="O34" s="4">
        <f t="shared" si="6"/>
        <v>1.1000000000000001</v>
      </c>
      <c r="P34" s="54"/>
      <c r="Q34" s="54"/>
      <c r="S34" s="26"/>
    </row>
    <row r="35" spans="2:20" ht="15.75" x14ac:dyDescent="0.25">
      <c r="B35" s="47">
        <v>10</v>
      </c>
      <c r="C35" s="32">
        <v>0.7</v>
      </c>
      <c r="D35" s="55">
        <f t="shared" si="4"/>
        <v>0.8</v>
      </c>
      <c r="E35" s="55">
        <f t="shared" si="4"/>
        <v>0.9</v>
      </c>
      <c r="F35" s="55">
        <f t="shared" si="4"/>
        <v>1</v>
      </c>
      <c r="G35" s="55">
        <f t="shared" si="4"/>
        <v>1.1000000000000001</v>
      </c>
      <c r="H35" s="55">
        <f t="shared" si="4"/>
        <v>1.2</v>
      </c>
      <c r="I35" s="4">
        <f t="shared" si="6"/>
        <v>1.3</v>
      </c>
      <c r="J35" s="4">
        <f t="shared" si="6"/>
        <v>-1.7</v>
      </c>
      <c r="K35" s="4">
        <f t="shared" si="6"/>
        <v>0.6</v>
      </c>
      <c r="L35" s="4">
        <f t="shared" si="6"/>
        <v>0.7</v>
      </c>
      <c r="M35" s="4">
        <f t="shared" si="6"/>
        <v>0.8</v>
      </c>
      <c r="N35" s="4">
        <f t="shared" si="6"/>
        <v>0.9</v>
      </c>
      <c r="O35" s="4">
        <f t="shared" si="6"/>
        <v>1</v>
      </c>
      <c r="P35" s="54"/>
      <c r="Q35" s="54"/>
      <c r="S35" s="26"/>
      <c r="T35" s="8"/>
    </row>
    <row r="36" spans="2:20" ht="15.75" x14ac:dyDescent="0.25">
      <c r="B36" s="47">
        <v>11</v>
      </c>
      <c r="C36" s="32">
        <v>0.6</v>
      </c>
      <c r="D36" s="55">
        <f t="shared" si="4"/>
        <v>0.7</v>
      </c>
      <c r="E36" s="55">
        <f t="shared" si="4"/>
        <v>0.8</v>
      </c>
      <c r="F36" s="55">
        <f t="shared" si="4"/>
        <v>0.9</v>
      </c>
      <c r="G36" s="55">
        <f t="shared" si="4"/>
        <v>1</v>
      </c>
      <c r="H36" s="55">
        <f t="shared" si="4"/>
        <v>1.1000000000000001</v>
      </c>
      <c r="I36" s="4">
        <f t="shared" si="6"/>
        <v>1.2</v>
      </c>
      <c r="J36" s="4">
        <f t="shared" si="6"/>
        <v>1.3</v>
      </c>
      <c r="K36" s="4">
        <f t="shared" si="6"/>
        <v>-1.7</v>
      </c>
      <c r="L36" s="4">
        <f t="shared" si="6"/>
        <v>0.6</v>
      </c>
      <c r="M36" s="4">
        <f t="shared" si="6"/>
        <v>0.7</v>
      </c>
      <c r="N36" s="4">
        <f t="shared" si="6"/>
        <v>0.8</v>
      </c>
      <c r="O36" s="4">
        <f t="shared" si="6"/>
        <v>0.9</v>
      </c>
      <c r="P36" s="4">
        <f>O35</f>
        <v>1</v>
      </c>
      <c r="Q36" s="54"/>
      <c r="S36" s="26"/>
      <c r="T36" s="8"/>
    </row>
    <row r="37" spans="2:20" ht="15.75" x14ac:dyDescent="0.25">
      <c r="B37" s="47">
        <v>12</v>
      </c>
      <c r="C37" s="32">
        <v>7.8</v>
      </c>
      <c r="D37" s="55">
        <f t="shared" si="4"/>
        <v>0.6</v>
      </c>
      <c r="E37" s="55">
        <f t="shared" si="4"/>
        <v>0.7</v>
      </c>
      <c r="F37" s="55">
        <f t="shared" si="4"/>
        <v>0.8</v>
      </c>
      <c r="G37" s="55">
        <f t="shared" si="4"/>
        <v>0.9</v>
      </c>
      <c r="H37" s="55">
        <f t="shared" si="4"/>
        <v>1</v>
      </c>
      <c r="I37" s="4">
        <f t="shared" si="6"/>
        <v>1.1000000000000001</v>
      </c>
      <c r="J37" s="4">
        <f t="shared" si="6"/>
        <v>1.2</v>
      </c>
      <c r="K37" s="4">
        <f t="shared" si="6"/>
        <v>1.3</v>
      </c>
      <c r="L37" s="4">
        <f t="shared" si="6"/>
        <v>-1.7</v>
      </c>
      <c r="M37" s="4">
        <f t="shared" si="6"/>
        <v>0.6</v>
      </c>
      <c r="N37" s="4">
        <f t="shared" si="6"/>
        <v>0.7</v>
      </c>
      <c r="O37" s="4">
        <f t="shared" si="6"/>
        <v>0.8</v>
      </c>
      <c r="P37" s="4">
        <f t="shared" si="6"/>
        <v>0.9</v>
      </c>
      <c r="Q37" s="4">
        <f t="shared" si="6"/>
        <v>1</v>
      </c>
      <c r="S37" s="26"/>
      <c r="T37" s="8"/>
    </row>
    <row r="38" spans="2:20" ht="15.75" x14ac:dyDescent="0.25">
      <c r="B38" s="47">
        <v>13</v>
      </c>
      <c r="C38" s="32">
        <v>2</v>
      </c>
      <c r="D38" s="55">
        <f t="shared" si="4"/>
        <v>7.8</v>
      </c>
      <c r="E38" s="55">
        <f t="shared" si="4"/>
        <v>0.6</v>
      </c>
      <c r="F38" s="55">
        <f t="shared" si="4"/>
        <v>0.7</v>
      </c>
      <c r="G38" s="55">
        <f t="shared" si="4"/>
        <v>0.8</v>
      </c>
      <c r="H38" s="55">
        <f t="shared" si="4"/>
        <v>0.9</v>
      </c>
      <c r="I38" s="4">
        <f t="shared" si="6"/>
        <v>1</v>
      </c>
      <c r="J38" s="4">
        <f t="shared" si="6"/>
        <v>1.1000000000000001</v>
      </c>
      <c r="K38" s="4">
        <f t="shared" si="6"/>
        <v>1.2</v>
      </c>
      <c r="L38" s="4">
        <f t="shared" si="6"/>
        <v>1.3</v>
      </c>
      <c r="M38" s="4">
        <f t="shared" si="6"/>
        <v>-1.7</v>
      </c>
      <c r="N38" s="4">
        <f t="shared" si="6"/>
        <v>0.6</v>
      </c>
      <c r="O38" s="4">
        <f t="shared" si="6"/>
        <v>0.7</v>
      </c>
      <c r="P38" s="4">
        <f t="shared" si="6"/>
        <v>0.8</v>
      </c>
      <c r="Q38" s="4">
        <f t="shared" si="6"/>
        <v>0.9</v>
      </c>
      <c r="S38" s="26"/>
      <c r="T38" s="8"/>
    </row>
    <row r="39" spans="2:20" ht="15.75" x14ac:dyDescent="0.25">
      <c r="B39" s="47">
        <v>14</v>
      </c>
      <c r="C39" s="32">
        <v>4</v>
      </c>
      <c r="D39" s="55">
        <f t="shared" si="4"/>
        <v>2</v>
      </c>
      <c r="E39" s="55">
        <f t="shared" si="4"/>
        <v>7.8</v>
      </c>
      <c r="F39" s="55">
        <f t="shared" si="4"/>
        <v>0.6</v>
      </c>
      <c r="G39" s="55">
        <f t="shared" si="4"/>
        <v>0.7</v>
      </c>
      <c r="H39" s="55">
        <f t="shared" si="4"/>
        <v>0.8</v>
      </c>
      <c r="I39" s="4">
        <f t="shared" si="6"/>
        <v>0.9</v>
      </c>
      <c r="J39" s="4">
        <f t="shared" si="6"/>
        <v>1</v>
      </c>
      <c r="K39" s="4">
        <f t="shared" si="6"/>
        <v>1.1000000000000001</v>
      </c>
      <c r="L39" s="4">
        <f t="shared" si="6"/>
        <v>1.2</v>
      </c>
      <c r="M39" s="4">
        <f t="shared" si="6"/>
        <v>1.3</v>
      </c>
      <c r="N39" s="4">
        <f t="shared" si="6"/>
        <v>-1.7</v>
      </c>
      <c r="O39" s="4">
        <f t="shared" si="6"/>
        <v>0.6</v>
      </c>
      <c r="P39" s="4">
        <f t="shared" si="6"/>
        <v>0.7</v>
      </c>
      <c r="Q39" s="4">
        <f t="shared" si="6"/>
        <v>0.8</v>
      </c>
      <c r="S39" s="26"/>
      <c r="T39" s="8"/>
    </row>
    <row r="40" spans="2:20" ht="15.75" x14ac:dyDescent="0.25">
      <c r="B40" s="47">
        <v>15</v>
      </c>
      <c r="C40" s="32">
        <v>1.5</v>
      </c>
      <c r="D40" s="55">
        <f t="shared" si="4"/>
        <v>4</v>
      </c>
      <c r="E40" s="55">
        <f t="shared" si="4"/>
        <v>2</v>
      </c>
      <c r="F40" s="55">
        <f t="shared" si="4"/>
        <v>7.8</v>
      </c>
      <c r="G40" s="55">
        <f t="shared" si="4"/>
        <v>0.6</v>
      </c>
      <c r="H40" s="55">
        <f t="shared" si="4"/>
        <v>0.7</v>
      </c>
      <c r="I40" s="4">
        <f t="shared" si="6"/>
        <v>0.8</v>
      </c>
      <c r="J40" s="4">
        <f t="shared" si="6"/>
        <v>0.9</v>
      </c>
      <c r="K40" s="4">
        <f t="shared" si="6"/>
        <v>1</v>
      </c>
      <c r="L40" s="4">
        <f t="shared" si="6"/>
        <v>1.1000000000000001</v>
      </c>
      <c r="M40" s="4">
        <f t="shared" si="6"/>
        <v>1.2</v>
      </c>
      <c r="N40" s="4">
        <f t="shared" si="6"/>
        <v>1.3</v>
      </c>
      <c r="O40" s="4">
        <f t="shared" si="6"/>
        <v>-1.7</v>
      </c>
      <c r="P40" s="4">
        <f t="shared" si="6"/>
        <v>0.6</v>
      </c>
      <c r="Q40" s="4">
        <f t="shared" si="6"/>
        <v>0.7</v>
      </c>
      <c r="S40" s="26"/>
      <c r="T40" s="8"/>
    </row>
    <row r="41" spans="2:20" ht="15.75" x14ac:dyDescent="0.25">
      <c r="B41" s="47">
        <v>16</v>
      </c>
      <c r="C41" s="32">
        <v>4.5</v>
      </c>
      <c r="D41" s="55">
        <f t="shared" si="4"/>
        <v>1.5</v>
      </c>
      <c r="E41" s="55">
        <f t="shared" si="4"/>
        <v>4</v>
      </c>
      <c r="F41" s="55">
        <f t="shared" si="4"/>
        <v>2</v>
      </c>
      <c r="G41" s="55">
        <f t="shared" si="4"/>
        <v>7.8</v>
      </c>
      <c r="H41" s="55">
        <f t="shared" si="4"/>
        <v>0.6</v>
      </c>
      <c r="I41" s="4">
        <f t="shared" si="6"/>
        <v>0.7</v>
      </c>
      <c r="J41" s="4">
        <f t="shared" si="6"/>
        <v>0.8</v>
      </c>
      <c r="K41" s="4">
        <f t="shared" si="6"/>
        <v>0.9</v>
      </c>
      <c r="L41" s="4">
        <f t="shared" si="6"/>
        <v>1</v>
      </c>
      <c r="M41" s="4">
        <f t="shared" si="6"/>
        <v>1.1000000000000001</v>
      </c>
      <c r="N41" s="4">
        <f t="shared" si="6"/>
        <v>1.2</v>
      </c>
      <c r="O41" s="4">
        <f t="shared" si="6"/>
        <v>1.3</v>
      </c>
      <c r="P41" s="4">
        <f t="shared" si="6"/>
        <v>-1.7</v>
      </c>
      <c r="Q41" s="4">
        <f t="shared" si="6"/>
        <v>0.6</v>
      </c>
      <c r="S41" s="26"/>
      <c r="T41" s="8"/>
    </row>
    <row r="42" spans="2:20" ht="15.75" x14ac:dyDescent="0.25">
      <c r="B42" s="47">
        <v>17</v>
      </c>
      <c r="C42" s="32">
        <v>2.5</v>
      </c>
      <c r="D42" s="55">
        <f t="shared" si="4"/>
        <v>4.5</v>
      </c>
      <c r="E42" s="55">
        <f t="shared" si="4"/>
        <v>1.5</v>
      </c>
      <c r="F42" s="55">
        <f t="shared" si="4"/>
        <v>4</v>
      </c>
      <c r="G42" s="55">
        <f t="shared" si="4"/>
        <v>2</v>
      </c>
      <c r="H42" s="55">
        <f t="shared" si="4"/>
        <v>7.8</v>
      </c>
      <c r="I42" s="4">
        <f t="shared" si="6"/>
        <v>0.6</v>
      </c>
      <c r="J42" s="4">
        <f t="shared" si="6"/>
        <v>0.7</v>
      </c>
      <c r="K42" s="4">
        <f t="shared" si="6"/>
        <v>0.8</v>
      </c>
      <c r="L42" s="4">
        <f t="shared" si="6"/>
        <v>0.9</v>
      </c>
      <c r="M42" s="4">
        <f t="shared" si="6"/>
        <v>1</v>
      </c>
      <c r="N42" s="4">
        <f t="shared" si="6"/>
        <v>1.1000000000000001</v>
      </c>
      <c r="O42" s="4">
        <f t="shared" si="6"/>
        <v>1.2</v>
      </c>
      <c r="P42" s="4">
        <f t="shared" si="6"/>
        <v>1.3</v>
      </c>
      <c r="Q42" s="4">
        <f t="shared" si="6"/>
        <v>-1.7</v>
      </c>
      <c r="S42" s="26"/>
    </row>
    <row r="43" spans="2:20" ht="15.75" x14ac:dyDescent="0.25">
      <c r="B43" s="47">
        <v>18</v>
      </c>
      <c r="C43" s="56">
        <v>3.5</v>
      </c>
      <c r="D43" s="55">
        <f t="shared" si="4"/>
        <v>2.5</v>
      </c>
      <c r="E43" s="55">
        <f t="shared" si="4"/>
        <v>4.5</v>
      </c>
      <c r="F43" s="55">
        <f t="shared" si="4"/>
        <v>1.5</v>
      </c>
      <c r="G43" s="55">
        <f t="shared" si="4"/>
        <v>4</v>
      </c>
      <c r="H43" s="55">
        <f t="shared" si="4"/>
        <v>2</v>
      </c>
      <c r="I43" s="4">
        <f t="shared" si="6"/>
        <v>7.8</v>
      </c>
      <c r="J43" s="4">
        <f t="shared" si="6"/>
        <v>0.6</v>
      </c>
      <c r="K43" s="4">
        <f t="shared" si="6"/>
        <v>0.7</v>
      </c>
      <c r="L43" s="4">
        <f t="shared" si="6"/>
        <v>0.8</v>
      </c>
      <c r="M43" s="4">
        <f t="shared" si="6"/>
        <v>0.9</v>
      </c>
      <c r="N43" s="4">
        <f t="shared" si="6"/>
        <v>1</v>
      </c>
      <c r="O43" s="4">
        <f t="shared" si="6"/>
        <v>1.1000000000000001</v>
      </c>
      <c r="P43" s="4">
        <f t="shared" si="6"/>
        <v>1.2</v>
      </c>
      <c r="Q43" s="4">
        <f t="shared" si="6"/>
        <v>1.3</v>
      </c>
      <c r="S43" s="26"/>
    </row>
    <row r="44" spans="2:20" ht="15.75" x14ac:dyDescent="0.25">
      <c r="B44" s="47">
        <v>19</v>
      </c>
      <c r="C44" s="56">
        <v>2</v>
      </c>
      <c r="D44" s="55">
        <f t="shared" si="4"/>
        <v>3.5</v>
      </c>
      <c r="E44" s="55">
        <f t="shared" si="4"/>
        <v>2.5</v>
      </c>
      <c r="F44" s="55">
        <f t="shared" si="4"/>
        <v>4.5</v>
      </c>
      <c r="G44" s="55">
        <f t="shared" si="4"/>
        <v>1.5</v>
      </c>
      <c r="H44" s="55">
        <f t="shared" si="4"/>
        <v>4</v>
      </c>
      <c r="I44" s="4">
        <f t="shared" si="6"/>
        <v>2</v>
      </c>
      <c r="J44" s="4">
        <f t="shared" si="6"/>
        <v>7.8</v>
      </c>
      <c r="K44" s="4">
        <f t="shared" si="6"/>
        <v>0.6</v>
      </c>
      <c r="L44" s="4">
        <f t="shared" si="6"/>
        <v>0.7</v>
      </c>
      <c r="M44" s="4">
        <f t="shared" si="6"/>
        <v>0.8</v>
      </c>
      <c r="N44" s="4">
        <f t="shared" si="6"/>
        <v>0.9</v>
      </c>
      <c r="O44" s="4">
        <f t="shared" si="6"/>
        <v>1</v>
      </c>
      <c r="P44" s="4">
        <f t="shared" si="6"/>
        <v>1.1000000000000001</v>
      </c>
      <c r="Q44" s="4">
        <f t="shared" si="6"/>
        <v>1.2</v>
      </c>
      <c r="S44" s="26"/>
    </row>
    <row r="45" spans="2:20" ht="15.75" x14ac:dyDescent="0.25">
      <c r="B45" s="47">
        <v>20</v>
      </c>
      <c r="C45" s="56">
        <v>4.0999999999999996</v>
      </c>
      <c r="D45" s="55">
        <f t="shared" si="4"/>
        <v>2</v>
      </c>
      <c r="E45" s="55">
        <f t="shared" si="4"/>
        <v>3.5</v>
      </c>
      <c r="F45" s="55">
        <f t="shared" si="4"/>
        <v>2.5</v>
      </c>
      <c r="G45" s="55">
        <f t="shared" si="4"/>
        <v>4.5</v>
      </c>
      <c r="H45" s="55">
        <f t="shared" si="4"/>
        <v>1.5</v>
      </c>
      <c r="I45" s="4">
        <f t="shared" si="6"/>
        <v>4</v>
      </c>
      <c r="J45" s="4">
        <f t="shared" si="6"/>
        <v>2</v>
      </c>
      <c r="K45" s="4">
        <f t="shared" si="6"/>
        <v>7.8</v>
      </c>
      <c r="L45" s="4">
        <f t="shared" si="6"/>
        <v>0.6</v>
      </c>
      <c r="M45" s="4">
        <f t="shared" si="6"/>
        <v>0.7</v>
      </c>
      <c r="N45" s="4">
        <f t="shared" si="6"/>
        <v>0.8</v>
      </c>
      <c r="O45" s="4">
        <f t="shared" si="6"/>
        <v>0.9</v>
      </c>
      <c r="P45" s="4">
        <f t="shared" si="6"/>
        <v>1</v>
      </c>
      <c r="Q45" s="4">
        <f t="shared" si="6"/>
        <v>1.1000000000000001</v>
      </c>
      <c r="S45" s="26"/>
    </row>
    <row r="46" spans="2:20" ht="15.75" x14ac:dyDescent="0.25">
      <c r="B46" s="47">
        <v>21</v>
      </c>
      <c r="C46" s="56">
        <v>1.9</v>
      </c>
      <c r="D46" s="55">
        <f t="shared" si="4"/>
        <v>4.0999999999999996</v>
      </c>
      <c r="E46" s="55">
        <f t="shared" si="4"/>
        <v>2</v>
      </c>
      <c r="F46" s="55">
        <f t="shared" si="4"/>
        <v>3.5</v>
      </c>
      <c r="G46" s="55">
        <f t="shared" si="4"/>
        <v>2.5</v>
      </c>
      <c r="H46" s="55">
        <f t="shared" si="4"/>
        <v>4.5</v>
      </c>
      <c r="I46" s="4">
        <f t="shared" si="4"/>
        <v>1.5</v>
      </c>
      <c r="J46" s="4">
        <f t="shared" si="4"/>
        <v>4</v>
      </c>
      <c r="K46" s="4">
        <f t="shared" si="4"/>
        <v>2</v>
      </c>
      <c r="L46" s="4">
        <f t="shared" si="4"/>
        <v>7.8</v>
      </c>
      <c r="M46" s="4">
        <f t="shared" si="4"/>
        <v>0.6</v>
      </c>
      <c r="N46" s="4">
        <f t="shared" si="4"/>
        <v>0.7</v>
      </c>
      <c r="O46" s="4">
        <f t="shared" si="4"/>
        <v>0.8</v>
      </c>
      <c r="P46" s="4">
        <f t="shared" si="4"/>
        <v>0.9</v>
      </c>
      <c r="Q46" s="4">
        <f t="shared" si="4"/>
        <v>1</v>
      </c>
      <c r="S46" s="26"/>
    </row>
    <row r="47" spans="2:20" ht="15.75" x14ac:dyDescent="0.25">
      <c r="B47" s="47">
        <v>22</v>
      </c>
      <c r="C47" s="56">
        <v>3.9</v>
      </c>
      <c r="D47" s="55">
        <f t="shared" si="4"/>
        <v>1.9</v>
      </c>
      <c r="E47" s="55">
        <f t="shared" si="4"/>
        <v>4.0999999999999996</v>
      </c>
      <c r="F47" s="55">
        <f t="shared" si="4"/>
        <v>2</v>
      </c>
      <c r="G47" s="55">
        <f t="shared" si="4"/>
        <v>3.5</v>
      </c>
      <c r="H47" s="55">
        <f t="shared" si="4"/>
        <v>2.5</v>
      </c>
      <c r="I47" s="4">
        <f t="shared" si="4"/>
        <v>4.5</v>
      </c>
      <c r="J47" s="4">
        <f t="shared" si="4"/>
        <v>1.5</v>
      </c>
      <c r="K47" s="4">
        <f t="shared" si="4"/>
        <v>4</v>
      </c>
      <c r="L47" s="4">
        <f t="shared" si="4"/>
        <v>2</v>
      </c>
      <c r="M47" s="4">
        <f t="shared" si="4"/>
        <v>7.8</v>
      </c>
      <c r="N47" s="4">
        <f t="shared" si="4"/>
        <v>0.6</v>
      </c>
      <c r="O47" s="4">
        <f t="shared" si="4"/>
        <v>0.7</v>
      </c>
      <c r="P47" s="4">
        <f t="shared" si="4"/>
        <v>0.8</v>
      </c>
      <c r="Q47" s="4">
        <f t="shared" si="4"/>
        <v>0.9</v>
      </c>
      <c r="S47" s="26"/>
    </row>
    <row r="48" spans="2:20" ht="15.75" x14ac:dyDescent="0.25">
      <c r="B48" s="47">
        <v>23</v>
      </c>
      <c r="C48" s="56">
        <v>2.5</v>
      </c>
      <c r="D48" s="55">
        <f t="shared" si="4"/>
        <v>3.9</v>
      </c>
      <c r="E48" s="55">
        <f t="shared" si="4"/>
        <v>1.9</v>
      </c>
      <c r="F48" s="55">
        <f t="shared" si="4"/>
        <v>4.0999999999999996</v>
      </c>
      <c r="G48" s="55">
        <f t="shared" si="4"/>
        <v>2</v>
      </c>
      <c r="H48" s="55">
        <f t="shared" si="4"/>
        <v>3.5</v>
      </c>
      <c r="I48" s="4">
        <f t="shared" si="4"/>
        <v>2.5</v>
      </c>
      <c r="J48" s="4">
        <f t="shared" si="4"/>
        <v>4.5</v>
      </c>
      <c r="K48" s="4">
        <f t="shared" si="4"/>
        <v>1.5</v>
      </c>
      <c r="L48" s="4">
        <f t="shared" si="4"/>
        <v>4</v>
      </c>
      <c r="M48" s="4">
        <f t="shared" si="4"/>
        <v>2</v>
      </c>
      <c r="N48" s="4">
        <f t="shared" si="4"/>
        <v>7.8</v>
      </c>
      <c r="O48" s="4">
        <f t="shared" si="4"/>
        <v>0.6</v>
      </c>
      <c r="P48" s="4">
        <f t="shared" si="4"/>
        <v>0.7</v>
      </c>
      <c r="Q48" s="4">
        <f t="shared" si="4"/>
        <v>0.8</v>
      </c>
      <c r="S48" s="28">
        <v>7</v>
      </c>
    </row>
    <row r="49" spans="2:22" ht="15.75" x14ac:dyDescent="0.25">
      <c r="B49" s="47">
        <v>24</v>
      </c>
      <c r="C49" s="56">
        <v>3.25</v>
      </c>
      <c r="D49" s="55">
        <f t="shared" si="4"/>
        <v>2.5</v>
      </c>
      <c r="E49" s="55">
        <f t="shared" si="4"/>
        <v>3.9</v>
      </c>
      <c r="F49" s="55">
        <f t="shared" si="4"/>
        <v>1.9</v>
      </c>
      <c r="G49" s="55">
        <f t="shared" si="4"/>
        <v>4.0999999999999996</v>
      </c>
      <c r="H49" s="55">
        <f t="shared" si="4"/>
        <v>2</v>
      </c>
      <c r="I49" s="4">
        <f t="shared" si="4"/>
        <v>3.5</v>
      </c>
      <c r="J49" s="4">
        <f t="shared" si="4"/>
        <v>2.5</v>
      </c>
      <c r="K49" s="4">
        <f t="shared" si="4"/>
        <v>4.5</v>
      </c>
      <c r="L49" s="4">
        <f t="shared" si="4"/>
        <v>1.5</v>
      </c>
      <c r="M49" s="4">
        <f t="shared" si="4"/>
        <v>4</v>
      </c>
      <c r="N49" s="4">
        <f t="shared" si="4"/>
        <v>2</v>
      </c>
      <c r="O49" s="4">
        <f t="shared" si="4"/>
        <v>7.8</v>
      </c>
      <c r="P49" s="4">
        <f t="shared" si="4"/>
        <v>0.6</v>
      </c>
      <c r="Q49" s="4">
        <f t="shared" si="4"/>
        <v>0.7</v>
      </c>
      <c r="S49" s="28">
        <v>7</v>
      </c>
    </row>
    <row r="50" spans="2:22" ht="15.75" x14ac:dyDescent="0.25">
      <c r="B50" s="47">
        <v>25</v>
      </c>
      <c r="C50" s="56">
        <v>1.8</v>
      </c>
      <c r="D50" s="55">
        <f t="shared" si="4"/>
        <v>3.25</v>
      </c>
      <c r="E50" s="55">
        <f t="shared" si="4"/>
        <v>2.5</v>
      </c>
      <c r="F50" s="55">
        <f t="shared" si="4"/>
        <v>3.9</v>
      </c>
      <c r="G50" s="55">
        <f t="shared" si="4"/>
        <v>1.9</v>
      </c>
      <c r="H50" s="55">
        <f t="shared" si="4"/>
        <v>4.0999999999999996</v>
      </c>
      <c r="I50" s="4">
        <f t="shared" si="4"/>
        <v>2</v>
      </c>
      <c r="J50" s="4">
        <f t="shared" si="4"/>
        <v>3.5</v>
      </c>
      <c r="K50" s="4">
        <f t="shared" si="4"/>
        <v>2.5</v>
      </c>
      <c r="L50" s="4">
        <f t="shared" si="4"/>
        <v>4.5</v>
      </c>
      <c r="M50" s="4">
        <f t="shared" si="4"/>
        <v>1.5</v>
      </c>
      <c r="N50" s="4">
        <f t="shared" si="4"/>
        <v>4</v>
      </c>
      <c r="O50" s="4">
        <f t="shared" si="4"/>
        <v>2</v>
      </c>
      <c r="P50" s="4">
        <f t="shared" si="4"/>
        <v>7.8</v>
      </c>
      <c r="Q50" s="4">
        <f t="shared" si="4"/>
        <v>0.6</v>
      </c>
      <c r="S50" s="28">
        <v>7</v>
      </c>
    </row>
    <row r="51" spans="2:22" ht="15.75" x14ac:dyDescent="0.25">
      <c r="B51" s="47">
        <v>26</v>
      </c>
      <c r="C51" s="56">
        <v>4.2</v>
      </c>
      <c r="D51" s="55">
        <f t="shared" si="4"/>
        <v>1.8</v>
      </c>
      <c r="E51" s="55">
        <f t="shared" si="4"/>
        <v>3.25</v>
      </c>
      <c r="F51" s="55">
        <f t="shared" si="4"/>
        <v>2.5</v>
      </c>
      <c r="G51" s="55">
        <f t="shared" si="4"/>
        <v>3.9</v>
      </c>
      <c r="H51" s="55">
        <f t="shared" si="4"/>
        <v>1.9</v>
      </c>
      <c r="I51" s="4">
        <f t="shared" si="4"/>
        <v>4.0999999999999996</v>
      </c>
      <c r="J51" s="4">
        <f t="shared" si="4"/>
        <v>2</v>
      </c>
      <c r="K51" s="4">
        <f t="shared" si="4"/>
        <v>3.5</v>
      </c>
      <c r="L51" s="4">
        <f t="shared" si="4"/>
        <v>2.5</v>
      </c>
      <c r="M51" s="4">
        <f t="shared" si="4"/>
        <v>4.5</v>
      </c>
      <c r="N51" s="4">
        <f t="shared" si="4"/>
        <v>1.5</v>
      </c>
      <c r="O51" s="4">
        <f t="shared" si="4"/>
        <v>4</v>
      </c>
      <c r="P51" s="4">
        <f t="shared" si="4"/>
        <v>2</v>
      </c>
      <c r="Q51" s="4">
        <f t="shared" si="4"/>
        <v>7.8</v>
      </c>
      <c r="S51" s="28">
        <v>7</v>
      </c>
    </row>
    <row r="52" spans="2:22" ht="15.75" x14ac:dyDescent="0.25">
      <c r="B52" s="47">
        <v>27</v>
      </c>
      <c r="C52" s="56">
        <v>2.7</v>
      </c>
      <c r="D52" s="55">
        <f t="shared" si="4"/>
        <v>4.2</v>
      </c>
      <c r="E52" s="55">
        <f t="shared" si="4"/>
        <v>1.8</v>
      </c>
      <c r="F52" s="55">
        <f t="shared" si="4"/>
        <v>3.25</v>
      </c>
      <c r="G52" s="55">
        <f t="shared" si="4"/>
        <v>2.5</v>
      </c>
      <c r="H52" s="55">
        <f t="shared" si="4"/>
        <v>3.9</v>
      </c>
      <c r="I52" s="4">
        <f t="shared" si="4"/>
        <v>1.9</v>
      </c>
      <c r="J52" s="4">
        <f t="shared" si="4"/>
        <v>4.0999999999999996</v>
      </c>
      <c r="K52" s="4">
        <f t="shared" si="4"/>
        <v>2</v>
      </c>
      <c r="L52" s="4">
        <f t="shared" si="4"/>
        <v>3.5</v>
      </c>
      <c r="M52" s="4">
        <f t="shared" si="4"/>
        <v>2.5</v>
      </c>
      <c r="N52" s="4">
        <f t="shared" si="4"/>
        <v>4.5</v>
      </c>
      <c r="O52" s="4">
        <f t="shared" si="4"/>
        <v>1.5</v>
      </c>
      <c r="P52" s="4">
        <f t="shared" si="4"/>
        <v>4</v>
      </c>
      <c r="Q52" s="4">
        <f t="shared" si="4"/>
        <v>2</v>
      </c>
      <c r="S52" s="28" t="s">
        <v>17</v>
      </c>
    </row>
    <row r="53" spans="2:22" ht="15.75" x14ac:dyDescent="0.25">
      <c r="B53" s="47">
        <v>28</v>
      </c>
      <c r="C53" s="56">
        <v>2</v>
      </c>
      <c r="D53" s="55">
        <f t="shared" si="4"/>
        <v>2.7</v>
      </c>
      <c r="E53" s="55">
        <f t="shared" si="4"/>
        <v>4.2</v>
      </c>
      <c r="F53" s="55">
        <f t="shared" si="4"/>
        <v>1.8</v>
      </c>
      <c r="G53" s="55">
        <f t="shared" si="4"/>
        <v>3.25</v>
      </c>
      <c r="H53" s="55">
        <f t="shared" si="4"/>
        <v>2.5</v>
      </c>
      <c r="I53" s="4">
        <f t="shared" si="4"/>
        <v>3.9</v>
      </c>
      <c r="J53" s="4">
        <f t="shared" si="4"/>
        <v>1.9</v>
      </c>
      <c r="K53" s="4">
        <f t="shared" si="4"/>
        <v>4.0999999999999996</v>
      </c>
      <c r="L53" s="4">
        <f t="shared" si="4"/>
        <v>2</v>
      </c>
      <c r="M53" s="4">
        <f t="shared" si="4"/>
        <v>3.5</v>
      </c>
      <c r="N53" s="4">
        <f t="shared" si="4"/>
        <v>2.5</v>
      </c>
      <c r="O53" s="4">
        <f t="shared" si="4"/>
        <v>4.5</v>
      </c>
      <c r="P53" s="4">
        <f t="shared" si="4"/>
        <v>1.5</v>
      </c>
      <c r="Q53" s="4">
        <f t="shared" si="4"/>
        <v>4</v>
      </c>
      <c r="S53" s="28">
        <v>6</v>
      </c>
    </row>
    <row r="54" spans="2:22" ht="15.75" x14ac:dyDescent="0.25">
      <c r="B54" s="47">
        <v>29</v>
      </c>
      <c r="C54" s="4">
        <f t="shared" ref="C54" si="7">C53</f>
        <v>2</v>
      </c>
      <c r="D54" s="55">
        <f t="shared" si="4"/>
        <v>2</v>
      </c>
      <c r="E54" s="55">
        <f t="shared" si="4"/>
        <v>2.7</v>
      </c>
      <c r="F54" s="55">
        <f t="shared" si="4"/>
        <v>4.2</v>
      </c>
      <c r="G54" s="55">
        <f t="shared" si="4"/>
        <v>1.8</v>
      </c>
      <c r="H54" s="55">
        <f t="shared" si="4"/>
        <v>3.25</v>
      </c>
      <c r="I54" s="4">
        <f t="shared" si="4"/>
        <v>2.5</v>
      </c>
      <c r="J54" s="4">
        <f t="shared" si="4"/>
        <v>3.9</v>
      </c>
      <c r="K54" s="4">
        <f t="shared" si="4"/>
        <v>1.9</v>
      </c>
      <c r="L54" s="4">
        <f t="shared" si="4"/>
        <v>4.0999999999999996</v>
      </c>
      <c r="M54" s="4">
        <f t="shared" si="4"/>
        <v>2</v>
      </c>
      <c r="N54" s="4">
        <f t="shared" si="4"/>
        <v>3.5</v>
      </c>
      <c r="O54" s="4">
        <f t="shared" si="4"/>
        <v>2.5</v>
      </c>
      <c r="P54" s="4">
        <f t="shared" si="4"/>
        <v>4.5</v>
      </c>
      <c r="Q54" s="4">
        <f t="shared" si="4"/>
        <v>1.5</v>
      </c>
      <c r="S54" s="28"/>
    </row>
    <row r="55" spans="2:22" ht="15.75" x14ac:dyDescent="0.25">
      <c r="B55" s="47">
        <v>30</v>
      </c>
      <c r="C55" s="56">
        <v>3</v>
      </c>
      <c r="D55" s="55">
        <f t="shared" si="4"/>
        <v>2</v>
      </c>
      <c r="E55" s="55">
        <f t="shared" si="4"/>
        <v>2</v>
      </c>
      <c r="F55" s="55">
        <f t="shared" si="4"/>
        <v>2.7</v>
      </c>
      <c r="G55" s="55">
        <f t="shared" si="4"/>
        <v>4.2</v>
      </c>
      <c r="H55" s="55">
        <f t="shared" si="4"/>
        <v>1.8</v>
      </c>
      <c r="I55" s="4">
        <f t="shared" si="4"/>
        <v>3.25</v>
      </c>
      <c r="J55" s="4">
        <f t="shared" si="4"/>
        <v>2.5</v>
      </c>
      <c r="K55" s="4">
        <f t="shared" si="4"/>
        <v>3.9</v>
      </c>
      <c r="L55" s="4">
        <f t="shared" si="4"/>
        <v>1.9</v>
      </c>
      <c r="M55" s="4">
        <f t="shared" si="4"/>
        <v>4.0999999999999996</v>
      </c>
      <c r="N55" s="4">
        <f t="shared" si="4"/>
        <v>2</v>
      </c>
      <c r="O55" s="4">
        <f t="shared" si="4"/>
        <v>3.5</v>
      </c>
      <c r="P55" s="4">
        <f t="shared" si="4"/>
        <v>2.5</v>
      </c>
      <c r="Q55" s="4">
        <f t="shared" si="4"/>
        <v>4.5</v>
      </c>
      <c r="S55" s="28"/>
    </row>
    <row r="57" spans="2:22" x14ac:dyDescent="0.25">
      <c r="C57" s="4">
        <v>4.5</v>
      </c>
      <c r="D57" s="4">
        <v>1.5</v>
      </c>
      <c r="E57" s="4">
        <v>4</v>
      </c>
      <c r="F57" s="4">
        <v>2</v>
      </c>
      <c r="G57" s="4">
        <v>2.7</v>
      </c>
      <c r="H57" s="4">
        <v>4.2</v>
      </c>
      <c r="I57" s="4">
        <v>1.8</v>
      </c>
      <c r="J57" s="4">
        <v>3.25</v>
      </c>
      <c r="K57" s="4">
        <v>2.5</v>
      </c>
      <c r="L57" s="4">
        <v>3.9</v>
      </c>
      <c r="M57" s="4">
        <v>1.9</v>
      </c>
      <c r="N57" s="4">
        <v>4.0999999999999996</v>
      </c>
      <c r="O57" s="4">
        <v>2</v>
      </c>
      <c r="P57" s="4">
        <v>3.5</v>
      </c>
      <c r="Q57" s="4">
        <v>2.5</v>
      </c>
      <c r="R57">
        <v>4.5</v>
      </c>
      <c r="S57">
        <v>1.5</v>
      </c>
      <c r="T57">
        <v>4</v>
      </c>
      <c r="U57">
        <v>2</v>
      </c>
      <c r="V57">
        <v>2.7</v>
      </c>
    </row>
  </sheetData>
  <mergeCells count="1">
    <mergeCell ref="S23:S24"/>
  </mergeCells>
  <conditionalFormatting sqref="B18:I18">
    <cfRule type="cellIs" dxfId="3" priority="1" operator="equal">
      <formula>TRUE</formula>
    </cfRule>
    <cfRule type="uniqueValues" dxfId="2" priority="2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16" zoomScaleNormal="100" workbookViewId="0">
      <selection activeCell="C27" sqref="C27"/>
    </sheetView>
  </sheetViews>
  <sheetFormatPr defaultRowHeight="15" x14ac:dyDescent="0.25"/>
  <cols>
    <col min="1" max="1" width="17.7109375" customWidth="1"/>
    <col min="2" max="2" width="8.85546875" style="4" customWidth="1"/>
    <col min="3" max="3" width="10" style="4" customWidth="1"/>
    <col min="4" max="17" width="9.140625" style="4"/>
  </cols>
  <sheetData>
    <row r="1" spans="1:16" x14ac:dyDescent="0.25">
      <c r="A1" s="38" t="s">
        <v>41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</row>
    <row r="3" spans="1:16" s="4" customFormat="1" x14ac:dyDescent="0.25">
      <c r="A3" s="36" t="s">
        <v>0</v>
      </c>
      <c r="B3" s="37">
        <f>_xlfn.STDEV.S(B1:F1)</f>
        <v>1.5811388300841898</v>
      </c>
    </row>
    <row r="4" spans="1:16" s="4" customFormat="1" x14ac:dyDescent="0.25">
      <c r="A4" s="4" t="s">
        <v>18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</row>
    <row r="5" spans="1:16" s="4" customFormat="1" ht="15.75" x14ac:dyDescent="0.25">
      <c r="A5" t="s">
        <v>37</v>
      </c>
      <c r="B5" s="46">
        <v>12</v>
      </c>
    </row>
    <row r="6" spans="1:16" s="4" customFormat="1" x14ac:dyDescent="0.25">
      <c r="A6" s="39" t="s">
        <v>25</v>
      </c>
      <c r="B6" s="44">
        <f t="shared" ref="B6:P6" si="0">VLOOKUP($B5,$B26:$Q55,COLUMN(),FALSE)</f>
        <v>7.8</v>
      </c>
      <c r="C6" s="44">
        <f t="shared" si="0"/>
        <v>0.6</v>
      </c>
      <c r="D6" s="44">
        <f t="shared" si="0"/>
        <v>0.7</v>
      </c>
      <c r="E6" s="44">
        <f t="shared" si="0"/>
        <v>0.8</v>
      </c>
      <c r="F6" s="44">
        <f t="shared" si="0"/>
        <v>0.9</v>
      </c>
      <c r="G6" s="44">
        <f t="shared" si="0"/>
        <v>1</v>
      </c>
      <c r="H6" s="44">
        <f t="shared" si="0"/>
        <v>1.1000000000000001</v>
      </c>
      <c r="I6" s="44">
        <f t="shared" si="0"/>
        <v>1.2</v>
      </c>
      <c r="J6" s="44">
        <f t="shared" si="0"/>
        <v>1.3</v>
      </c>
      <c r="K6" s="44">
        <f t="shared" si="0"/>
        <v>-1.7</v>
      </c>
      <c r="L6" s="44">
        <f t="shared" si="0"/>
        <v>-1.7</v>
      </c>
      <c r="M6" s="44">
        <f t="shared" si="0"/>
        <v>-2</v>
      </c>
      <c r="N6" s="44">
        <f t="shared" si="0"/>
        <v>5</v>
      </c>
      <c r="O6" s="44">
        <f t="shared" si="0"/>
        <v>4</v>
      </c>
      <c r="P6" s="44">
        <f t="shared" si="0"/>
        <v>3</v>
      </c>
    </row>
    <row r="7" spans="1:16" s="4" customFormat="1" x14ac:dyDescent="0.25">
      <c r="A7" s="42" t="s">
        <v>19</v>
      </c>
      <c r="B7" s="43">
        <f>B10+3*B3</f>
        <v>7.7434164902525691</v>
      </c>
      <c r="C7" s="35">
        <f>$B7</f>
        <v>7.7434164902525691</v>
      </c>
      <c r="D7" s="35">
        <f t="shared" ref="D7:P8" si="1">$B7</f>
        <v>7.7434164902525691</v>
      </c>
      <c r="E7" s="35">
        <f t="shared" si="1"/>
        <v>7.7434164902525691</v>
      </c>
      <c r="F7" s="35">
        <f t="shared" si="1"/>
        <v>7.7434164902525691</v>
      </c>
      <c r="G7" s="35">
        <f t="shared" si="1"/>
        <v>7.7434164902525691</v>
      </c>
      <c r="H7" s="35">
        <f t="shared" si="1"/>
        <v>7.7434164902525691</v>
      </c>
      <c r="I7" s="35">
        <f t="shared" si="1"/>
        <v>7.7434164902525691</v>
      </c>
      <c r="J7" s="35">
        <f t="shared" si="1"/>
        <v>7.7434164902525691</v>
      </c>
      <c r="K7" s="35">
        <f t="shared" si="1"/>
        <v>7.7434164902525691</v>
      </c>
      <c r="L7" s="35">
        <f t="shared" si="1"/>
        <v>7.7434164902525691</v>
      </c>
      <c r="M7" s="35">
        <f t="shared" si="1"/>
        <v>7.7434164902525691</v>
      </c>
      <c r="N7" s="35">
        <f t="shared" si="1"/>
        <v>7.7434164902525691</v>
      </c>
      <c r="O7" s="35">
        <f t="shared" si="1"/>
        <v>7.7434164902525691</v>
      </c>
      <c r="P7" s="35">
        <f t="shared" si="1"/>
        <v>7.7434164902525691</v>
      </c>
    </row>
    <row r="8" spans="1:16" s="4" customFormat="1" x14ac:dyDescent="0.25">
      <c r="A8" s="51" t="s">
        <v>20</v>
      </c>
      <c r="B8" s="52">
        <f>B10+ 2*B3</f>
        <v>6.16227766016838</v>
      </c>
      <c r="C8" s="35">
        <f>$B8</f>
        <v>6.16227766016838</v>
      </c>
      <c r="D8" s="35">
        <f t="shared" si="1"/>
        <v>6.16227766016838</v>
      </c>
      <c r="E8" s="35">
        <f t="shared" si="1"/>
        <v>6.16227766016838</v>
      </c>
      <c r="F8" s="35">
        <f t="shared" si="1"/>
        <v>6.16227766016838</v>
      </c>
      <c r="G8" s="35">
        <f t="shared" si="1"/>
        <v>6.16227766016838</v>
      </c>
      <c r="H8" s="35">
        <f t="shared" si="1"/>
        <v>6.16227766016838</v>
      </c>
      <c r="I8" s="35">
        <f t="shared" si="1"/>
        <v>6.16227766016838</v>
      </c>
      <c r="J8" s="35">
        <f t="shared" si="1"/>
        <v>6.16227766016838</v>
      </c>
      <c r="K8" s="35">
        <f t="shared" si="1"/>
        <v>6.16227766016838</v>
      </c>
      <c r="L8" s="35">
        <f t="shared" si="1"/>
        <v>6.16227766016838</v>
      </c>
      <c r="M8" s="35">
        <f t="shared" si="1"/>
        <v>6.16227766016838</v>
      </c>
      <c r="N8" s="35">
        <f t="shared" si="1"/>
        <v>6.16227766016838</v>
      </c>
      <c r="O8" s="35">
        <f t="shared" si="1"/>
        <v>6.16227766016838</v>
      </c>
      <c r="P8" s="35">
        <f t="shared" si="1"/>
        <v>6.16227766016838</v>
      </c>
    </row>
    <row r="9" spans="1:16" s="4" customFormat="1" x14ac:dyDescent="0.25">
      <c r="A9" s="40" t="s">
        <v>21</v>
      </c>
      <c r="B9" s="41">
        <f>B10+B3</f>
        <v>4.58113883008419</v>
      </c>
      <c r="C9" s="35">
        <f t="shared" ref="C9:P13" si="2">$B9</f>
        <v>4.58113883008419</v>
      </c>
      <c r="D9" s="35">
        <f t="shared" si="2"/>
        <v>4.58113883008419</v>
      </c>
      <c r="E9" s="35">
        <f t="shared" si="2"/>
        <v>4.58113883008419</v>
      </c>
      <c r="F9" s="35">
        <f t="shared" si="2"/>
        <v>4.58113883008419</v>
      </c>
      <c r="G9" s="35">
        <f t="shared" si="2"/>
        <v>4.58113883008419</v>
      </c>
      <c r="H9" s="35">
        <f t="shared" si="2"/>
        <v>4.58113883008419</v>
      </c>
      <c r="I9" s="35">
        <f t="shared" si="2"/>
        <v>4.58113883008419</v>
      </c>
      <c r="J9" s="35">
        <f t="shared" si="2"/>
        <v>4.58113883008419</v>
      </c>
      <c r="K9" s="35">
        <f t="shared" si="2"/>
        <v>4.58113883008419</v>
      </c>
      <c r="L9" s="35">
        <f t="shared" si="2"/>
        <v>4.58113883008419</v>
      </c>
      <c r="M9" s="35">
        <f t="shared" si="2"/>
        <v>4.58113883008419</v>
      </c>
      <c r="N9" s="35">
        <f t="shared" si="2"/>
        <v>4.58113883008419</v>
      </c>
      <c r="O9" s="35">
        <f t="shared" si="2"/>
        <v>4.58113883008419</v>
      </c>
      <c r="P9" s="35">
        <f t="shared" si="2"/>
        <v>4.58113883008419</v>
      </c>
    </row>
    <row r="10" spans="1:16" s="4" customFormat="1" x14ac:dyDescent="0.25">
      <c r="A10" s="48" t="s">
        <v>1</v>
      </c>
      <c r="B10" s="49">
        <f>AVERAGE(B1:F1)</f>
        <v>3</v>
      </c>
      <c r="C10" s="35">
        <f t="shared" si="2"/>
        <v>3</v>
      </c>
      <c r="D10" s="35">
        <f t="shared" si="2"/>
        <v>3</v>
      </c>
      <c r="E10" s="35">
        <f t="shared" si="2"/>
        <v>3</v>
      </c>
      <c r="F10" s="35">
        <f t="shared" si="2"/>
        <v>3</v>
      </c>
      <c r="G10" s="35">
        <f t="shared" si="2"/>
        <v>3</v>
      </c>
      <c r="H10" s="35">
        <f t="shared" si="2"/>
        <v>3</v>
      </c>
      <c r="I10" s="35">
        <f t="shared" si="2"/>
        <v>3</v>
      </c>
      <c r="J10" s="35">
        <f t="shared" si="2"/>
        <v>3</v>
      </c>
      <c r="K10" s="35">
        <f t="shared" si="2"/>
        <v>3</v>
      </c>
      <c r="L10" s="35">
        <f t="shared" si="2"/>
        <v>3</v>
      </c>
      <c r="M10" s="35">
        <f t="shared" si="2"/>
        <v>3</v>
      </c>
      <c r="N10" s="35">
        <f t="shared" si="2"/>
        <v>3</v>
      </c>
      <c r="O10" s="35">
        <f t="shared" si="2"/>
        <v>3</v>
      </c>
      <c r="P10" s="35">
        <f t="shared" si="2"/>
        <v>3</v>
      </c>
    </row>
    <row r="11" spans="1:16" x14ac:dyDescent="0.25">
      <c r="A11" s="40" t="s">
        <v>22</v>
      </c>
      <c r="B11" s="41">
        <f>B10-B3</f>
        <v>1.4188611699158102</v>
      </c>
      <c r="C11" s="35">
        <f t="shared" si="2"/>
        <v>1.4188611699158102</v>
      </c>
      <c r="D11" s="35">
        <f t="shared" si="2"/>
        <v>1.4188611699158102</v>
      </c>
      <c r="E11" s="35">
        <f t="shared" si="2"/>
        <v>1.4188611699158102</v>
      </c>
      <c r="F11" s="35">
        <f t="shared" si="2"/>
        <v>1.4188611699158102</v>
      </c>
      <c r="G11" s="35">
        <f t="shared" si="2"/>
        <v>1.4188611699158102</v>
      </c>
      <c r="H11" s="35">
        <f t="shared" si="2"/>
        <v>1.4188611699158102</v>
      </c>
      <c r="I11" s="35">
        <f t="shared" si="2"/>
        <v>1.4188611699158102</v>
      </c>
      <c r="J11" s="35">
        <f t="shared" si="2"/>
        <v>1.4188611699158102</v>
      </c>
      <c r="K11" s="35">
        <f t="shared" si="2"/>
        <v>1.4188611699158102</v>
      </c>
      <c r="L11" s="35">
        <f t="shared" si="2"/>
        <v>1.4188611699158102</v>
      </c>
      <c r="M11" s="35">
        <f t="shared" si="2"/>
        <v>1.4188611699158102</v>
      </c>
      <c r="N11" s="35">
        <f t="shared" si="2"/>
        <v>1.4188611699158102</v>
      </c>
      <c r="O11" s="35">
        <f t="shared" si="2"/>
        <v>1.4188611699158102</v>
      </c>
      <c r="P11" s="35">
        <f t="shared" si="2"/>
        <v>1.4188611699158102</v>
      </c>
    </row>
    <row r="12" spans="1:16" x14ac:dyDescent="0.25">
      <c r="A12" s="51" t="s">
        <v>23</v>
      </c>
      <c r="B12" s="52">
        <f>B10-2*B3</f>
        <v>-0.16227766016837952</v>
      </c>
      <c r="C12" s="35">
        <f t="shared" si="2"/>
        <v>-0.16227766016837952</v>
      </c>
      <c r="D12" s="35">
        <f t="shared" si="2"/>
        <v>-0.16227766016837952</v>
      </c>
      <c r="E12" s="35">
        <f t="shared" si="2"/>
        <v>-0.16227766016837952</v>
      </c>
      <c r="F12" s="35">
        <f t="shared" si="2"/>
        <v>-0.16227766016837952</v>
      </c>
      <c r="G12" s="35">
        <f t="shared" si="2"/>
        <v>-0.16227766016837952</v>
      </c>
      <c r="H12" s="35">
        <f t="shared" si="2"/>
        <v>-0.16227766016837952</v>
      </c>
      <c r="I12" s="35">
        <f t="shared" si="2"/>
        <v>-0.16227766016837952</v>
      </c>
      <c r="J12" s="35">
        <f t="shared" si="2"/>
        <v>-0.16227766016837952</v>
      </c>
      <c r="K12" s="35">
        <f t="shared" si="2"/>
        <v>-0.16227766016837952</v>
      </c>
      <c r="L12" s="35">
        <f t="shared" si="2"/>
        <v>-0.16227766016837952</v>
      </c>
      <c r="M12" s="35">
        <f t="shared" si="2"/>
        <v>-0.16227766016837952</v>
      </c>
      <c r="N12" s="35">
        <f t="shared" si="2"/>
        <v>-0.16227766016837952</v>
      </c>
      <c r="O12" s="35">
        <f t="shared" si="2"/>
        <v>-0.16227766016837952</v>
      </c>
      <c r="P12" s="35">
        <f t="shared" si="2"/>
        <v>-0.16227766016837952</v>
      </c>
    </row>
    <row r="13" spans="1:16" x14ac:dyDescent="0.25">
      <c r="A13" s="42" t="s">
        <v>24</v>
      </c>
      <c r="B13" s="43">
        <f>B10-3*B3</f>
        <v>-1.7434164902525691</v>
      </c>
      <c r="C13" s="35">
        <f t="shared" si="2"/>
        <v>-1.7434164902525691</v>
      </c>
      <c r="D13" s="35">
        <f t="shared" si="2"/>
        <v>-1.7434164902525691</v>
      </c>
      <c r="E13" s="35">
        <f t="shared" si="2"/>
        <v>-1.7434164902525691</v>
      </c>
      <c r="F13" s="35">
        <f t="shared" si="2"/>
        <v>-1.7434164902525691</v>
      </c>
      <c r="G13" s="35">
        <f t="shared" si="2"/>
        <v>-1.7434164902525691</v>
      </c>
      <c r="H13" s="35">
        <f t="shared" si="2"/>
        <v>-1.7434164902525691</v>
      </c>
      <c r="I13" s="35">
        <f t="shared" si="2"/>
        <v>-1.7434164902525691</v>
      </c>
      <c r="J13" s="35">
        <f t="shared" si="2"/>
        <v>-1.7434164902525691</v>
      </c>
      <c r="K13" s="35">
        <f t="shared" si="2"/>
        <v>-1.7434164902525691</v>
      </c>
      <c r="L13" s="35">
        <f t="shared" si="2"/>
        <v>-1.7434164902525691</v>
      </c>
      <c r="M13" s="35">
        <f t="shared" si="2"/>
        <v>-1.7434164902525691</v>
      </c>
      <c r="N13" s="35">
        <f t="shared" si="2"/>
        <v>-1.7434164902525691</v>
      </c>
      <c r="O13" s="35">
        <f t="shared" si="2"/>
        <v>-1.7434164902525691</v>
      </c>
      <c r="P13" s="35">
        <f t="shared" si="2"/>
        <v>-1.7434164902525691</v>
      </c>
    </row>
    <row r="17" spans="1:20" x14ac:dyDescent="0.25">
      <c r="B17" s="7" t="s">
        <v>26</v>
      </c>
      <c r="C17" s="7" t="s">
        <v>27</v>
      </c>
      <c r="D17" s="7" t="s">
        <v>28</v>
      </c>
      <c r="E17" s="7" t="s">
        <v>29</v>
      </c>
      <c r="F17" s="7" t="s">
        <v>30</v>
      </c>
      <c r="G17" s="7" t="s">
        <v>31</v>
      </c>
      <c r="H17" s="7" t="s">
        <v>32</v>
      </c>
      <c r="I17" s="7" t="s">
        <v>33</v>
      </c>
    </row>
    <row r="18" spans="1:20" x14ac:dyDescent="0.25">
      <c r="A18" s="45" t="s">
        <v>36</v>
      </c>
      <c r="B18" t="b">
        <f>OR(
ABS(B6 - B10) &gt; ABS(B7 - B10),
ABS(B6 - B10) &gt; ABS(B13 - B10)
)</f>
        <v>1</v>
      </c>
      <c r="C18" s="4" t="b">
        <f>OR(
AND(
ABS(D6 - B10) &gt; ABS(B8 - B10),
ABS(C6 - B10) &gt; ABS(B8 - B10),
OR(
AND(C6 &gt; B10,D6 &gt; B10),
AND(C6 &lt; B10,D6 &lt; B10)
)
),
AND(
ABS(D6 - B10) &gt; ABS(B8 - B10),
ABS(B6 - B10) &gt; ABS(B8 - B10),
OR(
AND(B6 &gt; B10,D6 &gt; B10),
AND(B6 &lt; B10,D6 &lt; B10)
)
),
AND(
ABS(C6 - B10) &gt; ABS(B8 - B10),
ABS(B6 - B10) &gt; ABS(B8 - B10),
OR(
AND(B6 &gt; B10,C6 &gt; B10),
AND(B6 &lt; B10,C6 &lt; B10)
)
),
AND(
ABS(D6 - B10) &gt; ABS(B12 - B10),
ABS(C6 - B10) &gt; ABS(B12 - B10),
OR(
AND(C6 &gt; B10,D6 &gt; B10),
AND(C6 &lt; B10,D6 &lt; B10)
)
),
AND(
ABS(D6 - B10) &gt; ABS(B12 - B10),
ABS(B6 - B10) &gt; ABS(B12 - B10),
OR(
AND(B6 &gt; B10,D6 &gt; B10),
AND(B6 &lt; B10,D6 &lt; B10)
)
),
AND(
ABS(C6 - B10) &gt; ABS(B12 - B10),
ABS(B6 - B10) &gt; ABS(B12 - B10),
OR(
AND(B6 &gt; B10,C6 &gt; B10),
AND(B6 &lt; B10,C6 &lt; B10)
)
)
)</f>
        <v>0</v>
      </c>
      <c r="D18" s="4" t="b">
        <f>OR(
AND(
ABS(F6 - B10) &gt; ABS(B9 - B10),
ABS(E6 - B10) &gt; ABS(B9 - B10),
ABS(D6 - B10) &gt; ABS(B9 - B10),
ABS(C6 - B10) &gt; ABS(B9 - B10),
OR(
AND(C6 &gt; B10,D6 &gt; B10,E6 &gt; B10,F6 &gt; B10),
AND(C6 &lt; B10,D6 &lt; B10,E6 &lt; B10,F6 &lt; B10)
)
),
AND(
ABS(F6 - B10) &gt; ABS(B9 - B10),
ABS(E6 - B10) &gt; ABS(B9 - B10),
ABS(D6 - B10) &gt; ABS(B9 - B10),
ABS(B6 - B10) &gt; ABS(B9 - B10),
OR(
AND(B6 &gt; B10,D6 &gt; B10,E6 &gt; B10,F6 &gt; B10),
AND(B6 &lt; B10,D6 &lt; B10,E6 &lt; B10,F6 &lt; B10)
)
),
AND(
ABS(F6 - B10) &gt; ABS(B9 - B10),
ABS(E6 - B10) &gt; ABS(B9 - B10),
ABS(C6 - B10) &gt; ABS(B9 - B10),
ABS(B6 - B10) &gt; ABS(B9 - B10),
OR(
AND(B6 &gt; B10,C6 &gt; B10,E6 &gt; B10,F6 &gt; B10),
AND(B6 &lt; B10,C6 &lt; B10,E6 &lt; B10,F6 &lt; B10)
)
),
AND(
ABS(F6 - B10) &gt; ABS(B9 - B10),
ABS(D6 - B10) &gt; ABS(B9 - B10),
ABS(C6 - B10) &gt; ABS(B9 - B10),
ABS(B6 - B10) &gt; ABS(B9 - B10),
OR(
AND(B6 &gt; B10,C6 &gt; B10,D6 &gt; B10,F6 &gt; B10),
AND(B6 &lt; B10,C6 &lt; B10,D6 &lt; B10,F6 &lt; B10)
)
),
AND(
ABS(E6 - B10) &gt; ABS(B9 - B10),
ABS(D6 - B10) &gt; ABS(B9 - B10),
ABS(C6 - B10) &gt; ABS(B9 - B10),
ABS(B6 - B10) &gt; ABS(B9 - B10),
OR(
AND(B6 &gt; B10,C6 &gt; B10,D6 &gt; B10,E6 &gt; B10),
AND(B6 &lt; B10,C6 &lt; B10,D6 &lt; B10,E6 &lt; B10)
)
),
AND(
ABS(F6 - B10) &gt; ABS(B11 - B10),
ABS(E6 - B10) &gt; ABS(B11 - B10),
ABS(D6 - B10) &gt; ABS(B11 - B10),
ABS(C6 - B10) &gt; ABS(B11 - B10),
OR(
AND(C6 &gt; B10,D6 &gt; B10,E6 &gt; B10,F6 &gt; B10),
AND(C6 &lt; B10,D6 &lt; B10,E6 &lt; B10,F6 &lt; B10)
)
),
AND(
ABS(F6 - B10) &gt; ABS(B11 - B10),
ABS(E6 - B10) &gt; ABS(B11 - B10),
ABS(D6 - B10) &gt; ABS(B11 - B10),
ABS(B6 - B10) &gt; ABS(B11 - B10),
OR(
AND(B6 &gt; B10,D6 &gt; B10,E6 &gt; B10,F6 &gt; B10),
AND(B6 &lt; B10,D6 &lt; B10,E6 &lt; B10,F6 &lt; B10)
)
),
AND(
ABS(F6 - B10) &gt; ABS(B11 - B10),
ABS(E6 - B10) &gt; ABS(B11 - B10),
ABS(C6 - B10) &gt; ABS(B11 - B10),
ABS(B6 - B10) &gt; ABS(B11 - B10),
OR(
AND(B6 &gt; B10,C6 &gt; B10,E6 &gt; B10,F6 &gt; B10),
AND(B6 &lt; B10,C6 &lt; B10,E6 &lt; B10,F6 &lt; B10)
)
),
AND(
ABS(F6 - B10) &gt; ABS(B11 - B10),
ABS(D6 - B10) &gt; ABS(B11 - B10),
ABS(C6 - B10) &gt; ABS(B11 - B10),
ABS(B6 - B10) &gt; ABS(B11 - B10),
OR(
AND(B6 &gt; B10,C6 &gt; B10,D6 &gt; B10,F6 &gt; B10),
AND(B6 &lt; B10,C6 &lt; B10,D6 &lt; B10,F6 &lt; B10)
)
),
AND(
ABS(E6 - B10) &gt; ABS(B11 - B10),
ABS(D6 - B10) &gt; ABS(B11 - B10),
ABS(C6 - B10) &gt; ABS(B11 - B10),
ABS(B6 - B10) &gt; ABS(B11 - B10),
OR(
AND(B6 &gt; B10,C6 &gt; B10,D6 &gt; B10,E6 &gt; B10),
AND(B6 &lt; B10,C6 &lt; B10,D6 &lt; B10,E6 &lt; B10)
)
)
)</f>
        <v>1</v>
      </c>
      <c r="E18" s="4" t="b">
        <f>OR(
AND(
I6 &gt; B10,
H6 &gt; B10,
G6 &gt; B10,
E6 &gt; B10,
E6 &gt; B10,
D6 &gt; B10,
C6 &gt; B10,
B6 &gt; B10
),
AND(
I6 &lt; B10,
H6 &lt; B10,
G6 &lt; B10,
F6 &lt; B10,
E6 &lt; B10,
D6 &lt; B10,
C6 &lt; B10,
B6 &lt; B10
)
)</f>
        <v>0</v>
      </c>
      <c r="F18" s="4" t="b">
        <f>OR(
AND(
G6 &lt; F6,
F6 &lt; E6,
E6 &lt; D6,
D6 &lt; C6,
C6 &lt; B6
),AND(
G6 &gt; F6,
F6 &gt; E6,
E6 &gt; D6,
D6 &gt; C6,
C6 &gt; B6
)
)</f>
        <v>0</v>
      </c>
      <c r="G18" s="4" t="b">
        <f>AND(B6 &lt; B9, B6 &gt; B11,C6 &lt; B9, C6 &gt; B11,D6 &lt; B9, D6 &gt; B11,E6 &lt; B9, E6 &gt; B11,F6 &lt; B9, F6 &gt; B11,G6 &lt; B9, G6 &gt; B11,H6 &lt; B9, H6 &gt; B11,I6 &lt; B9, I6 &gt; B11,J6 &lt; B9, J6 &gt; B11,K6 &lt; B9, K6 &gt; B11,L6 &lt; B9, L6 &gt; B11,M6 &lt; B9, M6 &gt; B11,N6 &lt; B9, N6 &gt; B11,O6 &lt; B9, O6 &gt; B11,P6 &lt; B9, P6 &gt; B11)</f>
        <v>0</v>
      </c>
      <c r="H18" s="4" t="b">
        <f>OR(
(AND(
B6 &gt; C6,
C6 &lt; D6,
D6 &gt; E6,
E6 &lt; F6,
F6 &gt; G6,
G6 &lt; H6,
H6 &gt; I6,
I6 &lt; J6,
J6 &gt; K6,
K6 &lt; L6,
L6 &gt; M6,
M6 &lt; N6,
N6 &gt; O6
)),(AND(
B6 &lt; C6,
C6 &gt; D6,
D6 &lt; E6,
E6 &gt; F6,
F6 &lt; G6,
G6 &gt; H6,
H6 &lt; I6,
I6 &gt; J6,
J6 &lt; K6,
K6 &gt; L6,
L6 &lt; M6,
M6 &gt; N6,
N6 &lt; O6
))
)</f>
        <v>0</v>
      </c>
      <c r="I18" s="4" t="b">
        <f>AND(
OR(I6 &gt; B9, I6 &lt; B11),
OR(H6 &gt; B9, H6 &lt; B11),
OR(G6 &gt; B9, G6 &lt; B11),
OR(F6 &gt; B9, F6 &lt; B11),
OR(E6 &gt; B9, E6 &lt; B11),
OR(D6 &gt; B9, D6 &lt; B11),
OR(C6 &gt; B9, C6 &lt; B11),
OR(B6 &gt; B9, B6 &lt; B11)
)</f>
        <v>1</v>
      </c>
    </row>
    <row r="20" spans="1:20" x14ac:dyDescent="0.25">
      <c r="B20"/>
    </row>
    <row r="22" spans="1:20" x14ac:dyDescent="0.25">
      <c r="A22" t="s">
        <v>38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>
        <v>10</v>
      </c>
      <c r="M22" s="4">
        <v>11</v>
      </c>
      <c r="N22" s="4">
        <v>12</v>
      </c>
      <c r="O22" s="4">
        <v>13</v>
      </c>
      <c r="P22" s="4">
        <v>14</v>
      </c>
      <c r="Q22" s="4">
        <v>15</v>
      </c>
    </row>
    <row r="23" spans="1:20" ht="15.75" x14ac:dyDescent="0.25">
      <c r="A23" t="s">
        <v>34</v>
      </c>
      <c r="B23" s="46">
        <f>B5</f>
        <v>12</v>
      </c>
      <c r="S23" s="58" t="s">
        <v>40</v>
      </c>
    </row>
    <row r="24" spans="1:20" x14ac:dyDescent="0.25">
      <c r="A24" t="s">
        <v>35</v>
      </c>
      <c r="B24"/>
      <c r="C24" s="44">
        <f>VLOOKUP($B23,$B26:$Q55,COLUMN()-1,FALSE)</f>
        <v>7.8</v>
      </c>
      <c r="D24" s="44">
        <f t="shared" ref="D24:Q24" si="3">VLOOKUP($B23,$B26:$Q55,COLUMN()-1,FALSE)</f>
        <v>0.6</v>
      </c>
      <c r="E24" s="44">
        <f t="shared" si="3"/>
        <v>0.7</v>
      </c>
      <c r="F24" s="44">
        <f t="shared" si="3"/>
        <v>0.8</v>
      </c>
      <c r="G24" s="44">
        <f t="shared" si="3"/>
        <v>0.9</v>
      </c>
      <c r="H24" s="44">
        <f t="shared" si="3"/>
        <v>1</v>
      </c>
      <c r="I24" s="44">
        <f t="shared" si="3"/>
        <v>1.1000000000000001</v>
      </c>
      <c r="J24" s="44">
        <f t="shared" si="3"/>
        <v>1.2</v>
      </c>
      <c r="K24" s="44">
        <f t="shared" si="3"/>
        <v>1.3</v>
      </c>
      <c r="L24" s="44">
        <f t="shared" si="3"/>
        <v>-1.7</v>
      </c>
      <c r="M24" s="44">
        <f t="shared" si="3"/>
        <v>-1.7</v>
      </c>
      <c r="N24" s="44">
        <f t="shared" si="3"/>
        <v>-2</v>
      </c>
      <c r="O24" s="44">
        <f t="shared" si="3"/>
        <v>5</v>
      </c>
      <c r="P24" s="44">
        <f t="shared" si="3"/>
        <v>4</v>
      </c>
      <c r="Q24" s="44">
        <f t="shared" si="3"/>
        <v>3</v>
      </c>
      <c r="S24" s="58"/>
    </row>
    <row r="26" spans="1:20" ht="15.75" x14ac:dyDescent="0.25">
      <c r="B26" s="47">
        <v>1</v>
      </c>
      <c r="C26" s="13">
        <v>-2</v>
      </c>
      <c r="D26" s="4">
        <v>5</v>
      </c>
      <c r="E26" s="13">
        <v>4</v>
      </c>
      <c r="F26" s="13">
        <v>3</v>
      </c>
      <c r="G26" s="13">
        <v>2</v>
      </c>
      <c r="H26" s="54"/>
      <c r="I26" s="54"/>
      <c r="J26" s="54"/>
      <c r="K26" s="54"/>
      <c r="L26" s="54"/>
      <c r="M26" s="54"/>
      <c r="N26" s="54"/>
      <c r="O26" s="54"/>
      <c r="P26" s="54"/>
      <c r="Q26" s="54"/>
      <c r="S26" s="27">
        <v>1</v>
      </c>
    </row>
    <row r="27" spans="1:20" ht="15.75" x14ac:dyDescent="0.25">
      <c r="B27" s="47">
        <v>2</v>
      </c>
      <c r="C27" s="13">
        <v>-1.7</v>
      </c>
      <c r="D27" s="55">
        <f t="shared" ref="D27:Q55" si="4">C26</f>
        <v>-2</v>
      </c>
      <c r="E27" s="55">
        <f t="shared" si="4"/>
        <v>5</v>
      </c>
      <c r="F27" s="55">
        <f t="shared" si="4"/>
        <v>4</v>
      </c>
      <c r="G27" s="55">
        <f t="shared" si="4"/>
        <v>3</v>
      </c>
      <c r="H27" s="55">
        <f>G26</f>
        <v>2</v>
      </c>
      <c r="I27" s="54"/>
      <c r="J27" s="54"/>
      <c r="K27" s="54"/>
      <c r="L27" s="54"/>
      <c r="M27" s="54"/>
      <c r="N27" s="54"/>
      <c r="O27" s="54"/>
      <c r="P27" s="54"/>
      <c r="Q27" s="54"/>
      <c r="S27" s="27">
        <v>2</v>
      </c>
    </row>
    <row r="28" spans="1:20" ht="15.75" x14ac:dyDescent="0.25">
      <c r="B28" s="47">
        <v>3</v>
      </c>
      <c r="C28" s="13">
        <v>-1.7</v>
      </c>
      <c r="D28" s="55">
        <f t="shared" si="4"/>
        <v>-1.7</v>
      </c>
      <c r="E28" s="55">
        <f t="shared" si="4"/>
        <v>-2</v>
      </c>
      <c r="F28" s="55">
        <f t="shared" si="4"/>
        <v>5</v>
      </c>
      <c r="G28" s="55">
        <f>F27</f>
        <v>4</v>
      </c>
      <c r="H28" s="55">
        <f>G27</f>
        <v>3</v>
      </c>
      <c r="I28" s="4">
        <f t="shared" ref="I28" si="5">H27</f>
        <v>2</v>
      </c>
      <c r="J28" s="54"/>
      <c r="K28" s="54"/>
      <c r="L28" s="54"/>
      <c r="M28" s="54"/>
      <c r="N28" s="54"/>
      <c r="O28" s="54"/>
      <c r="P28" s="54"/>
      <c r="Q28" s="54"/>
      <c r="S28" s="26">
        <v>2</v>
      </c>
    </row>
    <row r="29" spans="1:20" ht="15.75" x14ac:dyDescent="0.25">
      <c r="B29" s="47">
        <v>4</v>
      </c>
      <c r="C29" s="13">
        <v>1.3</v>
      </c>
      <c r="D29" s="55">
        <f t="shared" si="4"/>
        <v>-1.7</v>
      </c>
      <c r="E29" s="55">
        <f t="shared" si="4"/>
        <v>-1.7</v>
      </c>
      <c r="F29" s="55">
        <f t="shared" si="4"/>
        <v>-2</v>
      </c>
      <c r="G29" s="55">
        <f>F28</f>
        <v>5</v>
      </c>
      <c r="H29" s="55">
        <f>G28</f>
        <v>4</v>
      </c>
      <c r="I29" s="55">
        <f>H28</f>
        <v>3</v>
      </c>
      <c r="J29" s="55">
        <f>I28</f>
        <v>2</v>
      </c>
      <c r="K29" s="54"/>
      <c r="L29" s="54"/>
      <c r="M29" s="54"/>
      <c r="N29" s="54"/>
      <c r="O29" s="54"/>
      <c r="P29" s="54"/>
      <c r="Q29" s="54"/>
      <c r="S29" s="50" t="s">
        <v>12</v>
      </c>
      <c r="T29" s="53"/>
    </row>
    <row r="30" spans="1:20" s="3" customFormat="1" ht="15.75" x14ac:dyDescent="0.25">
      <c r="B30" s="47">
        <v>5</v>
      </c>
      <c r="C30" s="32">
        <v>1.2</v>
      </c>
      <c r="D30" s="55">
        <f t="shared" si="4"/>
        <v>1.3</v>
      </c>
      <c r="E30" s="55">
        <f t="shared" si="4"/>
        <v>-1.7</v>
      </c>
      <c r="F30" s="55">
        <f t="shared" si="4"/>
        <v>-1.7</v>
      </c>
      <c r="G30" s="55">
        <f t="shared" si="4"/>
        <v>-2</v>
      </c>
      <c r="H30" s="55">
        <f t="shared" si="4"/>
        <v>5</v>
      </c>
      <c r="I30" s="55">
        <f>H29</f>
        <v>4</v>
      </c>
      <c r="J30" s="55">
        <f>I29</f>
        <v>3</v>
      </c>
      <c r="K30" s="55">
        <f t="shared" ref="I30:Q45" si="6">J29</f>
        <v>2</v>
      </c>
      <c r="L30" s="54"/>
      <c r="M30" s="54"/>
      <c r="N30" s="54"/>
      <c r="O30" s="54"/>
      <c r="P30" s="54"/>
      <c r="Q30" s="54"/>
      <c r="S30" s="26">
        <v>3</v>
      </c>
      <c r="T30" s="8"/>
    </row>
    <row r="31" spans="1:20" ht="15.75" x14ac:dyDescent="0.25">
      <c r="B31" s="47">
        <v>6</v>
      </c>
      <c r="C31" s="9">
        <v>1.1000000000000001</v>
      </c>
      <c r="D31" s="55">
        <f t="shared" si="4"/>
        <v>1.2</v>
      </c>
      <c r="E31" s="55">
        <f t="shared" si="4"/>
        <v>1.3</v>
      </c>
      <c r="F31" s="55">
        <f t="shared" si="4"/>
        <v>-1.7</v>
      </c>
      <c r="G31" s="55">
        <f t="shared" si="4"/>
        <v>-1.7</v>
      </c>
      <c r="H31" s="55">
        <f t="shared" si="4"/>
        <v>-2</v>
      </c>
      <c r="I31" s="4">
        <f>H30</f>
        <v>5</v>
      </c>
      <c r="J31" s="4">
        <f t="shared" si="6"/>
        <v>4</v>
      </c>
      <c r="K31" s="4">
        <f>J30</f>
        <v>3</v>
      </c>
      <c r="L31" s="4">
        <f>K30</f>
        <v>2</v>
      </c>
      <c r="M31" s="54"/>
      <c r="N31" s="54"/>
      <c r="O31" s="54"/>
      <c r="P31" s="54"/>
      <c r="Q31" s="54"/>
      <c r="S31" s="26">
        <v>3</v>
      </c>
      <c r="T31" s="8"/>
    </row>
    <row r="32" spans="1:20" ht="15.75" x14ac:dyDescent="0.25">
      <c r="B32" s="47">
        <v>7</v>
      </c>
      <c r="C32" s="32">
        <v>1</v>
      </c>
      <c r="D32" s="55">
        <f t="shared" si="4"/>
        <v>1.1000000000000001</v>
      </c>
      <c r="E32" s="55">
        <f t="shared" si="4"/>
        <v>1.2</v>
      </c>
      <c r="F32" s="55">
        <f t="shared" si="4"/>
        <v>1.3</v>
      </c>
      <c r="G32" s="55">
        <f t="shared" si="4"/>
        <v>-1.7</v>
      </c>
      <c r="H32" s="55">
        <f t="shared" si="4"/>
        <v>-1.7</v>
      </c>
      <c r="I32" s="55">
        <f t="shared" si="6"/>
        <v>-2</v>
      </c>
      <c r="J32" s="55">
        <f t="shared" si="6"/>
        <v>5</v>
      </c>
      <c r="K32" s="4">
        <f t="shared" si="6"/>
        <v>4</v>
      </c>
      <c r="L32" s="4">
        <f t="shared" si="6"/>
        <v>3</v>
      </c>
      <c r="M32" s="4">
        <f t="shared" si="6"/>
        <v>2</v>
      </c>
      <c r="N32" s="54"/>
      <c r="O32" s="54"/>
      <c r="P32" s="54"/>
      <c r="Q32" s="54"/>
      <c r="S32" s="26">
        <v>3</v>
      </c>
      <c r="T32" s="53" t="s">
        <v>39</v>
      </c>
    </row>
    <row r="33" spans="2:20" ht="15.75" x14ac:dyDescent="0.25">
      <c r="B33" s="47">
        <v>8</v>
      </c>
      <c r="C33" s="32">
        <v>0.9</v>
      </c>
      <c r="D33" s="55">
        <f t="shared" si="4"/>
        <v>1</v>
      </c>
      <c r="E33" s="55">
        <f t="shared" si="4"/>
        <v>1.1000000000000001</v>
      </c>
      <c r="F33" s="55">
        <f t="shared" si="4"/>
        <v>1.2</v>
      </c>
      <c r="G33" s="55">
        <f t="shared" si="4"/>
        <v>1.3</v>
      </c>
      <c r="H33" s="55">
        <f t="shared" si="4"/>
        <v>-1.7</v>
      </c>
      <c r="I33" s="55">
        <f t="shared" si="6"/>
        <v>-1.7</v>
      </c>
      <c r="J33" s="55">
        <f>I32</f>
        <v>-2</v>
      </c>
      <c r="K33" s="55">
        <f>J32</f>
        <v>5</v>
      </c>
      <c r="L33" s="55">
        <f>K32</f>
        <v>4</v>
      </c>
      <c r="M33" s="4">
        <f>L32</f>
        <v>3</v>
      </c>
      <c r="N33" s="55">
        <f t="shared" si="6"/>
        <v>2</v>
      </c>
      <c r="O33" s="54"/>
      <c r="P33" s="54"/>
      <c r="Q33" s="54"/>
      <c r="S33" s="26" t="s">
        <v>14</v>
      </c>
      <c r="T33" s="53"/>
    </row>
    <row r="34" spans="2:20" ht="15.75" x14ac:dyDescent="0.25">
      <c r="B34" s="47">
        <v>9</v>
      </c>
      <c r="C34" s="32">
        <v>0.8</v>
      </c>
      <c r="D34" s="55">
        <f t="shared" si="4"/>
        <v>0.9</v>
      </c>
      <c r="E34" s="55">
        <f t="shared" si="4"/>
        <v>1</v>
      </c>
      <c r="F34" s="55">
        <f t="shared" si="4"/>
        <v>1.1000000000000001</v>
      </c>
      <c r="G34" s="55">
        <f t="shared" si="4"/>
        <v>1.2</v>
      </c>
      <c r="H34" s="55">
        <f t="shared" si="4"/>
        <v>1.3</v>
      </c>
      <c r="I34" s="4">
        <f t="shared" si="6"/>
        <v>-1.7</v>
      </c>
      <c r="J34" s="4">
        <f t="shared" si="6"/>
        <v>-1.7</v>
      </c>
      <c r="K34" s="4">
        <f t="shared" si="6"/>
        <v>-2</v>
      </c>
      <c r="L34" s="4">
        <f t="shared" si="6"/>
        <v>5</v>
      </c>
      <c r="M34" s="4">
        <f t="shared" si="6"/>
        <v>4</v>
      </c>
      <c r="N34" s="4">
        <f t="shared" si="6"/>
        <v>3</v>
      </c>
      <c r="O34" s="4">
        <f t="shared" si="6"/>
        <v>2</v>
      </c>
      <c r="P34" s="54"/>
      <c r="Q34" s="54"/>
      <c r="S34" s="26" t="s">
        <v>15</v>
      </c>
    </row>
    <row r="35" spans="2:20" ht="15.75" x14ac:dyDescent="0.25">
      <c r="B35" s="47">
        <v>10</v>
      </c>
      <c r="C35" s="32">
        <v>0.7</v>
      </c>
      <c r="D35" s="55">
        <f t="shared" si="4"/>
        <v>0.8</v>
      </c>
      <c r="E35" s="55">
        <f t="shared" si="4"/>
        <v>0.9</v>
      </c>
      <c r="F35" s="55">
        <f t="shared" si="4"/>
        <v>1</v>
      </c>
      <c r="G35" s="55">
        <f t="shared" si="4"/>
        <v>1.1000000000000001</v>
      </c>
      <c r="H35" s="55">
        <f t="shared" si="4"/>
        <v>1.2</v>
      </c>
      <c r="I35" s="4">
        <f t="shared" si="6"/>
        <v>1.3</v>
      </c>
      <c r="J35" s="4">
        <f t="shared" si="6"/>
        <v>-1.7</v>
      </c>
      <c r="K35" s="4">
        <f t="shared" si="6"/>
        <v>-1.7</v>
      </c>
      <c r="L35" s="4">
        <f t="shared" si="6"/>
        <v>-2</v>
      </c>
      <c r="M35" s="4">
        <f t="shared" si="6"/>
        <v>5</v>
      </c>
      <c r="N35" s="4">
        <f t="shared" si="6"/>
        <v>4</v>
      </c>
      <c r="O35" s="4">
        <f t="shared" si="6"/>
        <v>3</v>
      </c>
      <c r="P35" s="54"/>
      <c r="Q35" s="54"/>
      <c r="S35" s="26" t="s">
        <v>15</v>
      </c>
      <c r="T35" s="8"/>
    </row>
    <row r="36" spans="2:20" ht="15.75" x14ac:dyDescent="0.25">
      <c r="B36" s="47">
        <v>11</v>
      </c>
      <c r="C36" s="32">
        <v>0.6</v>
      </c>
      <c r="D36" s="55">
        <f t="shared" si="4"/>
        <v>0.7</v>
      </c>
      <c r="E36" s="55">
        <f t="shared" si="4"/>
        <v>0.8</v>
      </c>
      <c r="F36" s="55">
        <f t="shared" si="4"/>
        <v>0.9</v>
      </c>
      <c r="G36" s="55">
        <f t="shared" si="4"/>
        <v>1</v>
      </c>
      <c r="H36" s="55">
        <f t="shared" si="4"/>
        <v>1.1000000000000001</v>
      </c>
      <c r="I36" s="4">
        <f t="shared" si="6"/>
        <v>1.2</v>
      </c>
      <c r="J36" s="4">
        <f t="shared" si="6"/>
        <v>1.3</v>
      </c>
      <c r="K36" s="4">
        <f t="shared" si="6"/>
        <v>-1.7</v>
      </c>
      <c r="L36" s="4">
        <f t="shared" si="6"/>
        <v>-1.7</v>
      </c>
      <c r="M36" s="4">
        <f t="shared" si="6"/>
        <v>-2</v>
      </c>
      <c r="N36" s="4">
        <f t="shared" si="6"/>
        <v>5</v>
      </c>
      <c r="O36" s="4">
        <f t="shared" si="6"/>
        <v>4</v>
      </c>
      <c r="P36" s="4">
        <f>O35</f>
        <v>3</v>
      </c>
      <c r="Q36" s="54"/>
      <c r="S36" s="26" t="s">
        <v>15</v>
      </c>
      <c r="T36" s="8"/>
    </row>
    <row r="37" spans="2:20" ht="15.75" x14ac:dyDescent="0.25">
      <c r="B37" s="47">
        <v>12</v>
      </c>
      <c r="C37" s="32">
        <v>7.8</v>
      </c>
      <c r="D37" s="55">
        <f t="shared" si="4"/>
        <v>0.6</v>
      </c>
      <c r="E37" s="55">
        <f t="shared" si="4"/>
        <v>0.7</v>
      </c>
      <c r="F37" s="55">
        <f t="shared" si="4"/>
        <v>0.8</v>
      </c>
      <c r="G37" s="55">
        <f t="shared" si="4"/>
        <v>0.9</v>
      </c>
      <c r="H37" s="55">
        <f t="shared" si="4"/>
        <v>1</v>
      </c>
      <c r="I37" s="4">
        <f t="shared" si="6"/>
        <v>1.1000000000000001</v>
      </c>
      <c r="J37" s="4">
        <f t="shared" si="6"/>
        <v>1.2</v>
      </c>
      <c r="K37" s="4">
        <f t="shared" si="6"/>
        <v>1.3</v>
      </c>
      <c r="L37" s="4">
        <f t="shared" si="6"/>
        <v>-1.7</v>
      </c>
      <c r="M37" s="4">
        <f t="shared" si="6"/>
        <v>-1.7</v>
      </c>
      <c r="N37" s="4">
        <f t="shared" si="6"/>
        <v>-2</v>
      </c>
      <c r="O37" s="4">
        <f t="shared" si="6"/>
        <v>5</v>
      </c>
      <c r="P37" s="4">
        <f t="shared" si="6"/>
        <v>4</v>
      </c>
      <c r="Q37" s="4">
        <f t="shared" si="6"/>
        <v>3</v>
      </c>
      <c r="S37" s="26" t="s">
        <v>16</v>
      </c>
      <c r="T37" s="8"/>
    </row>
    <row r="38" spans="2:20" ht="15.75" x14ac:dyDescent="0.25">
      <c r="B38" s="47">
        <v>13</v>
      </c>
      <c r="C38" s="32">
        <v>2</v>
      </c>
      <c r="D38" s="55">
        <f t="shared" si="4"/>
        <v>7.8</v>
      </c>
      <c r="E38" s="55">
        <f t="shared" si="4"/>
        <v>0.6</v>
      </c>
      <c r="F38" s="55">
        <f t="shared" si="4"/>
        <v>0.7</v>
      </c>
      <c r="G38" s="55">
        <f t="shared" si="4"/>
        <v>0.8</v>
      </c>
      <c r="H38" s="55">
        <f t="shared" si="4"/>
        <v>0.9</v>
      </c>
      <c r="I38" s="4">
        <f t="shared" si="6"/>
        <v>1</v>
      </c>
      <c r="J38" s="4">
        <f t="shared" si="6"/>
        <v>1.1000000000000001</v>
      </c>
      <c r="K38" s="4">
        <f t="shared" si="6"/>
        <v>1.2</v>
      </c>
      <c r="L38" s="4">
        <f t="shared" si="6"/>
        <v>1.3</v>
      </c>
      <c r="M38" s="4">
        <f t="shared" si="6"/>
        <v>-1.7</v>
      </c>
      <c r="N38" s="4">
        <f t="shared" si="6"/>
        <v>-1.7</v>
      </c>
      <c r="O38" s="4">
        <f t="shared" si="6"/>
        <v>-2</v>
      </c>
      <c r="P38" s="4">
        <f t="shared" si="6"/>
        <v>5</v>
      </c>
      <c r="Q38" s="4">
        <f t="shared" si="6"/>
        <v>4</v>
      </c>
      <c r="S38" s="26"/>
      <c r="T38" s="8"/>
    </row>
    <row r="39" spans="2:20" ht="15.75" x14ac:dyDescent="0.25">
      <c r="B39" s="47">
        <v>14</v>
      </c>
      <c r="C39" s="32">
        <v>4</v>
      </c>
      <c r="D39" s="55">
        <f t="shared" si="4"/>
        <v>2</v>
      </c>
      <c r="E39" s="55">
        <f t="shared" si="4"/>
        <v>7.8</v>
      </c>
      <c r="F39" s="55">
        <f t="shared" si="4"/>
        <v>0.6</v>
      </c>
      <c r="G39" s="55">
        <f t="shared" si="4"/>
        <v>0.7</v>
      </c>
      <c r="H39" s="55">
        <f t="shared" si="4"/>
        <v>0.8</v>
      </c>
      <c r="I39" s="4">
        <f t="shared" si="6"/>
        <v>0.9</v>
      </c>
      <c r="J39" s="4">
        <f t="shared" si="6"/>
        <v>1</v>
      </c>
      <c r="K39" s="4">
        <f t="shared" si="6"/>
        <v>1.1000000000000001</v>
      </c>
      <c r="L39" s="4">
        <f t="shared" si="6"/>
        <v>1.2</v>
      </c>
      <c r="M39" s="4">
        <f t="shared" si="6"/>
        <v>1.3</v>
      </c>
      <c r="N39" s="4">
        <f t="shared" si="6"/>
        <v>-1.7</v>
      </c>
      <c r="O39" s="4">
        <f t="shared" si="6"/>
        <v>-1.7</v>
      </c>
      <c r="P39" s="4">
        <f t="shared" si="6"/>
        <v>-2</v>
      </c>
      <c r="Q39" s="4">
        <f t="shared" si="6"/>
        <v>5</v>
      </c>
      <c r="S39" s="26"/>
      <c r="T39" s="8"/>
    </row>
    <row r="40" spans="2:20" ht="15.75" x14ac:dyDescent="0.25">
      <c r="B40" s="47">
        <v>15</v>
      </c>
      <c r="C40" s="32">
        <v>1.5</v>
      </c>
      <c r="D40" s="55">
        <f t="shared" si="4"/>
        <v>4</v>
      </c>
      <c r="E40" s="55">
        <f t="shared" si="4"/>
        <v>2</v>
      </c>
      <c r="F40" s="55">
        <f t="shared" si="4"/>
        <v>7.8</v>
      </c>
      <c r="G40" s="55">
        <f t="shared" si="4"/>
        <v>0.6</v>
      </c>
      <c r="H40" s="55">
        <f t="shared" si="4"/>
        <v>0.7</v>
      </c>
      <c r="I40" s="4">
        <f t="shared" si="6"/>
        <v>0.8</v>
      </c>
      <c r="J40" s="4">
        <f t="shared" si="6"/>
        <v>0.9</v>
      </c>
      <c r="K40" s="4">
        <f t="shared" si="6"/>
        <v>1</v>
      </c>
      <c r="L40" s="4">
        <f t="shared" si="6"/>
        <v>1.1000000000000001</v>
      </c>
      <c r="M40" s="4">
        <f t="shared" si="6"/>
        <v>1.2</v>
      </c>
      <c r="N40" s="4">
        <f t="shared" si="6"/>
        <v>1.3</v>
      </c>
      <c r="O40" s="4">
        <f t="shared" si="6"/>
        <v>-1.7</v>
      </c>
      <c r="P40" s="4">
        <f t="shared" si="6"/>
        <v>-1.7</v>
      </c>
      <c r="Q40" s="4">
        <f t="shared" si="6"/>
        <v>-2</v>
      </c>
      <c r="S40" s="26"/>
      <c r="T40" s="8"/>
    </row>
    <row r="41" spans="2:20" ht="15.75" x14ac:dyDescent="0.25">
      <c r="B41" s="47">
        <v>16</v>
      </c>
      <c r="C41" s="32">
        <v>4.5</v>
      </c>
      <c r="D41" s="55">
        <f t="shared" si="4"/>
        <v>1.5</v>
      </c>
      <c r="E41" s="55">
        <f t="shared" si="4"/>
        <v>4</v>
      </c>
      <c r="F41" s="55">
        <f t="shared" si="4"/>
        <v>2</v>
      </c>
      <c r="G41" s="55">
        <f t="shared" si="4"/>
        <v>7.8</v>
      </c>
      <c r="H41" s="55">
        <f t="shared" si="4"/>
        <v>0.6</v>
      </c>
      <c r="I41" s="4">
        <f t="shared" si="6"/>
        <v>0.7</v>
      </c>
      <c r="J41" s="4">
        <f t="shared" si="6"/>
        <v>0.8</v>
      </c>
      <c r="K41" s="4">
        <f t="shared" si="6"/>
        <v>0.9</v>
      </c>
      <c r="L41" s="4">
        <f t="shared" si="6"/>
        <v>1</v>
      </c>
      <c r="M41" s="4">
        <f t="shared" si="6"/>
        <v>1.1000000000000001</v>
      </c>
      <c r="N41" s="4">
        <f t="shared" si="6"/>
        <v>1.2</v>
      </c>
      <c r="O41" s="4">
        <f t="shared" si="6"/>
        <v>1.3</v>
      </c>
      <c r="P41" s="4">
        <f t="shared" si="6"/>
        <v>-1.7</v>
      </c>
      <c r="Q41" s="4">
        <f t="shared" si="6"/>
        <v>-1.7</v>
      </c>
      <c r="S41" s="26"/>
      <c r="T41" s="8"/>
    </row>
    <row r="42" spans="2:20" ht="15.75" x14ac:dyDescent="0.25">
      <c r="B42" s="47">
        <v>17</v>
      </c>
      <c r="C42" s="32">
        <v>2.5</v>
      </c>
      <c r="D42" s="55">
        <f t="shared" si="4"/>
        <v>4.5</v>
      </c>
      <c r="E42" s="55">
        <f t="shared" si="4"/>
        <v>1.5</v>
      </c>
      <c r="F42" s="55">
        <f t="shared" si="4"/>
        <v>4</v>
      </c>
      <c r="G42" s="55">
        <f t="shared" si="4"/>
        <v>2</v>
      </c>
      <c r="H42" s="55">
        <f t="shared" si="4"/>
        <v>7.8</v>
      </c>
      <c r="I42" s="4">
        <f t="shared" si="6"/>
        <v>0.6</v>
      </c>
      <c r="J42" s="4">
        <f t="shared" si="6"/>
        <v>0.7</v>
      </c>
      <c r="K42" s="4">
        <f t="shared" si="6"/>
        <v>0.8</v>
      </c>
      <c r="L42" s="4">
        <f t="shared" si="6"/>
        <v>0.9</v>
      </c>
      <c r="M42" s="4">
        <f t="shared" si="6"/>
        <v>1</v>
      </c>
      <c r="N42" s="4">
        <f t="shared" si="6"/>
        <v>1.1000000000000001</v>
      </c>
      <c r="O42" s="4">
        <f t="shared" si="6"/>
        <v>1.2</v>
      </c>
      <c r="P42" s="4">
        <f t="shared" si="6"/>
        <v>1.3</v>
      </c>
      <c r="Q42" s="4">
        <f t="shared" si="6"/>
        <v>-1.7</v>
      </c>
      <c r="S42" s="26"/>
    </row>
    <row r="43" spans="2:20" ht="15.75" x14ac:dyDescent="0.25">
      <c r="B43" s="47">
        <v>18</v>
      </c>
      <c r="C43" s="56">
        <v>3.5</v>
      </c>
      <c r="D43" s="55">
        <f t="shared" si="4"/>
        <v>2.5</v>
      </c>
      <c r="E43" s="55">
        <f t="shared" si="4"/>
        <v>4.5</v>
      </c>
      <c r="F43" s="55">
        <f t="shared" si="4"/>
        <v>1.5</v>
      </c>
      <c r="G43" s="55">
        <f t="shared" si="4"/>
        <v>4</v>
      </c>
      <c r="H43" s="55">
        <f t="shared" si="4"/>
        <v>2</v>
      </c>
      <c r="I43" s="4">
        <f t="shared" si="6"/>
        <v>7.8</v>
      </c>
      <c r="J43" s="4">
        <f t="shared" si="6"/>
        <v>0.6</v>
      </c>
      <c r="K43" s="4">
        <f t="shared" si="6"/>
        <v>0.7</v>
      </c>
      <c r="L43" s="4">
        <f t="shared" si="6"/>
        <v>0.8</v>
      </c>
      <c r="M43" s="4">
        <f t="shared" si="6"/>
        <v>0.9</v>
      </c>
      <c r="N43" s="4">
        <f t="shared" si="6"/>
        <v>1</v>
      </c>
      <c r="O43" s="4">
        <f t="shared" si="6"/>
        <v>1.1000000000000001</v>
      </c>
      <c r="P43" s="4">
        <f t="shared" si="6"/>
        <v>1.2</v>
      </c>
      <c r="Q43" s="4">
        <f t="shared" si="6"/>
        <v>1.3</v>
      </c>
      <c r="S43" s="26"/>
    </row>
    <row r="44" spans="2:20" ht="15.75" x14ac:dyDescent="0.25">
      <c r="B44" s="47">
        <v>19</v>
      </c>
      <c r="C44" s="56">
        <v>2</v>
      </c>
      <c r="D44" s="55">
        <f t="shared" si="4"/>
        <v>3.5</v>
      </c>
      <c r="E44" s="55">
        <f t="shared" si="4"/>
        <v>2.5</v>
      </c>
      <c r="F44" s="55">
        <f t="shared" si="4"/>
        <v>4.5</v>
      </c>
      <c r="G44" s="55">
        <f t="shared" si="4"/>
        <v>1.5</v>
      </c>
      <c r="H44" s="55">
        <f t="shared" si="4"/>
        <v>4</v>
      </c>
      <c r="I44" s="4">
        <f t="shared" si="6"/>
        <v>2</v>
      </c>
      <c r="J44" s="4">
        <f t="shared" si="6"/>
        <v>7.8</v>
      </c>
      <c r="K44" s="4">
        <f t="shared" si="6"/>
        <v>0.6</v>
      </c>
      <c r="L44" s="4">
        <f t="shared" si="6"/>
        <v>0.7</v>
      </c>
      <c r="M44" s="4">
        <f t="shared" si="6"/>
        <v>0.8</v>
      </c>
      <c r="N44" s="4">
        <f t="shared" si="6"/>
        <v>0.9</v>
      </c>
      <c r="O44" s="4">
        <f t="shared" si="6"/>
        <v>1</v>
      </c>
      <c r="P44" s="4">
        <f t="shared" si="6"/>
        <v>1.1000000000000001</v>
      </c>
      <c r="Q44" s="4">
        <f t="shared" si="6"/>
        <v>1.2</v>
      </c>
      <c r="S44" s="26"/>
    </row>
    <row r="45" spans="2:20" ht="15.75" x14ac:dyDescent="0.25">
      <c r="B45" s="47">
        <v>20</v>
      </c>
      <c r="C45" s="56">
        <v>4.0999999999999996</v>
      </c>
      <c r="D45" s="55">
        <f t="shared" si="4"/>
        <v>2</v>
      </c>
      <c r="E45" s="55">
        <f t="shared" si="4"/>
        <v>3.5</v>
      </c>
      <c r="F45" s="55">
        <f t="shared" si="4"/>
        <v>2.5</v>
      </c>
      <c r="G45" s="55">
        <f t="shared" si="4"/>
        <v>4.5</v>
      </c>
      <c r="H45" s="55">
        <f t="shared" si="4"/>
        <v>1.5</v>
      </c>
      <c r="I45" s="4">
        <f t="shared" si="6"/>
        <v>4</v>
      </c>
      <c r="J45" s="4">
        <f t="shared" si="6"/>
        <v>2</v>
      </c>
      <c r="K45" s="4">
        <f t="shared" si="6"/>
        <v>7.8</v>
      </c>
      <c r="L45" s="4">
        <f t="shared" si="6"/>
        <v>0.6</v>
      </c>
      <c r="M45" s="4">
        <f t="shared" si="6"/>
        <v>0.7</v>
      </c>
      <c r="N45" s="4">
        <f t="shared" si="6"/>
        <v>0.8</v>
      </c>
      <c r="O45" s="4">
        <f t="shared" si="6"/>
        <v>0.9</v>
      </c>
      <c r="P45" s="4">
        <f t="shared" si="6"/>
        <v>1</v>
      </c>
      <c r="Q45" s="4">
        <f t="shared" si="6"/>
        <v>1.1000000000000001</v>
      </c>
      <c r="S45" s="26"/>
    </row>
    <row r="46" spans="2:20" ht="15.75" x14ac:dyDescent="0.25">
      <c r="B46" s="47">
        <v>21</v>
      </c>
      <c r="C46" s="56">
        <v>1.9</v>
      </c>
      <c r="D46" s="55">
        <f t="shared" si="4"/>
        <v>4.0999999999999996</v>
      </c>
      <c r="E46" s="55">
        <f t="shared" si="4"/>
        <v>2</v>
      </c>
      <c r="F46" s="55">
        <f t="shared" si="4"/>
        <v>3.5</v>
      </c>
      <c r="G46" s="55">
        <f t="shared" si="4"/>
        <v>2.5</v>
      </c>
      <c r="H46" s="55">
        <f t="shared" si="4"/>
        <v>4.5</v>
      </c>
      <c r="I46" s="4">
        <f t="shared" si="4"/>
        <v>1.5</v>
      </c>
      <c r="J46" s="4">
        <f t="shared" si="4"/>
        <v>4</v>
      </c>
      <c r="K46" s="4">
        <f t="shared" si="4"/>
        <v>2</v>
      </c>
      <c r="L46" s="4">
        <f t="shared" si="4"/>
        <v>7.8</v>
      </c>
      <c r="M46" s="4">
        <f t="shared" si="4"/>
        <v>0.6</v>
      </c>
      <c r="N46" s="4">
        <f t="shared" si="4"/>
        <v>0.7</v>
      </c>
      <c r="O46" s="4">
        <f t="shared" si="4"/>
        <v>0.8</v>
      </c>
      <c r="P46" s="4">
        <f t="shared" si="4"/>
        <v>0.9</v>
      </c>
      <c r="Q46" s="4">
        <f t="shared" si="4"/>
        <v>1</v>
      </c>
      <c r="S46" s="26"/>
    </row>
    <row r="47" spans="2:20" ht="15.75" x14ac:dyDescent="0.25">
      <c r="B47" s="47">
        <v>22</v>
      </c>
      <c r="C47" s="56">
        <v>3.9</v>
      </c>
      <c r="D47" s="55">
        <f t="shared" si="4"/>
        <v>1.9</v>
      </c>
      <c r="E47" s="55">
        <f t="shared" si="4"/>
        <v>4.0999999999999996</v>
      </c>
      <c r="F47" s="55">
        <f t="shared" si="4"/>
        <v>2</v>
      </c>
      <c r="G47" s="55">
        <f t="shared" si="4"/>
        <v>3.5</v>
      </c>
      <c r="H47" s="55">
        <f t="shared" si="4"/>
        <v>2.5</v>
      </c>
      <c r="I47" s="4">
        <f t="shared" si="4"/>
        <v>4.5</v>
      </c>
      <c r="J47" s="4">
        <f t="shared" si="4"/>
        <v>1.5</v>
      </c>
      <c r="K47" s="4">
        <f t="shared" si="4"/>
        <v>4</v>
      </c>
      <c r="L47" s="4">
        <f t="shared" si="4"/>
        <v>2</v>
      </c>
      <c r="M47" s="4">
        <f t="shared" si="4"/>
        <v>7.8</v>
      </c>
      <c r="N47" s="4">
        <f t="shared" si="4"/>
        <v>0.6</v>
      </c>
      <c r="O47" s="4">
        <f t="shared" si="4"/>
        <v>0.7</v>
      </c>
      <c r="P47" s="4">
        <f t="shared" si="4"/>
        <v>0.8</v>
      </c>
      <c r="Q47" s="4">
        <f t="shared" si="4"/>
        <v>0.9</v>
      </c>
      <c r="S47" s="26"/>
    </row>
    <row r="48" spans="2:20" ht="15.75" x14ac:dyDescent="0.25">
      <c r="B48" s="47">
        <v>23</v>
      </c>
      <c r="C48" s="56">
        <v>2.5</v>
      </c>
      <c r="D48" s="55">
        <f t="shared" si="4"/>
        <v>3.9</v>
      </c>
      <c r="E48" s="55">
        <f t="shared" si="4"/>
        <v>1.9</v>
      </c>
      <c r="F48" s="55">
        <f t="shared" si="4"/>
        <v>4.0999999999999996</v>
      </c>
      <c r="G48" s="55">
        <f t="shared" si="4"/>
        <v>2</v>
      </c>
      <c r="H48" s="55">
        <f t="shared" si="4"/>
        <v>3.5</v>
      </c>
      <c r="I48" s="4">
        <f t="shared" si="4"/>
        <v>2.5</v>
      </c>
      <c r="J48" s="4">
        <f t="shared" si="4"/>
        <v>4.5</v>
      </c>
      <c r="K48" s="4">
        <f t="shared" si="4"/>
        <v>1.5</v>
      </c>
      <c r="L48" s="4">
        <f t="shared" si="4"/>
        <v>4</v>
      </c>
      <c r="M48" s="4">
        <f t="shared" si="4"/>
        <v>2</v>
      </c>
      <c r="N48" s="4">
        <f t="shared" si="4"/>
        <v>7.8</v>
      </c>
      <c r="O48" s="4">
        <f t="shared" si="4"/>
        <v>0.6</v>
      </c>
      <c r="P48" s="4">
        <f t="shared" si="4"/>
        <v>0.7</v>
      </c>
      <c r="Q48" s="4">
        <f t="shared" si="4"/>
        <v>0.8</v>
      </c>
      <c r="S48" s="28">
        <v>7</v>
      </c>
    </row>
    <row r="49" spans="2:19" ht="15.75" x14ac:dyDescent="0.25">
      <c r="B49" s="47">
        <v>24</v>
      </c>
      <c r="C49" s="56">
        <v>3.25</v>
      </c>
      <c r="D49" s="55">
        <f t="shared" si="4"/>
        <v>2.5</v>
      </c>
      <c r="E49" s="55">
        <f t="shared" si="4"/>
        <v>3.9</v>
      </c>
      <c r="F49" s="55">
        <f t="shared" si="4"/>
        <v>1.9</v>
      </c>
      <c r="G49" s="55">
        <f t="shared" si="4"/>
        <v>4.0999999999999996</v>
      </c>
      <c r="H49" s="55">
        <f t="shared" si="4"/>
        <v>2</v>
      </c>
      <c r="I49" s="4">
        <f t="shared" si="4"/>
        <v>3.5</v>
      </c>
      <c r="J49" s="4">
        <f t="shared" si="4"/>
        <v>2.5</v>
      </c>
      <c r="K49" s="4">
        <f t="shared" si="4"/>
        <v>4.5</v>
      </c>
      <c r="L49" s="4">
        <f t="shared" si="4"/>
        <v>1.5</v>
      </c>
      <c r="M49" s="4">
        <f t="shared" si="4"/>
        <v>4</v>
      </c>
      <c r="N49" s="4">
        <f t="shared" si="4"/>
        <v>2</v>
      </c>
      <c r="O49" s="4">
        <f t="shared" si="4"/>
        <v>7.8</v>
      </c>
      <c r="P49" s="4">
        <f t="shared" si="4"/>
        <v>0.6</v>
      </c>
      <c r="Q49" s="4">
        <f t="shared" si="4"/>
        <v>0.7</v>
      </c>
      <c r="S49" s="28">
        <v>7</v>
      </c>
    </row>
    <row r="50" spans="2:19" ht="15.75" x14ac:dyDescent="0.25">
      <c r="B50" s="47">
        <v>25</v>
      </c>
      <c r="C50" s="56">
        <v>1.8</v>
      </c>
      <c r="D50" s="55">
        <f t="shared" si="4"/>
        <v>3.25</v>
      </c>
      <c r="E50" s="55">
        <f t="shared" si="4"/>
        <v>2.5</v>
      </c>
      <c r="F50" s="55">
        <f t="shared" si="4"/>
        <v>3.9</v>
      </c>
      <c r="G50" s="55">
        <f t="shared" si="4"/>
        <v>1.9</v>
      </c>
      <c r="H50" s="55">
        <f t="shared" si="4"/>
        <v>4.0999999999999996</v>
      </c>
      <c r="I50" s="4">
        <f t="shared" si="4"/>
        <v>2</v>
      </c>
      <c r="J50" s="4">
        <f t="shared" si="4"/>
        <v>3.5</v>
      </c>
      <c r="K50" s="4">
        <f t="shared" si="4"/>
        <v>2.5</v>
      </c>
      <c r="L50" s="4">
        <f t="shared" si="4"/>
        <v>4.5</v>
      </c>
      <c r="M50" s="4">
        <f t="shared" si="4"/>
        <v>1.5</v>
      </c>
      <c r="N50" s="4">
        <f t="shared" si="4"/>
        <v>4</v>
      </c>
      <c r="O50" s="4">
        <f t="shared" si="4"/>
        <v>2</v>
      </c>
      <c r="P50" s="4">
        <f t="shared" si="4"/>
        <v>7.8</v>
      </c>
      <c r="Q50" s="4">
        <f t="shared" si="4"/>
        <v>0.6</v>
      </c>
      <c r="S50" s="28">
        <v>7</v>
      </c>
    </row>
    <row r="51" spans="2:19" ht="15.75" x14ac:dyDescent="0.25">
      <c r="B51" s="47">
        <v>26</v>
      </c>
      <c r="C51" s="56">
        <v>4.2</v>
      </c>
      <c r="D51" s="55">
        <f t="shared" si="4"/>
        <v>1.8</v>
      </c>
      <c r="E51" s="55">
        <f t="shared" si="4"/>
        <v>3.25</v>
      </c>
      <c r="F51" s="55">
        <f t="shared" si="4"/>
        <v>2.5</v>
      </c>
      <c r="G51" s="55">
        <f t="shared" si="4"/>
        <v>3.9</v>
      </c>
      <c r="H51" s="55">
        <f t="shared" si="4"/>
        <v>1.9</v>
      </c>
      <c r="I51" s="4">
        <f t="shared" si="4"/>
        <v>4.0999999999999996</v>
      </c>
      <c r="J51" s="4">
        <f t="shared" si="4"/>
        <v>2</v>
      </c>
      <c r="K51" s="4">
        <f t="shared" si="4"/>
        <v>3.5</v>
      </c>
      <c r="L51" s="4">
        <f t="shared" si="4"/>
        <v>2.5</v>
      </c>
      <c r="M51" s="4">
        <f t="shared" si="4"/>
        <v>4.5</v>
      </c>
      <c r="N51" s="4">
        <f t="shared" si="4"/>
        <v>1.5</v>
      </c>
      <c r="O51" s="4">
        <f t="shared" si="4"/>
        <v>4</v>
      </c>
      <c r="P51" s="4">
        <f t="shared" si="4"/>
        <v>2</v>
      </c>
      <c r="Q51" s="4">
        <f t="shared" si="4"/>
        <v>7.8</v>
      </c>
      <c r="S51" s="28">
        <v>7</v>
      </c>
    </row>
    <row r="52" spans="2:19" ht="15.75" x14ac:dyDescent="0.25">
      <c r="B52" s="47">
        <v>27</v>
      </c>
      <c r="C52" s="56">
        <v>2.7</v>
      </c>
      <c r="D52" s="55">
        <f t="shared" si="4"/>
        <v>4.2</v>
      </c>
      <c r="E52" s="55">
        <f t="shared" si="4"/>
        <v>1.8</v>
      </c>
      <c r="F52" s="55">
        <f t="shared" si="4"/>
        <v>3.25</v>
      </c>
      <c r="G52" s="55">
        <f t="shared" si="4"/>
        <v>2.5</v>
      </c>
      <c r="H52" s="55">
        <f t="shared" si="4"/>
        <v>3.9</v>
      </c>
      <c r="I52" s="4">
        <f t="shared" si="4"/>
        <v>1.9</v>
      </c>
      <c r="J52" s="4">
        <f t="shared" si="4"/>
        <v>4.0999999999999996</v>
      </c>
      <c r="K52" s="4">
        <f t="shared" si="4"/>
        <v>2</v>
      </c>
      <c r="L52" s="4">
        <f t="shared" si="4"/>
        <v>3.5</v>
      </c>
      <c r="M52" s="4">
        <f t="shared" si="4"/>
        <v>2.5</v>
      </c>
      <c r="N52" s="4">
        <f t="shared" si="4"/>
        <v>4.5</v>
      </c>
      <c r="O52" s="4">
        <f t="shared" si="4"/>
        <v>1.5</v>
      </c>
      <c r="P52" s="4">
        <f t="shared" si="4"/>
        <v>4</v>
      </c>
      <c r="Q52" s="4">
        <f t="shared" si="4"/>
        <v>2</v>
      </c>
      <c r="S52" s="28" t="s">
        <v>17</v>
      </c>
    </row>
    <row r="53" spans="2:19" ht="15.75" x14ac:dyDescent="0.25">
      <c r="B53" s="47">
        <v>28</v>
      </c>
      <c r="C53" s="56">
        <v>2</v>
      </c>
      <c r="D53" s="55">
        <f t="shared" si="4"/>
        <v>2.7</v>
      </c>
      <c r="E53" s="55">
        <f t="shared" si="4"/>
        <v>4.2</v>
      </c>
      <c r="F53" s="55">
        <f t="shared" si="4"/>
        <v>1.8</v>
      </c>
      <c r="G53" s="55">
        <f t="shared" si="4"/>
        <v>3.25</v>
      </c>
      <c r="H53" s="55">
        <f t="shared" si="4"/>
        <v>2.5</v>
      </c>
      <c r="I53" s="4">
        <f t="shared" si="4"/>
        <v>3.9</v>
      </c>
      <c r="J53" s="4">
        <f t="shared" si="4"/>
        <v>1.9</v>
      </c>
      <c r="K53" s="4">
        <f t="shared" si="4"/>
        <v>4.0999999999999996</v>
      </c>
      <c r="L53" s="4">
        <f t="shared" si="4"/>
        <v>2</v>
      </c>
      <c r="M53" s="4">
        <f t="shared" si="4"/>
        <v>3.5</v>
      </c>
      <c r="N53" s="4">
        <f t="shared" si="4"/>
        <v>2.5</v>
      </c>
      <c r="O53" s="4">
        <f t="shared" si="4"/>
        <v>4.5</v>
      </c>
      <c r="P53" s="4">
        <f t="shared" si="4"/>
        <v>1.5</v>
      </c>
      <c r="Q53" s="4">
        <f t="shared" si="4"/>
        <v>4</v>
      </c>
      <c r="S53" s="28">
        <v>6</v>
      </c>
    </row>
    <row r="54" spans="2:19" ht="15.75" x14ac:dyDescent="0.25">
      <c r="B54" s="47">
        <v>29</v>
      </c>
      <c r="C54" s="4">
        <f t="shared" ref="C54" si="7">C53</f>
        <v>2</v>
      </c>
      <c r="D54" s="55">
        <f t="shared" si="4"/>
        <v>2</v>
      </c>
      <c r="E54" s="55">
        <f t="shared" si="4"/>
        <v>2.7</v>
      </c>
      <c r="F54" s="55">
        <f t="shared" si="4"/>
        <v>4.2</v>
      </c>
      <c r="G54" s="55">
        <f t="shared" si="4"/>
        <v>1.8</v>
      </c>
      <c r="H54" s="55">
        <f t="shared" si="4"/>
        <v>3.25</v>
      </c>
      <c r="I54" s="4">
        <f t="shared" si="4"/>
        <v>2.5</v>
      </c>
      <c r="J54" s="4">
        <f t="shared" si="4"/>
        <v>3.9</v>
      </c>
      <c r="K54" s="4">
        <f t="shared" si="4"/>
        <v>1.9</v>
      </c>
      <c r="L54" s="4">
        <f t="shared" si="4"/>
        <v>4.0999999999999996</v>
      </c>
      <c r="M54" s="4">
        <f t="shared" si="4"/>
        <v>2</v>
      </c>
      <c r="N54" s="4">
        <f t="shared" si="4"/>
        <v>3.5</v>
      </c>
      <c r="O54" s="4">
        <f t="shared" si="4"/>
        <v>2.5</v>
      </c>
      <c r="P54" s="4">
        <f t="shared" si="4"/>
        <v>4.5</v>
      </c>
      <c r="Q54" s="4">
        <f t="shared" si="4"/>
        <v>1.5</v>
      </c>
      <c r="S54" s="28"/>
    </row>
    <row r="55" spans="2:19" ht="15.75" x14ac:dyDescent="0.25">
      <c r="B55" s="47">
        <v>30</v>
      </c>
      <c r="C55" s="56">
        <v>3</v>
      </c>
      <c r="D55" s="55">
        <f t="shared" si="4"/>
        <v>2</v>
      </c>
      <c r="E55" s="55">
        <f t="shared" si="4"/>
        <v>2</v>
      </c>
      <c r="F55" s="55">
        <f t="shared" si="4"/>
        <v>2.7</v>
      </c>
      <c r="G55" s="55">
        <f t="shared" si="4"/>
        <v>4.2</v>
      </c>
      <c r="H55" s="55">
        <f t="shared" si="4"/>
        <v>1.8</v>
      </c>
      <c r="I55" s="4">
        <f t="shared" si="4"/>
        <v>3.25</v>
      </c>
      <c r="J55" s="4">
        <f t="shared" si="4"/>
        <v>2.5</v>
      </c>
      <c r="K55" s="4">
        <f t="shared" si="4"/>
        <v>3.9</v>
      </c>
      <c r="L55" s="4">
        <f t="shared" si="4"/>
        <v>1.9</v>
      </c>
      <c r="M55" s="4">
        <f t="shared" si="4"/>
        <v>4.0999999999999996</v>
      </c>
      <c r="N55" s="4">
        <f t="shared" si="4"/>
        <v>2</v>
      </c>
      <c r="O55" s="4">
        <f t="shared" si="4"/>
        <v>3.5</v>
      </c>
      <c r="P55" s="4">
        <f t="shared" si="4"/>
        <v>2.5</v>
      </c>
      <c r="Q55" s="4">
        <f t="shared" si="4"/>
        <v>4.5</v>
      </c>
      <c r="S55" s="28"/>
    </row>
  </sheetData>
  <mergeCells count="1">
    <mergeCell ref="S23:S24"/>
  </mergeCells>
  <conditionalFormatting sqref="B18:I18">
    <cfRule type="cellIs" dxfId="1" priority="1" operator="equal">
      <formula>TRUE</formula>
    </cfRule>
    <cfRule type="uniqueValues" dxfId="0" priority="2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zoomScale="80" zoomScaleNormal="80" workbookViewId="0">
      <pane ySplit="1" topLeftCell="A2" activePane="bottomLeft" state="frozen"/>
      <selection pane="bottomLeft" activeCell="U37" sqref="U37"/>
    </sheetView>
  </sheetViews>
  <sheetFormatPr defaultRowHeight="15" x14ac:dyDescent="0.25"/>
  <cols>
    <col min="1" max="1" width="15.5703125" style="13" customWidth="1"/>
    <col min="2" max="2" width="11.5703125" style="5" customWidth="1"/>
    <col min="3" max="3" width="12.28515625" style="5" customWidth="1"/>
    <col min="4" max="5" width="11.5703125" style="5" bestFit="1" customWidth="1"/>
    <col min="6" max="6" width="9.140625" style="5"/>
    <col min="7" max="7" width="11.85546875" style="5" customWidth="1"/>
    <col min="8" max="9" width="11.85546875" customWidth="1"/>
    <col min="10" max="10" width="9.42578125" customWidth="1"/>
    <col min="11" max="11" width="10.28515625" customWidth="1"/>
    <col min="12" max="12" width="9.140625" customWidth="1"/>
    <col min="18" max="18" width="9.140625" style="11"/>
    <col min="19" max="19" width="9.140625" style="3"/>
    <col min="21" max="21" width="9.140625" style="4"/>
    <col min="23" max="23" width="44.5703125" customWidth="1"/>
  </cols>
  <sheetData>
    <row r="1" spans="1:23" x14ac:dyDescent="0.25">
      <c r="A1" s="4"/>
      <c r="B1"/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W1" t="s">
        <v>9</v>
      </c>
    </row>
    <row r="2" spans="1:23" x14ac:dyDescent="0.25">
      <c r="A2" s="4" t="s">
        <v>8</v>
      </c>
      <c r="U2" s="7" t="s">
        <v>7</v>
      </c>
    </row>
    <row r="3" spans="1:23" x14ac:dyDescent="0.25">
      <c r="A3" s="4">
        <v>1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0">
        <v>-2</v>
      </c>
      <c r="S3" s="5"/>
    </row>
    <row r="4" spans="1:23" x14ac:dyDescent="0.25">
      <c r="A4" s="4"/>
      <c r="M4" s="30">
        <v>2</v>
      </c>
      <c r="N4" s="30">
        <v>3</v>
      </c>
      <c r="O4" s="30">
        <v>4</v>
      </c>
      <c r="P4" s="30">
        <v>5</v>
      </c>
      <c r="Q4" s="30">
        <f>R3</f>
        <v>-2</v>
      </c>
      <c r="U4" s="4">
        <v>1</v>
      </c>
      <c r="W4" t="s">
        <v>10</v>
      </c>
    </row>
    <row r="5" spans="1:23" x14ac:dyDescent="0.25">
      <c r="A5" s="4">
        <v>2</v>
      </c>
      <c r="B5" s="6"/>
      <c r="M5">
        <f t="shared" ref="M5" si="0">M4</f>
        <v>2</v>
      </c>
      <c r="N5">
        <f t="shared" ref="N5" si="1">N4</f>
        <v>3</v>
      </c>
      <c r="O5">
        <f>O4</f>
        <v>4</v>
      </c>
      <c r="P5">
        <f>P4</f>
        <v>5</v>
      </c>
      <c r="Q5" s="2">
        <f>Q4</f>
        <v>-2</v>
      </c>
      <c r="R5" s="11">
        <v>-1.7</v>
      </c>
    </row>
    <row r="6" spans="1:23" x14ac:dyDescent="0.25">
      <c r="A6" s="4"/>
      <c r="B6" s="6"/>
      <c r="M6" s="30">
        <f t="shared" ref="G6:O58" si="2">N5</f>
        <v>3</v>
      </c>
      <c r="N6" s="30">
        <f t="shared" si="2"/>
        <v>4</v>
      </c>
      <c r="O6" s="30">
        <f t="shared" si="2"/>
        <v>5</v>
      </c>
      <c r="P6" s="30">
        <f>Q5</f>
        <v>-2</v>
      </c>
      <c r="Q6" s="30">
        <f>R5</f>
        <v>-1.7</v>
      </c>
      <c r="U6" s="4">
        <v>2</v>
      </c>
      <c r="W6" t="s">
        <v>11</v>
      </c>
    </row>
    <row r="7" spans="1:23" s="8" customFormat="1" ht="18" customHeight="1" x14ac:dyDescent="0.25">
      <c r="A7" s="9">
        <v>3</v>
      </c>
      <c r="B7" s="14"/>
      <c r="I7"/>
      <c r="J7"/>
      <c r="K7"/>
      <c r="L7"/>
      <c r="M7">
        <f t="shared" ref="M7" si="3">M6</f>
        <v>3</v>
      </c>
      <c r="N7">
        <f t="shared" ref="N7" si="4">N6</f>
        <v>4</v>
      </c>
      <c r="O7">
        <f>O6</f>
        <v>5</v>
      </c>
      <c r="P7">
        <f>P6</f>
        <v>-2</v>
      </c>
      <c r="Q7" s="8">
        <v>-1.7</v>
      </c>
      <c r="R7" s="12">
        <v>-1.7</v>
      </c>
      <c r="S7" s="18"/>
      <c r="U7" s="9"/>
    </row>
    <row r="8" spans="1:23" s="8" customFormat="1" ht="18" customHeight="1" x14ac:dyDescent="0.25">
      <c r="A8" s="9"/>
      <c r="B8" s="16"/>
      <c r="M8" s="30">
        <f>N7</f>
        <v>4</v>
      </c>
      <c r="N8" s="30">
        <f t="shared" si="2"/>
        <v>5</v>
      </c>
      <c r="O8" s="30">
        <f t="shared" si="2"/>
        <v>-2</v>
      </c>
      <c r="P8" s="30">
        <f>Q7</f>
        <v>-1.7</v>
      </c>
      <c r="Q8" s="30">
        <f>R7</f>
        <v>-1.7</v>
      </c>
      <c r="R8" s="12"/>
      <c r="S8" s="18"/>
      <c r="U8" s="26">
        <v>2</v>
      </c>
    </row>
    <row r="9" spans="1:23" s="8" customFormat="1" ht="18" customHeight="1" x14ac:dyDescent="0.25">
      <c r="A9" s="9">
        <v>4</v>
      </c>
      <c r="B9" s="15"/>
      <c r="I9"/>
      <c r="J9"/>
      <c r="K9"/>
      <c r="L9"/>
      <c r="M9">
        <f t="shared" ref="M9" si="5">M8</f>
        <v>4</v>
      </c>
      <c r="N9">
        <f t="shared" ref="N9" si="6">N8</f>
        <v>5</v>
      </c>
      <c r="O9">
        <f>O8</f>
        <v>-2</v>
      </c>
      <c r="P9">
        <f>P8</f>
        <v>-1.7</v>
      </c>
      <c r="Q9" s="8">
        <v>-1.7</v>
      </c>
      <c r="R9" s="12">
        <v>1.3</v>
      </c>
      <c r="S9" s="18"/>
      <c r="U9" s="9"/>
    </row>
    <row r="10" spans="1:23" s="8" customFormat="1" ht="18" customHeight="1" x14ac:dyDescent="0.25">
      <c r="A10" s="9"/>
      <c r="B10" s="14"/>
      <c r="C10" s="14"/>
      <c r="D10" s="15"/>
      <c r="E10" s="15"/>
      <c r="F10" s="15"/>
      <c r="G10" s="15"/>
      <c r="M10" s="30">
        <f>N9</f>
        <v>5</v>
      </c>
      <c r="N10" s="30">
        <f t="shared" si="2"/>
        <v>-2</v>
      </c>
      <c r="O10" s="30">
        <f t="shared" si="2"/>
        <v>-1.7</v>
      </c>
      <c r="P10" s="30">
        <f>Q9</f>
        <v>-1.7</v>
      </c>
      <c r="Q10" s="30">
        <f>R9</f>
        <v>1.3</v>
      </c>
      <c r="R10" s="12"/>
      <c r="S10" s="18"/>
      <c r="U10" s="26" t="s">
        <v>12</v>
      </c>
      <c r="W10" s="8" t="s">
        <v>13</v>
      </c>
    </row>
    <row r="11" spans="1:23" s="18" customFormat="1" ht="18" customHeight="1" x14ac:dyDescent="0.25">
      <c r="A11" s="32">
        <v>5</v>
      </c>
      <c r="B11" s="17"/>
      <c r="D11" s="15"/>
      <c r="E11" s="15"/>
      <c r="F11" s="15"/>
      <c r="G11" s="15"/>
      <c r="I11" s="3"/>
      <c r="J11" s="3"/>
      <c r="K11" s="3"/>
      <c r="L11" s="3"/>
      <c r="M11" s="3">
        <f t="shared" ref="M11" si="7">M10</f>
        <v>5</v>
      </c>
      <c r="N11" s="3">
        <f t="shared" ref="N11" si="8">N10</f>
        <v>-2</v>
      </c>
      <c r="O11" s="3">
        <f>O10</f>
        <v>-1.7</v>
      </c>
      <c r="P11" s="3">
        <f>P10</f>
        <v>-1.7</v>
      </c>
      <c r="Q11" s="18">
        <v>1.3</v>
      </c>
      <c r="R11" s="18">
        <v>1.2</v>
      </c>
      <c r="U11" s="32"/>
    </row>
    <row r="12" spans="1:23" s="8" customFormat="1" ht="18" customHeight="1" x14ac:dyDescent="0.25">
      <c r="A12" s="9"/>
      <c r="B12" s="15"/>
      <c r="D12" s="15"/>
      <c r="E12" s="15"/>
      <c r="F12" s="15"/>
      <c r="G12" s="15"/>
      <c r="L12" s="30">
        <f>M11</f>
        <v>5</v>
      </c>
      <c r="M12" s="30">
        <f>N11</f>
        <v>-2</v>
      </c>
      <c r="N12" s="30">
        <f t="shared" si="2"/>
        <v>-1.7</v>
      </c>
      <c r="O12" s="30">
        <f t="shared" si="2"/>
        <v>-1.7</v>
      </c>
      <c r="P12" s="30">
        <f>Q11</f>
        <v>1.3</v>
      </c>
      <c r="Q12" s="30">
        <f>R11</f>
        <v>1.2</v>
      </c>
      <c r="R12" s="12"/>
      <c r="S12" s="18"/>
      <c r="U12" s="26">
        <v>3</v>
      </c>
    </row>
    <row r="13" spans="1:23" s="8" customFormat="1" ht="18" customHeight="1" x14ac:dyDescent="0.25">
      <c r="A13" s="9">
        <v>6</v>
      </c>
      <c r="B13" s="15"/>
      <c r="D13" s="15"/>
      <c r="E13" s="15"/>
      <c r="F13" s="15"/>
      <c r="G13" s="15"/>
      <c r="I13"/>
      <c r="J13"/>
      <c r="K13"/>
      <c r="L13">
        <f t="shared" ref="L13" si="9">L12</f>
        <v>5</v>
      </c>
      <c r="M13">
        <f t="shared" ref="M13" si="10">M12</f>
        <v>-2</v>
      </c>
      <c r="N13">
        <f t="shared" ref="N13" si="11">N12</f>
        <v>-1.7</v>
      </c>
      <c r="O13">
        <f>O12</f>
        <v>-1.7</v>
      </c>
      <c r="P13">
        <f>P12</f>
        <v>1.3</v>
      </c>
      <c r="Q13" s="8">
        <v>1.2</v>
      </c>
      <c r="R13" s="12">
        <v>1.1000000000000001</v>
      </c>
      <c r="S13" s="18"/>
      <c r="U13" s="9"/>
    </row>
    <row r="14" spans="1:23" s="8" customFormat="1" ht="18" customHeight="1" x14ac:dyDescent="0.25">
      <c r="A14" s="9"/>
      <c r="B14" s="15"/>
      <c r="D14" s="15"/>
      <c r="E14" s="15"/>
      <c r="F14" s="15"/>
      <c r="G14" s="15"/>
      <c r="K14" s="30">
        <f t="shared" ref="K14:L14" si="12">L13</f>
        <v>5</v>
      </c>
      <c r="L14" s="30">
        <f t="shared" si="12"/>
        <v>-2</v>
      </c>
      <c r="M14" s="30">
        <f>N13</f>
        <v>-1.7</v>
      </c>
      <c r="N14" s="30">
        <f t="shared" si="2"/>
        <v>-1.7</v>
      </c>
      <c r="O14" s="30">
        <f t="shared" si="2"/>
        <v>1.3</v>
      </c>
      <c r="P14" s="30">
        <f>Q13</f>
        <v>1.2</v>
      </c>
      <c r="Q14" s="30">
        <f>R13</f>
        <v>1.1000000000000001</v>
      </c>
      <c r="R14" s="12"/>
      <c r="S14" s="18"/>
      <c r="U14" s="26">
        <v>3</v>
      </c>
    </row>
    <row r="15" spans="1:23" s="8" customFormat="1" ht="18" customHeight="1" x14ac:dyDescent="0.25">
      <c r="A15" s="9">
        <v>7</v>
      </c>
      <c r="B15" s="19" t="s">
        <v>4</v>
      </c>
      <c r="C15" s="19" t="s">
        <v>2</v>
      </c>
      <c r="D15" s="19" t="s">
        <v>6</v>
      </c>
      <c r="E15" s="5"/>
      <c r="F15" s="24" t="s">
        <v>1</v>
      </c>
      <c r="G15" s="21" t="s">
        <v>0</v>
      </c>
      <c r="I15"/>
      <c r="J15"/>
      <c r="K15">
        <f t="shared" ref="K15" si="13">K14</f>
        <v>5</v>
      </c>
      <c r="L15">
        <f t="shared" ref="L15" si="14">L14</f>
        <v>-2</v>
      </c>
      <c r="M15">
        <f t="shared" ref="M15" si="15">M14</f>
        <v>-1.7</v>
      </c>
      <c r="N15">
        <f t="shared" ref="N15" si="16">N14</f>
        <v>-1.7</v>
      </c>
      <c r="O15">
        <f>O14</f>
        <v>1.3</v>
      </c>
      <c r="P15">
        <f>P14</f>
        <v>1.2</v>
      </c>
      <c r="Q15" s="8">
        <v>1.1000000000000001</v>
      </c>
      <c r="R15" s="12">
        <v>1</v>
      </c>
      <c r="S15" s="18"/>
      <c r="U15" s="9"/>
    </row>
    <row r="16" spans="1:23" s="8" customFormat="1" ht="18" customHeight="1" x14ac:dyDescent="0.25">
      <c r="A16" s="9"/>
      <c r="B16" s="20">
        <v>4.58113883008419</v>
      </c>
      <c r="C16" s="20">
        <v>6.16227766016838</v>
      </c>
      <c r="D16" s="20">
        <v>7.7434164902525691</v>
      </c>
      <c r="E16" s="5"/>
      <c r="F16" s="22">
        <v>3</v>
      </c>
      <c r="G16" s="23">
        <v>1.5811388300841898</v>
      </c>
      <c r="J16" s="30">
        <f t="shared" ref="J16:L16" si="17">K15</f>
        <v>5</v>
      </c>
      <c r="K16" s="30">
        <f t="shared" si="17"/>
        <v>-2</v>
      </c>
      <c r="L16" s="30">
        <f t="shared" si="17"/>
        <v>-1.7</v>
      </c>
      <c r="M16" s="30">
        <f>N15</f>
        <v>-1.7</v>
      </c>
      <c r="N16" s="30">
        <f t="shared" si="2"/>
        <v>1.3</v>
      </c>
      <c r="O16" s="30">
        <f t="shared" si="2"/>
        <v>1.2</v>
      </c>
      <c r="P16" s="30">
        <f>Q15</f>
        <v>1.1000000000000001</v>
      </c>
      <c r="Q16" s="30">
        <f>R15</f>
        <v>1</v>
      </c>
      <c r="R16" s="12"/>
      <c r="S16" s="18"/>
      <c r="U16" s="26">
        <v>3</v>
      </c>
    </row>
    <row r="17" spans="1:21" s="8" customFormat="1" ht="18" customHeight="1" x14ac:dyDescent="0.25">
      <c r="A17" s="9">
        <v>8</v>
      </c>
      <c r="E17" s="15"/>
      <c r="I17"/>
      <c r="J17">
        <f t="shared" ref="J17" si="18">J16</f>
        <v>5</v>
      </c>
      <c r="K17">
        <f t="shared" ref="K17" si="19">K16</f>
        <v>-2</v>
      </c>
      <c r="L17">
        <f t="shared" ref="L17" si="20">L16</f>
        <v>-1.7</v>
      </c>
      <c r="M17">
        <f t="shared" ref="M17" si="21">M16</f>
        <v>-1.7</v>
      </c>
      <c r="N17">
        <f t="shared" ref="N17" si="22">N16</f>
        <v>1.3</v>
      </c>
      <c r="O17">
        <f>O16</f>
        <v>1.2</v>
      </c>
      <c r="P17">
        <f>P16</f>
        <v>1.1000000000000001</v>
      </c>
      <c r="Q17" s="8">
        <v>1</v>
      </c>
      <c r="R17" s="12">
        <v>0.9</v>
      </c>
      <c r="S17" s="18"/>
      <c r="U17" s="9"/>
    </row>
    <row r="18" spans="1:21" s="8" customFormat="1" ht="18" customHeight="1" x14ac:dyDescent="0.25">
      <c r="A18" s="9"/>
      <c r="B18" s="23" t="s">
        <v>5</v>
      </c>
      <c r="C18" s="22" t="s">
        <v>3</v>
      </c>
      <c r="D18" s="22" t="s">
        <v>6</v>
      </c>
      <c r="E18" s="15"/>
      <c r="I18" s="30">
        <f t="shared" ref="B18:L58" si="23">J17</f>
        <v>5</v>
      </c>
      <c r="J18" s="30">
        <f t="shared" si="23"/>
        <v>-2</v>
      </c>
      <c r="K18" s="30">
        <f t="shared" si="23"/>
        <v>-1.7</v>
      </c>
      <c r="L18" s="30">
        <f t="shared" si="23"/>
        <v>-1.7</v>
      </c>
      <c r="M18" s="30">
        <f>N17</f>
        <v>1.3</v>
      </c>
      <c r="N18" s="30">
        <f t="shared" si="2"/>
        <v>1.2</v>
      </c>
      <c r="O18" s="30">
        <f t="shared" si="2"/>
        <v>1.1000000000000001</v>
      </c>
      <c r="P18" s="30">
        <f>Q17</f>
        <v>1</v>
      </c>
      <c r="Q18" s="30">
        <f>R17</f>
        <v>0.9</v>
      </c>
      <c r="R18" s="12"/>
      <c r="S18" s="18"/>
      <c r="U18" s="26" t="s">
        <v>14</v>
      </c>
    </row>
    <row r="19" spans="1:21" ht="15.75" x14ac:dyDescent="0.25">
      <c r="A19" s="9">
        <v>9</v>
      </c>
      <c r="B19" s="24">
        <v>1.4188611699158102</v>
      </c>
      <c r="C19" s="24">
        <v>-0.16227766016837952</v>
      </c>
      <c r="D19" s="24">
        <v>-1.7434164902525691</v>
      </c>
      <c r="E19" s="15"/>
      <c r="F19" s="15"/>
      <c r="G19" s="8"/>
      <c r="I19">
        <f t="shared" ref="I19" si="24">I18</f>
        <v>5</v>
      </c>
      <c r="J19">
        <f t="shared" ref="J19" si="25">J18</f>
        <v>-2</v>
      </c>
      <c r="K19">
        <f t="shared" ref="K19" si="26">K18</f>
        <v>-1.7</v>
      </c>
      <c r="L19">
        <f t="shared" ref="L19" si="27">L18</f>
        <v>-1.7</v>
      </c>
      <c r="M19">
        <f t="shared" ref="M19" si="28">M18</f>
        <v>1.3</v>
      </c>
      <c r="N19">
        <f t="shared" ref="N19" si="29">N18</f>
        <v>1.2</v>
      </c>
      <c r="O19">
        <f>O18</f>
        <v>1.1000000000000001</v>
      </c>
      <c r="P19">
        <f>P18</f>
        <v>1</v>
      </c>
      <c r="Q19">
        <v>0.9</v>
      </c>
      <c r="R19" s="11">
        <v>0.8</v>
      </c>
    </row>
    <row r="20" spans="1:21" ht="15.75" x14ac:dyDescent="0.25">
      <c r="A20" s="9"/>
      <c r="H20" s="30">
        <f t="shared" si="23"/>
        <v>5</v>
      </c>
      <c r="I20" s="30">
        <f t="shared" si="23"/>
        <v>-2</v>
      </c>
      <c r="J20" s="30">
        <f t="shared" si="23"/>
        <v>-1.7</v>
      </c>
      <c r="K20" s="30">
        <f t="shared" si="23"/>
        <v>-1.7</v>
      </c>
      <c r="L20" s="30">
        <f>M19</f>
        <v>1.3</v>
      </c>
      <c r="M20" s="30">
        <f t="shared" si="2"/>
        <v>1.2</v>
      </c>
      <c r="N20" s="30">
        <f t="shared" si="2"/>
        <v>1.1000000000000001</v>
      </c>
      <c r="O20" s="30">
        <f>P19</f>
        <v>1</v>
      </c>
      <c r="P20" s="30">
        <f>Q19</f>
        <v>0.9</v>
      </c>
      <c r="Q20" s="30">
        <f>R19</f>
        <v>0.8</v>
      </c>
      <c r="U20" s="27" t="s">
        <v>15</v>
      </c>
    </row>
    <row r="21" spans="1:21" ht="15.75" x14ac:dyDescent="0.25">
      <c r="A21" s="9">
        <v>10</v>
      </c>
      <c r="F21"/>
      <c r="G21"/>
      <c r="H21">
        <f t="shared" ref="H21" si="30">H20</f>
        <v>5</v>
      </c>
      <c r="I21">
        <f t="shared" ref="I21" si="31">I20</f>
        <v>-2</v>
      </c>
      <c r="J21">
        <f t="shared" ref="J21" si="32">J20</f>
        <v>-1.7</v>
      </c>
      <c r="K21">
        <f t="shared" ref="K21" si="33">K20</f>
        <v>-1.7</v>
      </c>
      <c r="L21">
        <f t="shared" ref="L21" si="34">L20</f>
        <v>1.3</v>
      </c>
      <c r="M21">
        <f t="shared" ref="M21" si="35">M20</f>
        <v>1.2</v>
      </c>
      <c r="N21">
        <f t="shared" ref="N21" si="36">N20</f>
        <v>1.1000000000000001</v>
      </c>
      <c r="O21">
        <f>O20</f>
        <v>1</v>
      </c>
      <c r="P21">
        <f>P20</f>
        <v>0.9</v>
      </c>
      <c r="Q21" s="8">
        <v>0.8</v>
      </c>
      <c r="R21" s="11">
        <v>0.7</v>
      </c>
    </row>
    <row r="22" spans="1:21" ht="15.75" x14ac:dyDescent="0.25">
      <c r="A22" s="9"/>
      <c r="G22" s="30">
        <f t="shared" si="23"/>
        <v>5</v>
      </c>
      <c r="H22" s="30">
        <f t="shared" si="23"/>
        <v>-2</v>
      </c>
      <c r="I22" s="30">
        <f t="shared" si="23"/>
        <v>-1.7</v>
      </c>
      <c r="J22" s="30">
        <f t="shared" si="23"/>
        <v>-1.7</v>
      </c>
      <c r="K22" s="30">
        <f>L21</f>
        <v>1.3</v>
      </c>
      <c r="L22" s="30">
        <f t="shared" si="2"/>
        <v>1.2</v>
      </c>
      <c r="M22" s="30">
        <f t="shared" si="2"/>
        <v>1.1000000000000001</v>
      </c>
      <c r="N22" s="30">
        <f>O21</f>
        <v>1</v>
      </c>
      <c r="O22" s="30">
        <f>P21</f>
        <v>0.9</v>
      </c>
      <c r="P22" s="30">
        <f>Q21</f>
        <v>0.8</v>
      </c>
      <c r="Q22" s="30">
        <f>R21</f>
        <v>0.7</v>
      </c>
      <c r="U22" s="27" t="s">
        <v>15</v>
      </c>
    </row>
    <row r="23" spans="1:21" ht="15.75" x14ac:dyDescent="0.25">
      <c r="A23" s="9">
        <v>11</v>
      </c>
      <c r="F23"/>
      <c r="G23">
        <f t="shared" ref="G23" si="37">G22</f>
        <v>5</v>
      </c>
      <c r="H23">
        <f t="shared" ref="H23" si="38">H22</f>
        <v>-2</v>
      </c>
      <c r="I23">
        <f t="shared" ref="I23" si="39">I22</f>
        <v>-1.7</v>
      </c>
      <c r="J23">
        <f t="shared" ref="J23" si="40">J22</f>
        <v>-1.7</v>
      </c>
      <c r="K23">
        <f t="shared" ref="K23" si="41">K22</f>
        <v>1.3</v>
      </c>
      <c r="L23">
        <f t="shared" ref="L23" si="42">L22</f>
        <v>1.2</v>
      </c>
      <c r="M23">
        <f t="shared" ref="M23" si="43">M22</f>
        <v>1.1000000000000001</v>
      </c>
      <c r="N23">
        <f t="shared" ref="N23" si="44">N22</f>
        <v>1</v>
      </c>
      <c r="O23">
        <f>O22</f>
        <v>0.9</v>
      </c>
      <c r="P23">
        <f>P22</f>
        <v>0.8</v>
      </c>
      <c r="Q23" s="25">
        <v>0.7</v>
      </c>
      <c r="R23" s="34">
        <v>0.6</v>
      </c>
    </row>
    <row r="24" spans="1:21" ht="15.75" x14ac:dyDescent="0.25">
      <c r="A24" s="9"/>
      <c r="F24" s="30">
        <f t="shared" si="23"/>
        <v>5</v>
      </c>
      <c r="G24" s="30">
        <f t="shared" si="23"/>
        <v>-2</v>
      </c>
      <c r="H24" s="30">
        <f t="shared" si="23"/>
        <v>-1.7</v>
      </c>
      <c r="I24" s="30">
        <f t="shared" si="23"/>
        <v>-1.7</v>
      </c>
      <c r="J24" s="30">
        <f>K23</f>
        <v>1.3</v>
      </c>
      <c r="K24" s="30">
        <f t="shared" si="2"/>
        <v>1.2</v>
      </c>
      <c r="L24" s="30">
        <f t="shared" si="2"/>
        <v>1.1000000000000001</v>
      </c>
      <c r="M24" s="30">
        <f>N23</f>
        <v>1</v>
      </c>
      <c r="N24" s="30">
        <f>O23</f>
        <v>0.9</v>
      </c>
      <c r="O24" s="30">
        <f>P23</f>
        <v>0.8</v>
      </c>
      <c r="P24" s="30">
        <f>Q23</f>
        <v>0.7</v>
      </c>
      <c r="Q24" s="30">
        <f>R23</f>
        <v>0.6</v>
      </c>
      <c r="U24" s="27" t="s">
        <v>15</v>
      </c>
    </row>
    <row r="25" spans="1:21" ht="15.75" x14ac:dyDescent="0.25">
      <c r="A25" s="9">
        <v>12</v>
      </c>
      <c r="F25">
        <f t="shared" ref="F25" si="45">F24</f>
        <v>5</v>
      </c>
      <c r="G25">
        <f t="shared" ref="G25" si="46">G24</f>
        <v>-2</v>
      </c>
      <c r="H25">
        <f t="shared" ref="H25" si="47">H24</f>
        <v>-1.7</v>
      </c>
      <c r="I25">
        <f t="shared" ref="I25" si="48">I24</f>
        <v>-1.7</v>
      </c>
      <c r="J25">
        <f t="shared" ref="J25" si="49">J24</f>
        <v>1.3</v>
      </c>
      <c r="K25">
        <f t="shared" ref="K25" si="50">K24</f>
        <v>1.2</v>
      </c>
      <c r="L25">
        <f t="shared" ref="L25" si="51">L24</f>
        <v>1.1000000000000001</v>
      </c>
      <c r="M25">
        <f t="shared" ref="M25" si="52">M24</f>
        <v>1</v>
      </c>
      <c r="N25">
        <f t="shared" ref="N25" si="53">N24</f>
        <v>0.9</v>
      </c>
      <c r="O25">
        <f>O24</f>
        <v>0.8</v>
      </c>
      <c r="P25">
        <f>P24</f>
        <v>0.7</v>
      </c>
      <c r="Q25" s="8">
        <v>0.6</v>
      </c>
      <c r="R25" s="29">
        <v>7.8</v>
      </c>
    </row>
    <row r="26" spans="1:21" ht="15.75" x14ac:dyDescent="0.25">
      <c r="A26" s="9"/>
      <c r="E26" s="30">
        <f t="shared" si="23"/>
        <v>5</v>
      </c>
      <c r="F26" s="30">
        <f t="shared" si="23"/>
        <v>-2</v>
      </c>
      <c r="G26" s="30">
        <f t="shared" si="23"/>
        <v>-1.7</v>
      </c>
      <c r="H26" s="30">
        <f t="shared" si="23"/>
        <v>-1.7</v>
      </c>
      <c r="I26" s="30">
        <f>J25</f>
        <v>1.3</v>
      </c>
      <c r="J26" s="30">
        <f t="shared" si="2"/>
        <v>1.2</v>
      </c>
      <c r="K26" s="30">
        <f t="shared" si="2"/>
        <v>1.1000000000000001</v>
      </c>
      <c r="L26" s="30">
        <f t="shared" ref="L26:Q26" si="54">M25</f>
        <v>1</v>
      </c>
      <c r="M26" s="30">
        <f t="shared" si="54"/>
        <v>0.9</v>
      </c>
      <c r="N26" s="30">
        <f t="shared" si="54"/>
        <v>0.8</v>
      </c>
      <c r="O26" s="30">
        <f t="shared" si="54"/>
        <v>0.7</v>
      </c>
      <c r="P26" s="30">
        <f t="shared" si="54"/>
        <v>0.6</v>
      </c>
      <c r="Q26" s="30">
        <f t="shared" si="54"/>
        <v>7.8</v>
      </c>
      <c r="U26" s="27" t="s">
        <v>16</v>
      </c>
    </row>
    <row r="27" spans="1:21" ht="15.75" x14ac:dyDescent="0.25">
      <c r="A27" s="9">
        <v>13</v>
      </c>
      <c r="E27">
        <f t="shared" ref="E27" si="55">E26</f>
        <v>5</v>
      </c>
      <c r="F27">
        <f t="shared" ref="F27" si="56">F26</f>
        <v>-2</v>
      </c>
      <c r="G27">
        <f t="shared" ref="G27" si="57">G26</f>
        <v>-1.7</v>
      </c>
      <c r="H27">
        <f t="shared" ref="H27" si="58">H26</f>
        <v>-1.7</v>
      </c>
      <c r="I27">
        <f t="shared" ref="I27" si="59">I26</f>
        <v>1.3</v>
      </c>
      <c r="J27">
        <f t="shared" ref="J27" si="60">J26</f>
        <v>1.2</v>
      </c>
      <c r="K27">
        <f t="shared" ref="K27" si="61">K26</f>
        <v>1.1000000000000001</v>
      </c>
      <c r="L27">
        <f t="shared" ref="L27" si="62">L26</f>
        <v>1</v>
      </c>
      <c r="M27">
        <f t="shared" ref="M27" si="63">M26</f>
        <v>0.9</v>
      </c>
      <c r="N27">
        <f t="shared" ref="N27" si="64">N26</f>
        <v>0.8</v>
      </c>
      <c r="O27">
        <f>O26</f>
        <v>0.7</v>
      </c>
      <c r="P27">
        <f>P26</f>
        <v>0.6</v>
      </c>
      <c r="Q27" s="8">
        <f>Q26</f>
        <v>7.8</v>
      </c>
      <c r="R27" s="29">
        <v>2</v>
      </c>
    </row>
    <row r="28" spans="1:21" ht="15.75" x14ac:dyDescent="0.25">
      <c r="A28" s="9"/>
      <c r="D28" s="30">
        <f t="shared" si="23"/>
        <v>5</v>
      </c>
      <c r="E28" s="30">
        <f t="shared" si="23"/>
        <v>-2</v>
      </c>
      <c r="F28" s="30">
        <f t="shared" si="23"/>
        <v>-1.7</v>
      </c>
      <c r="G28" s="30">
        <f t="shared" si="23"/>
        <v>-1.7</v>
      </c>
      <c r="H28" s="30">
        <f>I27</f>
        <v>1.3</v>
      </c>
      <c r="I28" s="30">
        <f t="shared" si="2"/>
        <v>1.2</v>
      </c>
      <c r="J28" s="30">
        <f t="shared" si="2"/>
        <v>1.1000000000000001</v>
      </c>
      <c r="K28" s="30">
        <f t="shared" ref="K28:Q28" si="65">L27</f>
        <v>1</v>
      </c>
      <c r="L28" s="30">
        <f t="shared" si="65"/>
        <v>0.9</v>
      </c>
      <c r="M28" s="30">
        <f t="shared" si="65"/>
        <v>0.8</v>
      </c>
      <c r="N28" s="30">
        <f t="shared" si="65"/>
        <v>0.7</v>
      </c>
      <c r="O28" s="30">
        <f t="shared" si="65"/>
        <v>0.6</v>
      </c>
      <c r="P28" s="30">
        <f t="shared" si="65"/>
        <v>7.8</v>
      </c>
      <c r="Q28" s="30">
        <f t="shared" si="65"/>
        <v>2</v>
      </c>
      <c r="S28" s="33"/>
      <c r="U28" s="27"/>
    </row>
    <row r="29" spans="1:21" ht="15.75" x14ac:dyDescent="0.25">
      <c r="A29" s="9">
        <v>14</v>
      </c>
      <c r="C29"/>
      <c r="D29" s="3">
        <f t="shared" ref="D29" si="66">D28</f>
        <v>5</v>
      </c>
      <c r="E29">
        <f t="shared" ref="E29" si="67">E28</f>
        <v>-2</v>
      </c>
      <c r="F29">
        <f t="shared" ref="F29" si="68">F28</f>
        <v>-1.7</v>
      </c>
      <c r="G29">
        <f t="shared" ref="G29" si="69">G28</f>
        <v>-1.7</v>
      </c>
      <c r="H29">
        <f t="shared" ref="H29" si="70">H28</f>
        <v>1.3</v>
      </c>
      <c r="I29">
        <f t="shared" ref="I29" si="71">I28</f>
        <v>1.2</v>
      </c>
      <c r="J29">
        <f t="shared" ref="J29" si="72">J28</f>
        <v>1.1000000000000001</v>
      </c>
      <c r="K29">
        <f t="shared" ref="K29" si="73">K28</f>
        <v>1</v>
      </c>
      <c r="L29">
        <f t="shared" ref="L29" si="74">L28</f>
        <v>0.9</v>
      </c>
      <c r="M29">
        <f t="shared" ref="M29" si="75">M28</f>
        <v>0.8</v>
      </c>
      <c r="N29">
        <f t="shared" ref="N29" si="76">N28</f>
        <v>0.7</v>
      </c>
      <c r="O29">
        <f>O28</f>
        <v>0.6</v>
      </c>
      <c r="P29">
        <f>P28</f>
        <v>7.8</v>
      </c>
      <c r="Q29">
        <f>R27</f>
        <v>2</v>
      </c>
      <c r="R29" s="29">
        <v>4</v>
      </c>
    </row>
    <row r="30" spans="1:21" ht="15.75" x14ac:dyDescent="0.25">
      <c r="A30" s="9"/>
      <c r="C30" s="30">
        <f t="shared" si="23"/>
        <v>5</v>
      </c>
      <c r="D30" s="30">
        <f t="shared" si="23"/>
        <v>-2</v>
      </c>
      <c r="E30" s="30">
        <f t="shared" si="23"/>
        <v>-1.7</v>
      </c>
      <c r="F30" s="30">
        <f t="shared" si="23"/>
        <v>-1.7</v>
      </c>
      <c r="G30" s="30">
        <f>H29</f>
        <v>1.3</v>
      </c>
      <c r="H30" s="30">
        <f t="shared" si="2"/>
        <v>1.2</v>
      </c>
      <c r="I30" s="30">
        <f t="shared" si="2"/>
        <v>1.1000000000000001</v>
      </c>
      <c r="J30" s="30">
        <f>K29</f>
        <v>1</v>
      </c>
      <c r="K30" s="30">
        <f>L29</f>
        <v>0.9</v>
      </c>
      <c r="L30" s="30">
        <f>M29</f>
        <v>0.8</v>
      </c>
      <c r="M30" s="30">
        <f>N29</f>
        <v>0.7</v>
      </c>
      <c r="N30" s="30">
        <f>O29</f>
        <v>0.6</v>
      </c>
      <c r="O30" s="30">
        <f t="shared" ref="N30:Q58" si="77">P29</f>
        <v>7.8</v>
      </c>
      <c r="P30" s="30">
        <f t="shared" si="77"/>
        <v>2</v>
      </c>
      <c r="Q30" s="30">
        <f t="shared" si="77"/>
        <v>4</v>
      </c>
      <c r="U30" s="27"/>
    </row>
    <row r="31" spans="1:21" ht="15.75" x14ac:dyDescent="0.25">
      <c r="A31" s="9">
        <v>15</v>
      </c>
      <c r="C31">
        <f t="shared" ref="C31" si="78">C30</f>
        <v>5</v>
      </c>
      <c r="D31" s="3">
        <f t="shared" ref="D31" si="79">D30</f>
        <v>-2</v>
      </c>
      <c r="E31">
        <f t="shared" ref="E31" si="80">E30</f>
        <v>-1.7</v>
      </c>
      <c r="F31">
        <f t="shared" ref="F31" si="81">F30</f>
        <v>-1.7</v>
      </c>
      <c r="G31">
        <f t="shared" ref="G31" si="82">G30</f>
        <v>1.3</v>
      </c>
      <c r="H31">
        <f t="shared" ref="H31" si="83">H30</f>
        <v>1.2</v>
      </c>
      <c r="I31">
        <f t="shared" ref="I31" si="84">I30</f>
        <v>1.1000000000000001</v>
      </c>
      <c r="J31">
        <f t="shared" ref="J31" si="85">J30</f>
        <v>1</v>
      </c>
      <c r="K31">
        <f t="shared" ref="K31" si="86">K30</f>
        <v>0.9</v>
      </c>
      <c r="L31">
        <f t="shared" ref="L31" si="87">L30</f>
        <v>0.8</v>
      </c>
      <c r="M31">
        <f t="shared" ref="M31" si="88">M30</f>
        <v>0.7</v>
      </c>
      <c r="N31">
        <f t="shared" ref="N31" si="89">N30</f>
        <v>0.6</v>
      </c>
      <c r="O31">
        <f>O30</f>
        <v>7.8</v>
      </c>
      <c r="P31">
        <f>P30</f>
        <v>2</v>
      </c>
      <c r="Q31">
        <f>R29</f>
        <v>4</v>
      </c>
      <c r="R31" s="29">
        <v>1.5</v>
      </c>
    </row>
    <row r="32" spans="1:21" ht="15.75" x14ac:dyDescent="0.25">
      <c r="A32" s="9"/>
      <c r="B32" s="1">
        <f t="shared" si="23"/>
        <v>5</v>
      </c>
      <c r="C32" s="30">
        <f t="shared" si="23"/>
        <v>-2</v>
      </c>
      <c r="D32" s="30">
        <f t="shared" si="23"/>
        <v>-1.7</v>
      </c>
      <c r="E32" s="30">
        <f t="shared" si="23"/>
        <v>-1.7</v>
      </c>
      <c r="F32" s="30">
        <f>G31</f>
        <v>1.3</v>
      </c>
      <c r="G32" s="30">
        <f t="shared" si="2"/>
        <v>1.2</v>
      </c>
      <c r="H32" s="30">
        <f t="shared" si="2"/>
        <v>1.1000000000000001</v>
      </c>
      <c r="I32" s="30">
        <f>J31</f>
        <v>1</v>
      </c>
      <c r="J32" s="30">
        <f>K31</f>
        <v>0.9</v>
      </c>
      <c r="K32" s="30">
        <f>L31</f>
        <v>0.8</v>
      </c>
      <c r="L32" s="30">
        <f>M31</f>
        <v>0.7</v>
      </c>
      <c r="M32" s="30">
        <f>N31</f>
        <v>0.6</v>
      </c>
      <c r="N32" s="30">
        <f t="shared" si="77"/>
        <v>7.8</v>
      </c>
      <c r="O32" s="30">
        <f t="shared" si="77"/>
        <v>2</v>
      </c>
      <c r="P32" s="30">
        <f t="shared" si="77"/>
        <v>4</v>
      </c>
      <c r="Q32" s="30">
        <f t="shared" si="77"/>
        <v>1.5</v>
      </c>
      <c r="U32" s="27"/>
    </row>
    <row r="33" spans="1:21" ht="15.75" x14ac:dyDescent="0.25">
      <c r="A33" s="9">
        <v>16</v>
      </c>
      <c r="B33" s="8">
        <v>5</v>
      </c>
      <c r="C33" s="8">
        <v>-2</v>
      </c>
      <c r="D33" s="8">
        <v>-1.7</v>
      </c>
      <c r="E33" s="8">
        <v>-1.7</v>
      </c>
      <c r="F33" s="8">
        <v>1.3</v>
      </c>
      <c r="G33" s="8">
        <v>1.2</v>
      </c>
      <c r="H33" s="8">
        <v>1.1000000000000001</v>
      </c>
      <c r="I33" s="8">
        <v>1</v>
      </c>
      <c r="J33" s="8">
        <v>0.9</v>
      </c>
      <c r="K33" s="8">
        <v>0.8</v>
      </c>
      <c r="L33" s="8">
        <v>0.7</v>
      </c>
      <c r="M33" s="8">
        <v>0.6</v>
      </c>
      <c r="N33" s="8">
        <f>N32</f>
        <v>7.8</v>
      </c>
      <c r="O33" s="8">
        <v>2</v>
      </c>
      <c r="P33" s="8">
        <v>4</v>
      </c>
      <c r="Q33" s="8">
        <v>1.5</v>
      </c>
      <c r="R33" s="29">
        <v>4.5</v>
      </c>
    </row>
    <row r="34" spans="1:21" x14ac:dyDescent="0.25">
      <c r="C34" s="30">
        <f t="shared" si="23"/>
        <v>-1.7</v>
      </c>
      <c r="D34" s="30">
        <f t="shared" si="23"/>
        <v>-1.7</v>
      </c>
      <c r="E34" s="30">
        <f t="shared" si="23"/>
        <v>1.3</v>
      </c>
      <c r="F34" s="30">
        <f>G33</f>
        <v>1.2</v>
      </c>
      <c r="G34" s="30">
        <f t="shared" si="2"/>
        <v>1.1000000000000001</v>
      </c>
      <c r="H34" s="30">
        <f t="shared" si="2"/>
        <v>1</v>
      </c>
      <c r="I34" s="30">
        <f>J33</f>
        <v>0.9</v>
      </c>
      <c r="J34" s="30">
        <f>K33</f>
        <v>0.8</v>
      </c>
      <c r="K34" s="30">
        <f>L33</f>
        <v>0.7</v>
      </c>
      <c r="L34" s="30">
        <f>M33</f>
        <v>0.6</v>
      </c>
      <c r="M34" s="31">
        <f>N33</f>
        <v>7.8</v>
      </c>
      <c r="N34" s="30">
        <f t="shared" si="77"/>
        <v>2</v>
      </c>
      <c r="O34" s="30">
        <f t="shared" si="77"/>
        <v>4</v>
      </c>
      <c r="P34" s="30">
        <f t="shared" si="77"/>
        <v>1.5</v>
      </c>
      <c r="Q34" s="30">
        <f t="shared" si="77"/>
        <v>4.5</v>
      </c>
      <c r="U34" s="27"/>
    </row>
    <row r="35" spans="1:21" ht="15.75" x14ac:dyDescent="0.25">
      <c r="A35" s="9">
        <v>17</v>
      </c>
      <c r="C35" s="8">
        <v>-1.7</v>
      </c>
      <c r="D35" s="8">
        <v>-1.7</v>
      </c>
      <c r="E35" s="8">
        <v>1.3</v>
      </c>
      <c r="F35" s="8">
        <v>1.2</v>
      </c>
      <c r="G35" s="8">
        <v>1.1000000000000001</v>
      </c>
      <c r="H35" s="8">
        <v>1</v>
      </c>
      <c r="I35" s="8">
        <v>0.9</v>
      </c>
      <c r="J35" s="8">
        <v>0.8</v>
      </c>
      <c r="K35" s="8">
        <v>0.7</v>
      </c>
      <c r="L35" s="8">
        <v>0.6</v>
      </c>
      <c r="M35" s="8">
        <f>M34</f>
        <v>7.8</v>
      </c>
      <c r="N35" s="8">
        <v>2</v>
      </c>
      <c r="O35" s="8">
        <v>4</v>
      </c>
      <c r="P35" s="8">
        <v>1.5</v>
      </c>
      <c r="Q35">
        <v>4.5</v>
      </c>
      <c r="R35" s="29">
        <v>2.5</v>
      </c>
    </row>
    <row r="36" spans="1:21" ht="15.75" x14ac:dyDescent="0.25">
      <c r="A36" s="9"/>
      <c r="C36" s="30">
        <f t="shared" si="23"/>
        <v>-1.7</v>
      </c>
      <c r="D36" s="30">
        <f t="shared" si="23"/>
        <v>1.3</v>
      </c>
      <c r="E36" s="30">
        <f t="shared" si="23"/>
        <v>1.2</v>
      </c>
      <c r="F36" s="30">
        <f>G35</f>
        <v>1.1000000000000001</v>
      </c>
      <c r="G36" s="30">
        <f t="shared" si="2"/>
        <v>1</v>
      </c>
      <c r="H36" s="30">
        <f t="shared" si="2"/>
        <v>0.9</v>
      </c>
      <c r="I36" s="30">
        <f>J35</f>
        <v>0.8</v>
      </c>
      <c r="J36" s="30">
        <f>K35</f>
        <v>0.7</v>
      </c>
      <c r="K36" s="30">
        <f>L35</f>
        <v>0.6</v>
      </c>
      <c r="L36" s="30">
        <f>M35</f>
        <v>7.8</v>
      </c>
      <c r="M36" s="30">
        <f>N35</f>
        <v>2</v>
      </c>
      <c r="N36" s="30">
        <f t="shared" si="77"/>
        <v>4</v>
      </c>
      <c r="O36" s="30">
        <f t="shared" si="77"/>
        <v>1.5</v>
      </c>
      <c r="P36" s="30">
        <f t="shared" si="77"/>
        <v>4.5</v>
      </c>
      <c r="Q36" s="30">
        <f t="shared" si="77"/>
        <v>2.5</v>
      </c>
      <c r="U36" s="27"/>
    </row>
    <row r="37" spans="1:21" ht="15.75" x14ac:dyDescent="0.25">
      <c r="A37" s="9">
        <v>18</v>
      </c>
      <c r="C37" s="5">
        <v>-1.7</v>
      </c>
      <c r="D37" s="5">
        <v>1.3</v>
      </c>
      <c r="E37" s="5">
        <v>1.2</v>
      </c>
      <c r="F37" s="5">
        <v>1.1000000000000001</v>
      </c>
      <c r="G37" s="5">
        <v>1</v>
      </c>
      <c r="H37">
        <v>0.9</v>
      </c>
      <c r="I37">
        <v>0.8</v>
      </c>
      <c r="J37">
        <v>0.7</v>
      </c>
      <c r="K37">
        <v>0.6</v>
      </c>
      <c r="L37">
        <f>L36</f>
        <v>7.8</v>
      </c>
      <c r="M37">
        <v>2</v>
      </c>
      <c r="N37">
        <v>4</v>
      </c>
      <c r="O37">
        <v>1.5</v>
      </c>
      <c r="P37">
        <v>4.5</v>
      </c>
      <c r="Q37">
        <v>2.5</v>
      </c>
      <c r="R37" s="29">
        <v>3.5</v>
      </c>
    </row>
    <row r="38" spans="1:21" ht="15.75" x14ac:dyDescent="0.25">
      <c r="A38" s="9"/>
      <c r="C38" s="30">
        <f t="shared" si="23"/>
        <v>1.3</v>
      </c>
      <c r="D38" s="30">
        <f t="shared" si="23"/>
        <v>1.2</v>
      </c>
      <c r="E38" s="30">
        <f t="shared" si="23"/>
        <v>1.1000000000000001</v>
      </c>
      <c r="F38" s="30">
        <f>G37</f>
        <v>1</v>
      </c>
      <c r="G38" s="30">
        <f t="shared" si="2"/>
        <v>0.9</v>
      </c>
      <c r="H38" s="30">
        <f t="shared" si="2"/>
        <v>0.8</v>
      </c>
      <c r="I38" s="31">
        <f>J37</f>
        <v>0.7</v>
      </c>
      <c r="J38" s="30">
        <f>K37</f>
        <v>0.6</v>
      </c>
      <c r="K38" s="30">
        <f>L37</f>
        <v>7.8</v>
      </c>
      <c r="L38" s="30">
        <f>M37</f>
        <v>2</v>
      </c>
      <c r="M38" s="30">
        <f>N37</f>
        <v>4</v>
      </c>
      <c r="N38" s="30">
        <f t="shared" si="77"/>
        <v>1.5</v>
      </c>
      <c r="O38" s="30">
        <f t="shared" si="77"/>
        <v>4.5</v>
      </c>
      <c r="P38" s="30">
        <f t="shared" si="77"/>
        <v>2.5</v>
      </c>
      <c r="Q38" s="30">
        <f t="shared" si="77"/>
        <v>3.5</v>
      </c>
      <c r="U38" s="27"/>
    </row>
    <row r="39" spans="1:21" ht="15.75" x14ac:dyDescent="0.25">
      <c r="A39" s="9">
        <v>19</v>
      </c>
      <c r="C39" s="5">
        <v>1.3</v>
      </c>
      <c r="D39" s="5">
        <v>1.2</v>
      </c>
      <c r="E39" s="5">
        <v>1.1000000000000001</v>
      </c>
      <c r="F39" s="5">
        <v>1</v>
      </c>
      <c r="G39" s="5">
        <v>0.9</v>
      </c>
      <c r="H39">
        <v>0.8</v>
      </c>
      <c r="I39">
        <v>0.7</v>
      </c>
      <c r="J39">
        <v>0.6</v>
      </c>
      <c r="K39">
        <f>K38</f>
        <v>7.8</v>
      </c>
      <c r="L39">
        <v>2</v>
      </c>
      <c r="M39">
        <v>4</v>
      </c>
      <c r="N39">
        <v>1.5</v>
      </c>
      <c r="O39">
        <v>4.5</v>
      </c>
      <c r="P39">
        <v>2.5</v>
      </c>
      <c r="Q39">
        <v>3.5</v>
      </c>
      <c r="R39" s="29">
        <v>2</v>
      </c>
    </row>
    <row r="40" spans="1:21" x14ac:dyDescent="0.25">
      <c r="C40" s="30">
        <f t="shared" si="23"/>
        <v>1.2</v>
      </c>
      <c r="D40" s="30">
        <f t="shared" si="23"/>
        <v>1.1000000000000001</v>
      </c>
      <c r="E40" s="30">
        <f t="shared" si="23"/>
        <v>1</v>
      </c>
      <c r="F40" s="30">
        <f>G39</f>
        <v>0.9</v>
      </c>
      <c r="G40" s="30">
        <f t="shared" si="2"/>
        <v>0.8</v>
      </c>
      <c r="H40" s="30">
        <f t="shared" si="2"/>
        <v>0.7</v>
      </c>
      <c r="I40" s="30">
        <f>J39</f>
        <v>0.6</v>
      </c>
      <c r="J40" s="30">
        <f>K39</f>
        <v>7.8</v>
      </c>
      <c r="K40" s="30">
        <f>L39</f>
        <v>2</v>
      </c>
      <c r="L40" s="30">
        <f>M39</f>
        <v>4</v>
      </c>
      <c r="M40" s="30">
        <f>N39</f>
        <v>1.5</v>
      </c>
      <c r="N40" s="30">
        <f t="shared" si="77"/>
        <v>4.5</v>
      </c>
      <c r="O40" s="30">
        <f t="shared" si="77"/>
        <v>2.5</v>
      </c>
      <c r="P40" s="30">
        <f t="shared" si="77"/>
        <v>3.5</v>
      </c>
      <c r="Q40" s="30">
        <f t="shared" si="77"/>
        <v>2</v>
      </c>
      <c r="U40" s="27"/>
    </row>
    <row r="41" spans="1:21" ht="15.75" x14ac:dyDescent="0.25">
      <c r="A41" s="9">
        <v>20</v>
      </c>
      <c r="C41" s="5">
        <v>1.2</v>
      </c>
      <c r="D41" s="5">
        <v>1.1000000000000001</v>
      </c>
      <c r="E41" s="5">
        <v>1</v>
      </c>
      <c r="F41" s="5">
        <v>0.9</v>
      </c>
      <c r="G41" s="5">
        <v>0.8</v>
      </c>
      <c r="H41">
        <v>0.7</v>
      </c>
      <c r="I41">
        <v>0.6</v>
      </c>
      <c r="J41">
        <f>J40</f>
        <v>7.8</v>
      </c>
      <c r="K41">
        <v>2</v>
      </c>
      <c r="L41">
        <v>4</v>
      </c>
      <c r="M41">
        <v>1.5</v>
      </c>
      <c r="N41">
        <v>4.5</v>
      </c>
      <c r="O41">
        <v>2.5</v>
      </c>
      <c r="P41">
        <v>3.5</v>
      </c>
      <c r="Q41">
        <v>2</v>
      </c>
      <c r="R41" s="29">
        <v>4.0999999999999996</v>
      </c>
    </row>
    <row r="42" spans="1:21" ht="15.75" x14ac:dyDescent="0.25">
      <c r="A42" s="9"/>
      <c r="C42" s="30">
        <f t="shared" si="23"/>
        <v>1.1000000000000001</v>
      </c>
      <c r="D42" s="30">
        <f t="shared" si="23"/>
        <v>1</v>
      </c>
      <c r="E42" s="30">
        <f t="shared" si="23"/>
        <v>0.9</v>
      </c>
      <c r="F42" s="30">
        <f>G41</f>
        <v>0.8</v>
      </c>
      <c r="G42" s="30">
        <f t="shared" si="2"/>
        <v>0.7</v>
      </c>
      <c r="H42" s="30">
        <f t="shared" si="2"/>
        <v>0.6</v>
      </c>
      <c r="I42" s="30">
        <f>J41</f>
        <v>7.8</v>
      </c>
      <c r="J42" s="30">
        <f>K41</f>
        <v>2</v>
      </c>
      <c r="K42" s="30">
        <f>L41</f>
        <v>4</v>
      </c>
      <c r="L42" s="30">
        <f>M41</f>
        <v>1.5</v>
      </c>
      <c r="M42" s="30">
        <f>N41</f>
        <v>4.5</v>
      </c>
      <c r="N42" s="30">
        <f t="shared" si="77"/>
        <v>2.5</v>
      </c>
      <c r="O42" s="30">
        <f t="shared" si="77"/>
        <v>3.5</v>
      </c>
      <c r="P42" s="30">
        <f t="shared" si="77"/>
        <v>2</v>
      </c>
      <c r="Q42" s="30">
        <f t="shared" si="77"/>
        <v>4.0999999999999996</v>
      </c>
      <c r="U42" s="27"/>
    </row>
    <row r="43" spans="1:21" ht="15.75" x14ac:dyDescent="0.25">
      <c r="A43" s="9">
        <v>21</v>
      </c>
      <c r="C43">
        <f t="shared" ref="C43:N43" si="90">C42</f>
        <v>1.1000000000000001</v>
      </c>
      <c r="D43">
        <f t="shared" si="90"/>
        <v>1</v>
      </c>
      <c r="E43">
        <f t="shared" si="90"/>
        <v>0.9</v>
      </c>
      <c r="F43">
        <f t="shared" si="90"/>
        <v>0.8</v>
      </c>
      <c r="G43">
        <f t="shared" si="90"/>
        <v>0.7</v>
      </c>
      <c r="H43">
        <f t="shared" si="90"/>
        <v>0.6</v>
      </c>
      <c r="I43">
        <f t="shared" si="90"/>
        <v>7.8</v>
      </c>
      <c r="J43">
        <f t="shared" si="90"/>
        <v>2</v>
      </c>
      <c r="K43">
        <f t="shared" si="90"/>
        <v>4</v>
      </c>
      <c r="L43">
        <f t="shared" si="90"/>
        <v>1.5</v>
      </c>
      <c r="M43">
        <f t="shared" si="90"/>
        <v>4.5</v>
      </c>
      <c r="N43">
        <f t="shared" si="90"/>
        <v>2.5</v>
      </c>
      <c r="O43">
        <f>O42</f>
        <v>3.5</v>
      </c>
      <c r="P43">
        <f>P42</f>
        <v>2</v>
      </c>
      <c r="Q43">
        <v>4.0999999999999996</v>
      </c>
      <c r="R43" s="29">
        <v>1.9</v>
      </c>
    </row>
    <row r="44" spans="1:21" ht="15.75" x14ac:dyDescent="0.25">
      <c r="A44" s="9"/>
      <c r="C44" s="30">
        <f t="shared" si="23"/>
        <v>1</v>
      </c>
      <c r="D44" s="30">
        <f t="shared" si="23"/>
        <v>0.9</v>
      </c>
      <c r="E44" s="30">
        <f t="shared" si="23"/>
        <v>0.8</v>
      </c>
      <c r="F44" s="30">
        <f>G43</f>
        <v>0.7</v>
      </c>
      <c r="G44" s="30">
        <f t="shared" si="2"/>
        <v>0.6</v>
      </c>
      <c r="H44" s="30">
        <f t="shared" si="2"/>
        <v>7.8</v>
      </c>
      <c r="I44" s="30">
        <f>J43</f>
        <v>2</v>
      </c>
      <c r="J44" s="30">
        <f>K43</f>
        <v>4</v>
      </c>
      <c r="K44" s="30">
        <f>L43</f>
        <v>1.5</v>
      </c>
      <c r="L44" s="30">
        <f>M43</f>
        <v>4.5</v>
      </c>
      <c r="M44" s="30">
        <f>N43</f>
        <v>2.5</v>
      </c>
      <c r="N44" s="30">
        <f t="shared" si="77"/>
        <v>3.5</v>
      </c>
      <c r="O44" s="30">
        <f t="shared" si="77"/>
        <v>2</v>
      </c>
      <c r="P44" s="30">
        <f t="shared" si="77"/>
        <v>4.0999999999999996</v>
      </c>
      <c r="Q44" s="30">
        <f t="shared" si="77"/>
        <v>1.9</v>
      </c>
      <c r="U44" s="27"/>
    </row>
    <row r="45" spans="1:21" ht="15.75" x14ac:dyDescent="0.25">
      <c r="A45" s="9">
        <v>22</v>
      </c>
      <c r="C45">
        <f t="shared" ref="C45" si="91">C44</f>
        <v>1</v>
      </c>
      <c r="D45">
        <f t="shared" ref="D45" si="92">D44</f>
        <v>0.9</v>
      </c>
      <c r="E45">
        <f t="shared" ref="E45" si="93">E44</f>
        <v>0.8</v>
      </c>
      <c r="F45">
        <f t="shared" ref="F45" si="94">F44</f>
        <v>0.7</v>
      </c>
      <c r="G45">
        <f t="shared" ref="G45" si="95">G44</f>
        <v>0.6</v>
      </c>
      <c r="H45">
        <f t="shared" ref="H45" si="96">H44</f>
        <v>7.8</v>
      </c>
      <c r="I45">
        <f t="shared" ref="I45" si="97">I44</f>
        <v>2</v>
      </c>
      <c r="J45">
        <f t="shared" ref="J45" si="98">J44</f>
        <v>4</v>
      </c>
      <c r="K45">
        <f t="shared" ref="K45" si="99">K44</f>
        <v>1.5</v>
      </c>
      <c r="L45">
        <f t="shared" ref="L45" si="100">L44</f>
        <v>4.5</v>
      </c>
      <c r="M45">
        <f t="shared" ref="M45" si="101">M44</f>
        <v>2.5</v>
      </c>
      <c r="N45">
        <f t="shared" ref="N45" si="102">N44</f>
        <v>3.5</v>
      </c>
      <c r="O45">
        <f>O44</f>
        <v>2</v>
      </c>
      <c r="P45">
        <f>P44</f>
        <v>4.0999999999999996</v>
      </c>
      <c r="Q45">
        <v>1.9</v>
      </c>
      <c r="R45" s="29">
        <v>3.9</v>
      </c>
    </row>
    <row r="46" spans="1:21" x14ac:dyDescent="0.25">
      <c r="C46" s="30">
        <f t="shared" si="23"/>
        <v>0.9</v>
      </c>
      <c r="D46" s="30">
        <f t="shared" si="23"/>
        <v>0.8</v>
      </c>
      <c r="E46" s="30">
        <f t="shared" si="23"/>
        <v>0.7</v>
      </c>
      <c r="F46" s="30">
        <f>G45</f>
        <v>0.6</v>
      </c>
      <c r="G46" s="30">
        <f t="shared" si="2"/>
        <v>7.8</v>
      </c>
      <c r="H46" s="30">
        <f t="shared" si="2"/>
        <v>2</v>
      </c>
      <c r="I46" s="30">
        <f>J45</f>
        <v>4</v>
      </c>
      <c r="J46" s="30">
        <f>K45</f>
        <v>1.5</v>
      </c>
      <c r="K46" s="30">
        <f>L45</f>
        <v>4.5</v>
      </c>
      <c r="L46" s="30">
        <f>M45</f>
        <v>2.5</v>
      </c>
      <c r="M46" s="30">
        <f>N45</f>
        <v>3.5</v>
      </c>
      <c r="N46" s="30">
        <f t="shared" si="77"/>
        <v>2</v>
      </c>
      <c r="O46" s="30">
        <f t="shared" si="77"/>
        <v>4.0999999999999996</v>
      </c>
      <c r="P46" s="30">
        <f t="shared" si="77"/>
        <v>1.9</v>
      </c>
      <c r="Q46" s="30">
        <f t="shared" si="77"/>
        <v>3.9</v>
      </c>
      <c r="U46" s="27"/>
    </row>
    <row r="47" spans="1:21" ht="15.75" x14ac:dyDescent="0.25">
      <c r="A47" s="9">
        <v>23</v>
      </c>
      <c r="C47">
        <f t="shared" ref="C47" si="103">C46</f>
        <v>0.9</v>
      </c>
      <c r="D47">
        <f t="shared" ref="D47" si="104">D46</f>
        <v>0.8</v>
      </c>
      <c r="E47">
        <f t="shared" ref="E47" si="105">E46</f>
        <v>0.7</v>
      </c>
      <c r="F47">
        <f t="shared" ref="F47" si="106">F46</f>
        <v>0.6</v>
      </c>
      <c r="G47">
        <f t="shared" ref="G47" si="107">G46</f>
        <v>7.8</v>
      </c>
      <c r="H47">
        <f t="shared" ref="H47" si="108">H46</f>
        <v>2</v>
      </c>
      <c r="I47">
        <f t="shared" ref="I47" si="109">I46</f>
        <v>4</v>
      </c>
      <c r="J47">
        <f t="shared" ref="J47" si="110">J46</f>
        <v>1.5</v>
      </c>
      <c r="K47">
        <f t="shared" ref="K47" si="111">K46</f>
        <v>4.5</v>
      </c>
      <c r="L47">
        <f t="shared" ref="L47" si="112">L46</f>
        <v>2.5</v>
      </c>
      <c r="M47">
        <f t="shared" ref="M47" si="113">M46</f>
        <v>3.5</v>
      </c>
      <c r="N47">
        <f t="shared" ref="N47" si="114">N46</f>
        <v>2</v>
      </c>
      <c r="O47">
        <f>O46</f>
        <v>4.0999999999999996</v>
      </c>
      <c r="P47">
        <f>P46</f>
        <v>1.9</v>
      </c>
      <c r="Q47">
        <v>3.9</v>
      </c>
      <c r="R47" s="29">
        <v>2.5</v>
      </c>
    </row>
    <row r="48" spans="1:21" ht="15.75" x14ac:dyDescent="0.25">
      <c r="A48" s="9"/>
      <c r="C48" s="30">
        <f t="shared" si="23"/>
        <v>0.8</v>
      </c>
      <c r="D48" s="31">
        <f t="shared" si="23"/>
        <v>0.7</v>
      </c>
      <c r="E48" s="30">
        <f t="shared" si="23"/>
        <v>0.6</v>
      </c>
      <c r="F48" s="30">
        <f>G47</f>
        <v>7.8</v>
      </c>
      <c r="G48" s="30">
        <f t="shared" si="2"/>
        <v>2</v>
      </c>
      <c r="H48" s="30">
        <f t="shared" si="2"/>
        <v>4</v>
      </c>
      <c r="I48" s="30">
        <f>J47</f>
        <v>1.5</v>
      </c>
      <c r="J48" s="30">
        <f>K47</f>
        <v>4.5</v>
      </c>
      <c r="K48" s="30">
        <f>L47</f>
        <v>2.5</v>
      </c>
      <c r="L48" s="30">
        <f>M47</f>
        <v>3.5</v>
      </c>
      <c r="M48" s="30">
        <f>N47</f>
        <v>2</v>
      </c>
      <c r="N48" s="30">
        <f t="shared" si="77"/>
        <v>4.0999999999999996</v>
      </c>
      <c r="O48" s="30">
        <f t="shared" si="77"/>
        <v>1.9</v>
      </c>
      <c r="P48" s="30">
        <f t="shared" si="77"/>
        <v>3.9</v>
      </c>
      <c r="Q48" s="30">
        <f t="shared" si="77"/>
        <v>2.5</v>
      </c>
      <c r="U48" s="28">
        <v>7</v>
      </c>
    </row>
    <row r="49" spans="1:21" ht="15.75" x14ac:dyDescent="0.25">
      <c r="A49" s="9">
        <v>24</v>
      </c>
      <c r="C49">
        <f t="shared" ref="C49" si="115">C48</f>
        <v>0.8</v>
      </c>
      <c r="D49" s="3">
        <f t="shared" ref="D49" si="116">D48</f>
        <v>0.7</v>
      </c>
      <c r="E49">
        <f t="shared" ref="E49" si="117">E48</f>
        <v>0.6</v>
      </c>
      <c r="F49">
        <f t="shared" ref="F49" si="118">F48</f>
        <v>7.8</v>
      </c>
      <c r="G49">
        <f t="shared" ref="G49" si="119">G48</f>
        <v>2</v>
      </c>
      <c r="H49">
        <f t="shared" ref="H49" si="120">H48</f>
        <v>4</v>
      </c>
      <c r="I49">
        <f t="shared" ref="I49" si="121">I48</f>
        <v>1.5</v>
      </c>
      <c r="J49">
        <f t="shared" ref="J49" si="122">J48</f>
        <v>4.5</v>
      </c>
      <c r="K49">
        <f t="shared" ref="K49" si="123">K48</f>
        <v>2.5</v>
      </c>
      <c r="L49">
        <f t="shared" ref="L49" si="124">L48</f>
        <v>3.5</v>
      </c>
      <c r="M49">
        <f t="shared" ref="M49" si="125">M48</f>
        <v>2</v>
      </c>
      <c r="N49">
        <f t="shared" ref="N49" si="126">N48</f>
        <v>4.0999999999999996</v>
      </c>
      <c r="O49">
        <f>O48</f>
        <v>1.9</v>
      </c>
      <c r="P49">
        <f>P48</f>
        <v>3.9</v>
      </c>
      <c r="Q49">
        <f>R47</f>
        <v>2.5</v>
      </c>
      <c r="R49" s="29">
        <v>3.25</v>
      </c>
    </row>
    <row r="50" spans="1:21" ht="15.75" x14ac:dyDescent="0.25">
      <c r="A50" s="9"/>
      <c r="C50" s="30">
        <f t="shared" si="23"/>
        <v>0.7</v>
      </c>
      <c r="D50" s="30">
        <f t="shared" si="23"/>
        <v>0.6</v>
      </c>
      <c r="E50" s="30">
        <f t="shared" si="23"/>
        <v>7.8</v>
      </c>
      <c r="F50" s="30">
        <f>G49</f>
        <v>2</v>
      </c>
      <c r="G50" s="30">
        <f t="shared" si="2"/>
        <v>4</v>
      </c>
      <c r="H50" s="30">
        <f t="shared" si="2"/>
        <v>1.5</v>
      </c>
      <c r="I50" s="30">
        <f>J49</f>
        <v>4.5</v>
      </c>
      <c r="J50" s="30">
        <f>K49</f>
        <v>2.5</v>
      </c>
      <c r="K50" s="30">
        <f>L49</f>
        <v>3.5</v>
      </c>
      <c r="L50" s="30">
        <f>M49</f>
        <v>2</v>
      </c>
      <c r="M50" s="30">
        <f>N49</f>
        <v>4.0999999999999996</v>
      </c>
      <c r="N50" s="30">
        <f t="shared" si="77"/>
        <v>1.9</v>
      </c>
      <c r="O50" s="30">
        <f t="shared" si="77"/>
        <v>3.9</v>
      </c>
      <c r="P50" s="30">
        <f t="shared" si="77"/>
        <v>2.5</v>
      </c>
      <c r="Q50" s="30">
        <f t="shared" si="77"/>
        <v>3.25</v>
      </c>
      <c r="U50" s="27">
        <v>7</v>
      </c>
    </row>
    <row r="51" spans="1:21" ht="15.75" x14ac:dyDescent="0.25">
      <c r="A51" s="9">
        <v>25</v>
      </c>
      <c r="C51">
        <f t="shared" ref="C51" si="127">C50</f>
        <v>0.7</v>
      </c>
      <c r="D51">
        <f t="shared" ref="D51" si="128">D50</f>
        <v>0.6</v>
      </c>
      <c r="E51">
        <f t="shared" ref="E51" si="129">E50</f>
        <v>7.8</v>
      </c>
      <c r="F51">
        <f t="shared" ref="F51" si="130">F50</f>
        <v>2</v>
      </c>
      <c r="G51">
        <f t="shared" ref="G51" si="131">G50</f>
        <v>4</v>
      </c>
      <c r="H51">
        <f t="shared" ref="H51" si="132">H50</f>
        <v>1.5</v>
      </c>
      <c r="I51">
        <f t="shared" ref="I51" si="133">I50</f>
        <v>4.5</v>
      </c>
      <c r="J51">
        <f t="shared" ref="J51" si="134">J50</f>
        <v>2.5</v>
      </c>
      <c r="K51">
        <f t="shared" ref="K51" si="135">K50</f>
        <v>3.5</v>
      </c>
      <c r="L51">
        <f t="shared" ref="L51" si="136">L50</f>
        <v>2</v>
      </c>
      <c r="M51">
        <f t="shared" ref="M51" si="137">M50</f>
        <v>4.0999999999999996</v>
      </c>
      <c r="N51">
        <f t="shared" ref="N51" si="138">N50</f>
        <v>1.9</v>
      </c>
      <c r="O51">
        <f>O50</f>
        <v>3.9</v>
      </c>
      <c r="P51">
        <f>P50</f>
        <v>2.5</v>
      </c>
      <c r="Q51">
        <f>R49</f>
        <v>3.25</v>
      </c>
      <c r="R51" s="29">
        <v>1.8</v>
      </c>
      <c r="S51" s="33"/>
    </row>
    <row r="52" spans="1:21" x14ac:dyDescent="0.25">
      <c r="C52" s="30">
        <f t="shared" si="23"/>
        <v>0.6</v>
      </c>
      <c r="D52" s="30">
        <f t="shared" si="23"/>
        <v>7.8</v>
      </c>
      <c r="E52" s="30">
        <f t="shared" si="23"/>
        <v>2</v>
      </c>
      <c r="F52" s="30">
        <f>G51</f>
        <v>4</v>
      </c>
      <c r="G52" s="30">
        <f t="shared" si="2"/>
        <v>1.5</v>
      </c>
      <c r="H52" s="30">
        <f t="shared" si="2"/>
        <v>4.5</v>
      </c>
      <c r="I52" s="30">
        <f>J51</f>
        <v>2.5</v>
      </c>
      <c r="J52" s="30">
        <f>K51</f>
        <v>3.5</v>
      </c>
      <c r="K52" s="30">
        <f>L51</f>
        <v>2</v>
      </c>
      <c r="L52" s="30">
        <f>M51</f>
        <v>4.0999999999999996</v>
      </c>
      <c r="M52" s="30">
        <f>N51</f>
        <v>1.9</v>
      </c>
      <c r="N52" s="30">
        <f t="shared" si="77"/>
        <v>3.9</v>
      </c>
      <c r="O52" s="30">
        <f t="shared" si="77"/>
        <v>2.5</v>
      </c>
      <c r="P52" s="30">
        <f t="shared" si="77"/>
        <v>3.25</v>
      </c>
      <c r="Q52" s="30">
        <f t="shared" si="77"/>
        <v>1.8</v>
      </c>
      <c r="U52" s="27">
        <v>7</v>
      </c>
    </row>
    <row r="53" spans="1:21" ht="15.75" x14ac:dyDescent="0.25">
      <c r="A53" s="9">
        <v>26</v>
      </c>
      <c r="C53">
        <f t="shared" ref="C53" si="139">C52</f>
        <v>0.6</v>
      </c>
      <c r="D53">
        <f t="shared" ref="D53" si="140">D52</f>
        <v>7.8</v>
      </c>
      <c r="E53">
        <f t="shared" ref="E53" si="141">E52</f>
        <v>2</v>
      </c>
      <c r="F53">
        <f t="shared" ref="F53" si="142">F52</f>
        <v>4</v>
      </c>
      <c r="G53">
        <f t="shared" ref="G53" si="143">G52</f>
        <v>1.5</v>
      </c>
      <c r="H53">
        <f t="shared" ref="H53" si="144">H52</f>
        <v>4.5</v>
      </c>
      <c r="I53">
        <f t="shared" ref="I53" si="145">I52</f>
        <v>2.5</v>
      </c>
      <c r="J53">
        <f t="shared" ref="J53" si="146">J52</f>
        <v>3.5</v>
      </c>
      <c r="K53">
        <f t="shared" ref="K53" si="147">K52</f>
        <v>2</v>
      </c>
      <c r="L53">
        <f t="shared" ref="L53" si="148">L52</f>
        <v>4.0999999999999996</v>
      </c>
      <c r="M53">
        <f t="shared" ref="M53" si="149">M52</f>
        <v>1.9</v>
      </c>
      <c r="N53">
        <f t="shared" ref="N53" si="150">N52</f>
        <v>3.9</v>
      </c>
      <c r="O53">
        <f>O52</f>
        <v>2.5</v>
      </c>
      <c r="P53">
        <f>P52</f>
        <v>3.25</v>
      </c>
      <c r="Q53">
        <f>R51</f>
        <v>1.8</v>
      </c>
      <c r="R53" s="29">
        <v>4.2</v>
      </c>
    </row>
    <row r="54" spans="1:21" ht="15.75" x14ac:dyDescent="0.25">
      <c r="A54" s="9"/>
      <c r="C54" s="30">
        <f t="shared" si="23"/>
        <v>7.8</v>
      </c>
      <c r="D54" s="30">
        <f t="shared" si="23"/>
        <v>2</v>
      </c>
      <c r="E54" s="30">
        <f t="shared" si="23"/>
        <v>4</v>
      </c>
      <c r="F54" s="30">
        <f>G53</f>
        <v>1.5</v>
      </c>
      <c r="G54" s="30">
        <f t="shared" si="2"/>
        <v>4.5</v>
      </c>
      <c r="H54" s="30">
        <f t="shared" si="2"/>
        <v>2.5</v>
      </c>
      <c r="I54" s="30">
        <f>J53</f>
        <v>3.5</v>
      </c>
      <c r="J54" s="30">
        <f>K53</f>
        <v>2</v>
      </c>
      <c r="K54" s="30">
        <f>L53</f>
        <v>4.0999999999999996</v>
      </c>
      <c r="L54" s="30">
        <f>M53</f>
        <v>1.9</v>
      </c>
      <c r="M54" s="30">
        <f>N53</f>
        <v>3.9</v>
      </c>
      <c r="N54" s="30">
        <f t="shared" si="77"/>
        <v>2.5</v>
      </c>
      <c r="O54" s="30">
        <f t="shared" si="77"/>
        <v>3.25</v>
      </c>
      <c r="P54" s="30">
        <f t="shared" si="77"/>
        <v>1.8</v>
      </c>
      <c r="Q54" s="30">
        <f t="shared" si="77"/>
        <v>4.2</v>
      </c>
      <c r="U54" s="28">
        <v>7</v>
      </c>
    </row>
    <row r="55" spans="1:21" ht="15.75" x14ac:dyDescent="0.25">
      <c r="A55" s="9">
        <v>27</v>
      </c>
      <c r="C55">
        <f t="shared" ref="C55" si="151">C54</f>
        <v>7.8</v>
      </c>
      <c r="D55">
        <f t="shared" ref="D55" si="152">D54</f>
        <v>2</v>
      </c>
      <c r="E55">
        <f t="shared" ref="E55" si="153">E54</f>
        <v>4</v>
      </c>
      <c r="F55">
        <f t="shared" ref="F55" si="154">F54</f>
        <v>1.5</v>
      </c>
      <c r="G55">
        <f t="shared" ref="G55" si="155">G54</f>
        <v>4.5</v>
      </c>
      <c r="H55">
        <f t="shared" ref="H55" si="156">H54</f>
        <v>2.5</v>
      </c>
      <c r="I55">
        <f t="shared" ref="I55" si="157">I54</f>
        <v>3.5</v>
      </c>
      <c r="J55">
        <f t="shared" ref="J55" si="158">J54</f>
        <v>2</v>
      </c>
      <c r="K55">
        <f t="shared" ref="K55" si="159">K54</f>
        <v>4.0999999999999996</v>
      </c>
      <c r="L55">
        <f t="shared" ref="L55" si="160">L54</f>
        <v>1.9</v>
      </c>
      <c r="M55">
        <f t="shared" ref="M55" si="161">M54</f>
        <v>3.9</v>
      </c>
      <c r="N55">
        <f t="shared" ref="N55" si="162">N54</f>
        <v>2.5</v>
      </c>
      <c r="O55">
        <f>O54</f>
        <v>3.25</v>
      </c>
      <c r="P55">
        <f>P54</f>
        <v>1.8</v>
      </c>
      <c r="Q55">
        <f>R53</f>
        <v>4.2</v>
      </c>
      <c r="R55" s="29">
        <v>2.7</v>
      </c>
    </row>
    <row r="56" spans="1:21" ht="15.75" x14ac:dyDescent="0.25">
      <c r="A56" s="9"/>
      <c r="C56" s="30">
        <f t="shared" si="23"/>
        <v>2</v>
      </c>
      <c r="D56" s="30">
        <f t="shared" si="23"/>
        <v>4</v>
      </c>
      <c r="E56" s="30">
        <f t="shared" si="23"/>
        <v>1.5</v>
      </c>
      <c r="F56" s="30">
        <f>G55</f>
        <v>4.5</v>
      </c>
      <c r="G56" s="30">
        <f t="shared" si="2"/>
        <v>2.5</v>
      </c>
      <c r="H56" s="30">
        <f t="shared" si="2"/>
        <v>3.5</v>
      </c>
      <c r="I56" s="30">
        <f>J55</f>
        <v>2</v>
      </c>
      <c r="J56" s="30">
        <f>K55</f>
        <v>4.0999999999999996</v>
      </c>
      <c r="K56" s="30">
        <f>L55</f>
        <v>1.9</v>
      </c>
      <c r="L56" s="30">
        <f>M55</f>
        <v>3.9</v>
      </c>
      <c r="M56" s="30">
        <f>N55</f>
        <v>2.5</v>
      </c>
      <c r="N56" s="30">
        <f t="shared" si="77"/>
        <v>3.25</v>
      </c>
      <c r="O56" s="30">
        <f t="shared" si="77"/>
        <v>1.8</v>
      </c>
      <c r="P56" s="30">
        <f t="shared" si="77"/>
        <v>4.2</v>
      </c>
      <c r="Q56" s="30">
        <f t="shared" si="77"/>
        <v>2.7</v>
      </c>
      <c r="U56" s="28" t="s">
        <v>17</v>
      </c>
    </row>
    <row r="57" spans="1:21" ht="15.75" x14ac:dyDescent="0.25">
      <c r="A57" s="9">
        <v>28</v>
      </c>
      <c r="C57">
        <f t="shared" ref="C57" si="163">C56</f>
        <v>2</v>
      </c>
      <c r="D57">
        <f t="shared" ref="D57" si="164">D56</f>
        <v>4</v>
      </c>
      <c r="E57">
        <f t="shared" ref="E57" si="165">E56</f>
        <v>1.5</v>
      </c>
      <c r="F57">
        <f t="shared" ref="F57" si="166">F56</f>
        <v>4.5</v>
      </c>
      <c r="G57">
        <f t="shared" ref="G57" si="167">G56</f>
        <v>2.5</v>
      </c>
      <c r="H57">
        <f t="shared" ref="H57" si="168">H56</f>
        <v>3.5</v>
      </c>
      <c r="I57">
        <f t="shared" ref="I57" si="169">I56</f>
        <v>2</v>
      </c>
      <c r="J57">
        <f t="shared" ref="J57" si="170">J56</f>
        <v>4.0999999999999996</v>
      </c>
      <c r="K57">
        <f t="shared" ref="K57" si="171">K56</f>
        <v>1.9</v>
      </c>
      <c r="L57">
        <f t="shared" ref="L57" si="172">L56</f>
        <v>3.9</v>
      </c>
      <c r="M57">
        <f t="shared" ref="M57" si="173">M56</f>
        <v>2.5</v>
      </c>
      <c r="N57">
        <f t="shared" ref="N57" si="174">N56</f>
        <v>3.25</v>
      </c>
      <c r="O57">
        <f>O56</f>
        <v>1.8</v>
      </c>
      <c r="P57">
        <f>P56</f>
        <v>4.2</v>
      </c>
      <c r="Q57">
        <f>R55</f>
        <v>2.7</v>
      </c>
      <c r="R57" s="11">
        <v>2</v>
      </c>
    </row>
    <row r="58" spans="1:21" x14ac:dyDescent="0.25">
      <c r="C58" s="30">
        <f t="shared" si="23"/>
        <v>4</v>
      </c>
      <c r="D58" s="30">
        <f t="shared" si="23"/>
        <v>1.5</v>
      </c>
      <c r="E58" s="30">
        <f t="shared" si="23"/>
        <v>4.5</v>
      </c>
      <c r="F58" s="30">
        <f>G57</f>
        <v>2.5</v>
      </c>
      <c r="G58" s="30">
        <f t="shared" si="2"/>
        <v>3.5</v>
      </c>
      <c r="H58" s="30">
        <f t="shared" si="2"/>
        <v>2</v>
      </c>
      <c r="I58" s="30">
        <f>J57</f>
        <v>4.0999999999999996</v>
      </c>
      <c r="J58" s="30">
        <f>K57</f>
        <v>1.9</v>
      </c>
      <c r="K58" s="30">
        <f>L57</f>
        <v>3.9</v>
      </c>
      <c r="L58" s="30">
        <f>M57</f>
        <v>2.5</v>
      </c>
      <c r="M58" s="30">
        <f>N57</f>
        <v>3.25</v>
      </c>
      <c r="N58" s="30">
        <f t="shared" si="77"/>
        <v>1.8</v>
      </c>
      <c r="O58" s="30">
        <f t="shared" si="77"/>
        <v>4.2</v>
      </c>
      <c r="P58" s="30">
        <f t="shared" si="77"/>
        <v>2.7</v>
      </c>
      <c r="Q58" s="30">
        <f t="shared" si="77"/>
        <v>2</v>
      </c>
      <c r="U58" s="28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Test-2</vt:lpstr>
      <vt:lpstr>Control Chart</vt:lpstr>
      <vt:lpstr>BE - sensor initial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2017-04-24T22:22:01Z</dcterms:modified>
</cp:coreProperties>
</file>