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gk430\OneDrive\Documents\uvofficeviewer\files\"/>
    </mc:Choice>
  </mc:AlternateContent>
  <xr:revisionPtr revIDLastSave="0" documentId="8_{1E175DAD-7F8E-43CA-8B68-C4DFF2B986F6}" xr6:coauthVersionLast="47" xr6:coauthVersionMax="47" xr10:uidLastSave="{00000000-0000-0000-0000-000000000000}"/>
  <bookViews>
    <workbookView xWindow="-115" yWindow="-115" windowWidth="24697" windowHeight="13266" firstSheet="11" activeTab="10" xr2:uid="{00000000-000D-0000-FFFF-FFFF00000000}"/>
  </bookViews>
  <sheets>
    <sheet name="Loan Amount Arrangement" sheetId="1" r:id="rId1"/>
    <sheet name="ST - MF" sheetId="2" r:id="rId2"/>
    <sheet name="Remaining 50%" sheetId="3" r:id="rId3"/>
    <sheet name="Anna sent " sheetId="4" r:id="rId4"/>
    <sheet name="Salary Breakdowns" sheetId="5" r:id="rId5"/>
    <sheet name="Rents Calculation" sheetId="6" r:id="rId6"/>
    <sheet name="Balance" sheetId="7" r:id="rId7"/>
    <sheet name="Bulk Investments" sheetId="8" r:id="rId8"/>
    <sheet name="Registration Calculations" sheetId="9" r:id="rId9"/>
    <sheet name="Sheet6" sheetId="10" r:id="rId10"/>
    <sheet name="Nani Repayment Calculation" sheetId="11" r:id="rId11"/>
    <sheet name="Reducing EMI Calcs" sheetId="13" r:id="rId12"/>
    <sheet name="Chitti Calculator" sheetId="12" r:id="rId13"/>
    <sheet name="Sheet1" sheetId="14" r:id="rId1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1" l="1"/>
  <c r="B16" i="11" s="1"/>
  <c r="J11" i="13"/>
  <c r="J10" i="13"/>
  <c r="J18" i="13"/>
  <c r="I18" i="13"/>
  <c r="I15" i="13"/>
  <c r="I16" i="13"/>
  <c r="K15" i="13"/>
  <c r="K16" i="13"/>
  <c r="D8" i="13"/>
  <c r="B12" i="11"/>
  <c r="O14" i="1"/>
  <c r="O12" i="1"/>
  <c r="E8" i="13"/>
  <c r="B8" i="13"/>
  <c r="C8" i="13"/>
  <c r="L4" i="13"/>
  <c r="L10" i="13"/>
  <c r="D22" i="12"/>
  <c r="D15" i="12"/>
  <c r="D18" i="12" s="1"/>
  <c r="F20" i="12" s="1"/>
  <c r="G20" i="12" s="1"/>
  <c r="D16" i="12"/>
  <c r="I11" i="12"/>
  <c r="D11" i="12"/>
  <c r="I4" i="12"/>
  <c r="I7" i="12" s="1"/>
  <c r="D4" i="12"/>
  <c r="D7" i="12"/>
  <c r="I5" i="12"/>
  <c r="D5" i="12"/>
  <c r="B11" i="10"/>
  <c r="G27" i="8"/>
  <c r="G29" i="8"/>
  <c r="N16" i="8"/>
  <c r="N17" i="8"/>
  <c r="N18" i="8"/>
  <c r="N19" i="8"/>
  <c r="N22" i="8"/>
  <c r="M22" i="8"/>
  <c r="L22" i="8"/>
  <c r="N20" i="8"/>
  <c r="M2" i="8"/>
  <c r="P2" i="8"/>
  <c r="N2" i="8"/>
  <c r="O2" i="8"/>
  <c r="Q2" i="8"/>
  <c r="P3" i="8"/>
  <c r="N3" i="8"/>
  <c r="O3" i="8"/>
  <c r="Q3" i="8"/>
  <c r="M4" i="8"/>
  <c r="P4" i="8"/>
  <c r="N4" i="8"/>
  <c r="O4" i="8"/>
  <c r="Q4" i="8"/>
  <c r="M5" i="8"/>
  <c r="P5" i="8"/>
  <c r="N5" i="8"/>
  <c r="O5" i="8"/>
  <c r="Q5" i="8"/>
  <c r="P6" i="8"/>
  <c r="N6" i="8"/>
  <c r="O6" i="8"/>
  <c r="Q6" i="8"/>
  <c r="M7" i="8"/>
  <c r="P7" i="8"/>
  <c r="N7" i="8"/>
  <c r="O7" i="8"/>
  <c r="Q7" i="8"/>
  <c r="P8" i="8"/>
  <c r="N8" i="8"/>
  <c r="O8" i="8"/>
  <c r="Q8" i="8"/>
  <c r="P9" i="8"/>
  <c r="N9" i="8"/>
  <c r="O9" i="8"/>
  <c r="Q9" i="8"/>
  <c r="P10" i="8"/>
  <c r="N10" i="8"/>
  <c r="O10" i="8"/>
  <c r="Q10" i="8"/>
  <c r="Q14" i="8"/>
  <c r="P14" i="8"/>
  <c r="N14" i="8"/>
  <c r="D12" i="8"/>
  <c r="B23" i="6"/>
  <c r="E10" i="6"/>
  <c r="C10" i="6"/>
  <c r="B10" i="6"/>
  <c r="E7" i="6"/>
  <c r="E6" i="6"/>
  <c r="E5" i="6"/>
  <c r="E4" i="6"/>
  <c r="E3" i="6"/>
  <c r="E2" i="6"/>
  <c r="H4" i="5"/>
  <c r="H13" i="5"/>
  <c r="H15" i="5"/>
  <c r="B9" i="5"/>
  <c r="B11" i="5"/>
  <c r="L27" i="4"/>
  <c r="L26" i="4"/>
  <c r="B24" i="4"/>
  <c r="L15" i="4"/>
  <c r="L22" i="4"/>
  <c r="F15" i="4"/>
  <c r="F18" i="4" s="1"/>
  <c r="F14" i="4"/>
  <c r="B14" i="4"/>
  <c r="B12" i="4"/>
  <c r="D11" i="4"/>
  <c r="B8" i="4"/>
  <c r="B7" i="4"/>
  <c r="M4" i="4"/>
  <c r="J23" i="3"/>
  <c r="F18" i="3"/>
  <c r="F21" i="3"/>
  <c r="F23" i="3"/>
  <c r="B22" i="3"/>
  <c r="K19" i="3"/>
  <c r="M18" i="3"/>
  <c r="H16" i="3"/>
  <c r="B14" i="3"/>
  <c r="I12" i="3"/>
  <c r="H11" i="3"/>
  <c r="H12" i="3"/>
  <c r="B6" i="1"/>
  <c r="B10" i="3"/>
  <c r="B12" i="3"/>
  <c r="I8" i="3"/>
  <c r="I11" i="3"/>
  <c r="C20" i="2"/>
  <c r="L14" i="1"/>
  <c r="F13" i="1"/>
  <c r="F14" i="1"/>
  <c r="F6" i="1"/>
  <c r="F11" i="1"/>
  <c r="G11" i="1"/>
  <c r="H11" i="1"/>
  <c r="D6" i="1"/>
  <c r="C6" i="1"/>
  <c r="B14" i="11" l="1"/>
  <c r="B25" i="11"/>
  <c r="B17" i="11"/>
  <c r="B15" i="11"/>
  <c r="E4" i="11"/>
</calcChain>
</file>

<file path=xl/sharedStrings.xml><?xml version="1.0" encoding="utf-8"?>
<sst xmlns="http://schemas.openxmlformats.org/spreadsheetml/2006/main" count="387" uniqueCount="296">
  <si>
    <t>Bank</t>
  </si>
  <si>
    <t>LOAN AMT</t>
  </si>
  <si>
    <t>Intrest %</t>
  </si>
  <si>
    <t>Total interest Amt</t>
  </si>
  <si>
    <t>Total to Bank</t>
  </si>
  <si>
    <t>EMI/Month</t>
  </si>
  <si>
    <t>EMI Start Month</t>
  </si>
  <si>
    <t>Axis - 15L</t>
  </si>
  <si>
    <t>HDFC Account</t>
  </si>
  <si>
    <t>Hdfc - 10L</t>
  </si>
  <si>
    <t>DBS Account</t>
  </si>
  <si>
    <t>Rents</t>
  </si>
  <si>
    <t>Yes bank - 10L</t>
  </si>
  <si>
    <t xml:space="preserve">Latest Salary </t>
  </si>
  <si>
    <t>HDFC - 16L</t>
  </si>
  <si>
    <t>Total Loan Amount</t>
  </si>
  <si>
    <t>Total Loan</t>
  </si>
  <si>
    <t>Salary</t>
  </si>
  <si>
    <t>Chitti Me</t>
  </si>
  <si>
    <t>Rent</t>
  </si>
  <si>
    <t>Chitti U and Me</t>
  </si>
  <si>
    <t>Nani Loan</t>
  </si>
  <si>
    <t>Scaler</t>
  </si>
  <si>
    <t>DBS Loan</t>
  </si>
  <si>
    <t>Remaining</t>
  </si>
  <si>
    <t>hema expenses</t>
  </si>
  <si>
    <t>6000 sento dad</t>
  </si>
  <si>
    <t>13800 chitti</t>
  </si>
  <si>
    <t>ganesh sent 3000 to anna</t>
  </si>
  <si>
    <t>hema sent 2 000 to anna for shopping</t>
  </si>
  <si>
    <t>date</t>
  </si>
  <si>
    <t>amount cred</t>
  </si>
  <si>
    <t>invest date</t>
  </si>
  <si>
    <t>redeem date</t>
  </si>
  <si>
    <t>loan pay date</t>
  </si>
  <si>
    <t>25/12</t>
  </si>
  <si>
    <t>29/12</t>
  </si>
  <si>
    <t>Origin</t>
  </si>
  <si>
    <t>Amount</t>
  </si>
  <si>
    <t>Ganesh Case Amount</t>
  </si>
  <si>
    <t>To Mahesh</t>
  </si>
  <si>
    <t>1 lakh sent</t>
  </si>
  <si>
    <t>Mummy Case Amount</t>
  </si>
  <si>
    <t>This Month EMI</t>
  </si>
  <si>
    <t>DBS Bank</t>
  </si>
  <si>
    <t>Nani Salary Breakout</t>
  </si>
  <si>
    <t>HDFC Bank</t>
  </si>
  <si>
    <t>HDFC Account Remaining Balance</t>
  </si>
  <si>
    <t>Nani To Me</t>
  </si>
  <si>
    <t>Anna MF</t>
  </si>
  <si>
    <t>Ganesh EMI</t>
  </si>
  <si>
    <t>Srinu Bava Chitti</t>
  </si>
  <si>
    <t>49500 received</t>
  </si>
  <si>
    <t>Nani MF</t>
  </si>
  <si>
    <t>CHitti</t>
  </si>
  <si>
    <t xml:space="preserve">Ganesh Salary </t>
  </si>
  <si>
    <t>Venu MF</t>
  </si>
  <si>
    <t>HDFC</t>
  </si>
  <si>
    <t>TO add to 5 L</t>
  </si>
  <si>
    <t>Ganesh MF</t>
  </si>
  <si>
    <t>ICICI</t>
  </si>
  <si>
    <t>Hostel fee</t>
  </si>
  <si>
    <t>Arranged Amount</t>
  </si>
  <si>
    <t>119000 total  cash</t>
  </si>
  <si>
    <t>Mummy MF</t>
  </si>
  <si>
    <t>SIP</t>
  </si>
  <si>
    <t>Cash</t>
  </si>
  <si>
    <t>Likhitha MF</t>
  </si>
  <si>
    <t>SUM</t>
  </si>
  <si>
    <t>Total</t>
  </si>
  <si>
    <t>Nani</t>
  </si>
  <si>
    <t>Total Amount</t>
  </si>
  <si>
    <t>Diff Nani will add</t>
  </si>
  <si>
    <t>Salary left</t>
  </si>
  <si>
    <t>Likhitha</t>
  </si>
  <si>
    <t>Cash Amount</t>
  </si>
  <si>
    <t>Ganesh</t>
  </si>
  <si>
    <t>Remaining Amount</t>
  </si>
  <si>
    <t xml:space="preserve">Nani </t>
  </si>
  <si>
    <t>Exit Spends Loss</t>
  </si>
  <si>
    <t>.</t>
  </si>
  <si>
    <t xml:space="preserve">Venna </t>
  </si>
  <si>
    <t>Amount to be Arranged</t>
  </si>
  <si>
    <t>Rents of this Month</t>
  </si>
  <si>
    <t>Ganesh DBS</t>
  </si>
  <si>
    <t xml:space="preserve">Cash </t>
  </si>
  <si>
    <t>Pratheek</t>
  </si>
  <si>
    <t>Nani HDFC</t>
  </si>
  <si>
    <t>Registration</t>
  </si>
  <si>
    <t>Nani ICICI</t>
  </si>
  <si>
    <t>Broker</t>
  </si>
  <si>
    <t>Ganesh HDFC</t>
  </si>
  <si>
    <t>To be arranged</t>
  </si>
  <si>
    <t>Required for Registration</t>
  </si>
  <si>
    <t>Loan Received</t>
  </si>
  <si>
    <t xml:space="preserve">from </t>
  </si>
  <si>
    <t>amt</t>
  </si>
  <si>
    <t>Krishna anna</t>
  </si>
  <si>
    <t xml:space="preserve">Raghu anna </t>
  </si>
  <si>
    <t>Shivaji</t>
  </si>
  <si>
    <t xml:space="preserve">vikram </t>
  </si>
  <si>
    <t xml:space="preserve">Venu anna </t>
  </si>
  <si>
    <t>Sum Received</t>
  </si>
  <si>
    <t xml:space="preserve">to be sent back </t>
  </si>
  <si>
    <t>Sent to vikram</t>
  </si>
  <si>
    <t>Balance</t>
  </si>
  <si>
    <t>to venna</t>
  </si>
  <si>
    <t xml:space="preserve">DBS Account </t>
  </si>
  <si>
    <t>Emi to be consifered</t>
  </si>
  <si>
    <t xml:space="preserve">Sum sent </t>
  </si>
  <si>
    <t xml:space="preserve">HDFC </t>
  </si>
  <si>
    <t>Mummy account</t>
  </si>
  <si>
    <t xml:space="preserve">money back </t>
  </si>
  <si>
    <t xml:space="preserve">to be given MF </t>
  </si>
  <si>
    <t xml:space="preserve">Sharanya </t>
  </si>
  <si>
    <t xml:space="preserve">Anna </t>
  </si>
  <si>
    <t xml:space="preserve">back to Likitha </t>
  </si>
  <si>
    <t xml:space="preserve">Sum </t>
  </si>
  <si>
    <t xml:space="preserve">Shathi </t>
  </si>
  <si>
    <t xml:space="preserve">Hema </t>
  </si>
  <si>
    <t xml:space="preserve">Return </t>
  </si>
  <si>
    <t>not considering</t>
  </si>
  <si>
    <t xml:space="preserve">Total left </t>
  </si>
  <si>
    <t xml:space="preserve">SIP </t>
  </si>
  <si>
    <t xml:space="preserve">Chitti </t>
  </si>
  <si>
    <t xml:space="preserve">hostel fee </t>
  </si>
  <si>
    <t>Ganesh Salary Breakouts</t>
  </si>
  <si>
    <t>Amount Credited</t>
  </si>
  <si>
    <t>EMI</t>
  </si>
  <si>
    <t>Chitti(15th)</t>
  </si>
  <si>
    <t>Hostel Fee</t>
  </si>
  <si>
    <t>Total Expends</t>
  </si>
  <si>
    <t>Chitti (25th )</t>
  </si>
  <si>
    <t>Scaler EMI</t>
  </si>
  <si>
    <t xml:space="preserve">House ? </t>
  </si>
  <si>
    <t>Current Rent Amount</t>
  </si>
  <si>
    <t>Expected Rent Amount</t>
  </si>
  <si>
    <t>Separate Current Bill</t>
  </si>
  <si>
    <t>Difference</t>
  </si>
  <si>
    <t>Date</t>
  </si>
  <si>
    <t>Shop</t>
  </si>
  <si>
    <t>Yes</t>
  </si>
  <si>
    <t>Shop 1BHK</t>
  </si>
  <si>
    <t>Owner 1BHK</t>
  </si>
  <si>
    <t>Owner 1RK</t>
  </si>
  <si>
    <t xml:space="preserve">Ground Room </t>
  </si>
  <si>
    <t>No</t>
  </si>
  <si>
    <t>2nd Floor Room</t>
  </si>
  <si>
    <t>Revised(Apr)</t>
  </si>
  <si>
    <t>1st Floor 1BHK</t>
  </si>
  <si>
    <t>Banks</t>
  </si>
  <si>
    <t>Current Balance</t>
  </si>
  <si>
    <t>21/08/2023</t>
  </si>
  <si>
    <t>Hdfc bank</t>
  </si>
  <si>
    <t>Mutual Fund Name</t>
  </si>
  <si>
    <t>Target Investment</t>
  </si>
  <si>
    <t>Redeem ?</t>
  </si>
  <si>
    <t>Amount Invested</t>
  </si>
  <si>
    <t>Whose Account</t>
  </si>
  <si>
    <t>Status</t>
  </si>
  <si>
    <t>Expense Ratio</t>
  </si>
  <si>
    <t>Exit Ratio</t>
  </si>
  <si>
    <t>Exit Ratio days</t>
  </si>
  <si>
    <t>Invested NAV</t>
  </si>
  <si>
    <t>Invested NAV 2</t>
  </si>
  <si>
    <t>Current NAV</t>
  </si>
  <si>
    <t>Units</t>
  </si>
  <si>
    <t>Exit Spends</t>
  </si>
  <si>
    <t>Expense Spends</t>
  </si>
  <si>
    <t>Returns</t>
  </si>
  <si>
    <t>Total Returns</t>
  </si>
  <si>
    <t>Date of Investment</t>
  </si>
  <si>
    <t>Date of Withdrawl</t>
  </si>
  <si>
    <t>Quant Health Care</t>
  </si>
  <si>
    <t>50k Likhitha , 50k Ganesh</t>
  </si>
  <si>
    <t>1 L Failed- Mummy</t>
  </si>
  <si>
    <t>21st Aug,21st Aug</t>
  </si>
  <si>
    <t>Now()</t>
  </si>
  <si>
    <t>Nippon India Pharma Fund Direct Growth</t>
  </si>
  <si>
    <t>Hema 1 lakh</t>
  </si>
  <si>
    <t>1 L done - hema</t>
  </si>
  <si>
    <t>22nd Sep</t>
  </si>
  <si>
    <t>Tata India Pharma &amp; HealthCare Fund Direct Growth</t>
  </si>
  <si>
    <t>1L - Likhitha , 1L Ganesh</t>
  </si>
  <si>
    <t>1 L done Likhitha ,1 L Done Ganesh</t>
  </si>
  <si>
    <t>21st Sep</t>
  </si>
  <si>
    <t>Quant Small cap direct growth</t>
  </si>
  <si>
    <t>1L - Likhitha</t>
  </si>
  <si>
    <t>1 L done  Likitha</t>
  </si>
  <si>
    <t>Kotak small cap direct growth</t>
  </si>
  <si>
    <t>51K/1L Ganesh</t>
  </si>
  <si>
    <t>51k Done Ganesh</t>
  </si>
  <si>
    <t>HDFC Infrastructure Direct Plan Growth</t>
  </si>
  <si>
    <t>50K Done</t>
  </si>
  <si>
    <t>Hema 1L , Mummy 1 L</t>
  </si>
  <si>
    <t>1 L done Hema , Mummy</t>
  </si>
  <si>
    <t>21st Aug,29th Aug</t>
  </si>
  <si>
    <t>21st Sep , 30 Sep</t>
  </si>
  <si>
    <t>Venu</t>
  </si>
  <si>
    <t>Pending state mummy account</t>
  </si>
  <si>
    <t xml:space="preserve">Hema 5L </t>
  </si>
  <si>
    <t>Hema</t>
  </si>
  <si>
    <t>Mummy</t>
  </si>
  <si>
    <t>Mrng</t>
  </si>
  <si>
    <t>venu (ganesh money for investment)</t>
  </si>
  <si>
    <t xml:space="preserve">10k </t>
  </si>
  <si>
    <t>my money</t>
  </si>
  <si>
    <t>invested</t>
  </si>
  <si>
    <t>Transfered</t>
  </si>
  <si>
    <t xml:space="preserve">1 L </t>
  </si>
  <si>
    <t>sent to venu , for investments (ganesh money for investment)</t>
  </si>
  <si>
    <t>JIO fina</t>
  </si>
  <si>
    <t>HDFC 17/09/2023</t>
  </si>
  <si>
    <t>DBS 17/09/2023</t>
  </si>
  <si>
    <t>cash</t>
  </si>
  <si>
    <t>total as of now</t>
  </si>
  <si>
    <t>60-45</t>
  </si>
  <si>
    <t xml:space="preserve">reamining </t>
  </si>
  <si>
    <t>15-2-75</t>
  </si>
  <si>
    <t>total as of now-30</t>
  </si>
  <si>
    <t>12 -loan</t>
  </si>
  <si>
    <t>Registration Expense</t>
  </si>
  <si>
    <t xml:space="preserve">transaction 132 </t>
  </si>
  <si>
    <t xml:space="preserve">69000 + 13400  = 82400   - 50000 = 32400 -40000 = 7600  - 22000 = 14400  + 50000 = 64400  - 12000  = 52000 to hema </t>
  </si>
  <si>
    <t>icici</t>
  </si>
  <si>
    <t>ather from hdfc</t>
  </si>
  <si>
    <t>ather from icici</t>
  </si>
  <si>
    <t>2 lakhs 10 thousand to hema apart from 10 lakshs</t>
  </si>
  <si>
    <t>Ganesh to Nani</t>
  </si>
  <si>
    <t>Total Amount(as on Dec)</t>
  </si>
  <si>
    <t>Investments</t>
  </si>
  <si>
    <t>Monthly Adjtble Amt</t>
  </si>
  <si>
    <t>Difference Months</t>
  </si>
  <si>
    <t>Mummy Mutual Funds</t>
  </si>
  <si>
    <t>1l from k mf, n mf, 60000, 1 L</t>
  </si>
  <si>
    <t>Mummy Stocks and acc</t>
  </si>
  <si>
    <t>kanna mf</t>
  </si>
  <si>
    <t>Ganesh Mutual Funds</t>
  </si>
  <si>
    <t>nani bonus</t>
  </si>
  <si>
    <t>Ganesh Stocks</t>
  </si>
  <si>
    <t>nani mf</t>
  </si>
  <si>
    <t>Nani Mutual Funds</t>
  </si>
  <si>
    <t>sum</t>
  </si>
  <si>
    <t>HDFC(02/03)</t>
  </si>
  <si>
    <t>Nani Stocks</t>
  </si>
  <si>
    <t>mummy pre savings</t>
  </si>
  <si>
    <t>Total Money (as on 02/10/2024)</t>
  </si>
  <si>
    <t>Amt to Dad</t>
  </si>
  <si>
    <t>Chitti</t>
  </si>
  <si>
    <t xml:space="preserve">Expenses </t>
  </si>
  <si>
    <t>Ganesh amt</t>
  </si>
  <si>
    <t>Hair Treatment</t>
  </si>
  <si>
    <t>Ganesh HDFC Account</t>
  </si>
  <si>
    <t>Ganesh DBS Account</t>
  </si>
  <si>
    <t>Nani HDFC Account</t>
  </si>
  <si>
    <t>Nani ICICI Accounts</t>
  </si>
  <si>
    <t>Mummy Account</t>
  </si>
  <si>
    <t>acc</t>
  </si>
  <si>
    <t>Gold Investment</t>
  </si>
  <si>
    <t>bike 17k added above col gold</t>
  </si>
  <si>
    <t>chelli pelli amt</t>
  </si>
  <si>
    <t>court money both mummy and mine</t>
  </si>
  <si>
    <t>future lo theskovali, deposite undhi</t>
  </si>
  <si>
    <t>nani loan amt</t>
  </si>
  <si>
    <t>20 k * every month = 100000</t>
  </si>
  <si>
    <t>in dec , i said 13.5 lakhs. when caluclating in current month.  consider the number of months * remaining salary amt . also deduct 2thola gold.1.44 , 5gm chain 40k , and other expensea</t>
  </si>
  <si>
    <t>Bank?</t>
  </si>
  <si>
    <t>Current Loans Amt</t>
  </si>
  <si>
    <t>Current Percentage</t>
  </si>
  <si>
    <t>Total Interest Remaining From Now</t>
  </si>
  <si>
    <t>Closing Principles</t>
  </si>
  <si>
    <t>EMI Amt</t>
  </si>
  <si>
    <t>Remaining Months</t>
  </si>
  <si>
    <t xml:space="preserve">Expected Amt </t>
  </si>
  <si>
    <t>Expected Percentage</t>
  </si>
  <si>
    <t xml:space="preserve">DBS </t>
  </si>
  <si>
    <t xml:space="preserve">Salary </t>
  </si>
  <si>
    <t>DBS</t>
  </si>
  <si>
    <t>35L</t>
  </si>
  <si>
    <t>Total Interest can be saved</t>
  </si>
  <si>
    <t>Total Paid If not Closed</t>
  </si>
  <si>
    <t>Two Lakhs Chitti</t>
  </si>
  <si>
    <t>One Lakh Chitti</t>
  </si>
  <si>
    <t xml:space="preserve">Amount </t>
  </si>
  <si>
    <t>Multiplier</t>
  </si>
  <si>
    <t>Total We Paid</t>
  </si>
  <si>
    <t>Total Paid</t>
  </si>
  <si>
    <t>Total We Get</t>
  </si>
  <si>
    <t>Loss?Profit</t>
  </si>
  <si>
    <t>50K Chitti</t>
  </si>
  <si>
    <t>aug month</t>
  </si>
  <si>
    <t>nani</t>
  </si>
  <si>
    <t>salary</t>
  </si>
  <si>
    <t>expense Name</t>
  </si>
  <si>
    <t>rupees</t>
  </si>
  <si>
    <t>new amt  to 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</si>
</sst>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 mmm"/>
    <numFmt numFmtId="165" formatCode="d\ mmm\ yyyy"/>
    <numFmt numFmtId="166" formatCode="d\ mmm"/>
    <numFmt numFmtId="167" formatCode="0.0"/>
    <numFmt numFmtId="168" formatCode="_-* #,##0_-;\-* #,##0_-;_-* &quot;-&quot;??_-;_-@_-"/>
  </numFmts>
  <fonts count="13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333333"/>
      <name val="Arial"/>
    </font>
    <font>
      <b/>
      <sz val="10"/>
      <color rgb="FF000000"/>
      <name val="Arial"/>
    </font>
    <font>
      <sz val="9"/>
      <color rgb="FF11A9CC"/>
      <name val="Arial"/>
    </font>
    <font>
      <sz val="11"/>
      <color rgb="FF1F1F1F"/>
      <name val="Arial"/>
    </font>
    <font>
      <b/>
      <sz val="10"/>
      <color theme="1"/>
      <name val="Arial"/>
      <scheme val="minor"/>
    </font>
    <font>
      <b/>
      <sz val="10"/>
      <color rgb="FF000000"/>
      <name val="Arial"/>
      <scheme val="minor"/>
    </font>
    <font>
      <sz val="12"/>
      <color rgb="FF111827"/>
      <name val="Inter"/>
      <charset val="1"/>
    </font>
    <font>
      <b/>
      <sz val="10"/>
      <color rgb="FFFF0000"/>
      <name val="Arial"/>
      <scheme val="minor"/>
    </font>
    <font>
      <sz val="10"/>
      <color rgb="FFFF0000"/>
      <name val="Arial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FF9900"/>
        <bgColor rgb="FFFF99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ED2DF"/>
      </right>
      <top style="thin">
        <color rgb="FF000000"/>
      </top>
      <bottom style="thin">
        <color rgb="FFCED2DF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2" fillId="3" borderId="0" xfId="0" applyFont="1" applyFill="1"/>
    <xf numFmtId="0" fontId="3" fillId="0" borderId="0" xfId="0" applyFont="1"/>
    <xf numFmtId="0" fontId="1" fillId="3" borderId="0" xfId="0" applyFont="1" applyFill="1"/>
    <xf numFmtId="4" fontId="4" fillId="4" borderId="2" xfId="0" applyNumberFormat="1" applyFont="1" applyFill="1" applyBorder="1" applyAlignment="1">
      <alignment horizontal="right"/>
    </xf>
    <xf numFmtId="0" fontId="2" fillId="5" borderId="0" xfId="0" applyFont="1" applyFill="1"/>
    <xf numFmtId="0" fontId="4" fillId="4" borderId="0" xfId="0" applyFont="1" applyFill="1"/>
    <xf numFmtId="0" fontId="2" fillId="6" borderId="0" xfId="0" applyFont="1" applyFill="1"/>
    <xf numFmtId="0" fontId="2" fillId="7" borderId="0" xfId="0" applyFont="1" applyFill="1"/>
    <xf numFmtId="0" fontId="1" fillId="5" borderId="0" xfId="0" applyFont="1" applyFill="1"/>
    <xf numFmtId="0" fontId="2" fillId="2" borderId="0" xfId="0" applyFont="1" applyFill="1"/>
    <xf numFmtId="0" fontId="2" fillId="8" borderId="0" xfId="0" applyFont="1" applyFill="1"/>
    <xf numFmtId="0" fontId="2" fillId="9" borderId="0" xfId="0" applyFont="1" applyFill="1"/>
    <xf numFmtId="0" fontId="1" fillId="4" borderId="0" xfId="0" applyFont="1" applyFill="1"/>
    <xf numFmtId="0" fontId="2" fillId="4" borderId="0" xfId="0" applyFont="1" applyFill="1"/>
    <xf numFmtId="0" fontId="2" fillId="10" borderId="0" xfId="0" applyFont="1" applyFill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65" fontId="2" fillId="0" borderId="0" xfId="0" applyNumberFormat="1" applyFont="1"/>
    <xf numFmtId="0" fontId="2" fillId="11" borderId="1" xfId="0" applyFont="1" applyFill="1" applyBorder="1"/>
    <xf numFmtId="3" fontId="2" fillId="6" borderId="0" xfId="0" applyNumberFormat="1" applyFont="1" applyFill="1"/>
    <xf numFmtId="0" fontId="2" fillId="12" borderId="0" xfId="0" applyFont="1" applyFill="1"/>
    <xf numFmtId="0" fontId="1" fillId="0" borderId="1" xfId="0" applyFont="1" applyBorder="1"/>
    <xf numFmtId="0" fontId="5" fillId="4" borderId="1" xfId="0" applyFont="1" applyFill="1" applyBorder="1" applyAlignment="1">
      <alignment horizontal="left"/>
    </xf>
    <xf numFmtId="0" fontId="5" fillId="4" borderId="0" xfId="0" applyFont="1" applyFill="1" applyAlignment="1">
      <alignment horizontal="left"/>
    </xf>
    <xf numFmtId="0" fontId="2" fillId="3" borderId="1" xfId="0" applyFont="1" applyFill="1" applyBorder="1"/>
    <xf numFmtId="0" fontId="2" fillId="0" borderId="1" xfId="0" applyFont="1" applyBorder="1"/>
    <xf numFmtId="0" fontId="6" fillId="4" borderId="0" xfId="0" applyFont="1" applyFill="1"/>
    <xf numFmtId="166" fontId="6" fillId="4" borderId="0" xfId="0" applyNumberFormat="1" applyFont="1" applyFill="1"/>
    <xf numFmtId="0" fontId="2" fillId="13" borderId="1" xfId="0" applyFont="1" applyFill="1" applyBorder="1"/>
    <xf numFmtId="166" fontId="2" fillId="0" borderId="0" xfId="0" applyNumberFormat="1" applyFont="1"/>
    <xf numFmtId="0" fontId="1" fillId="7" borderId="0" xfId="0" applyFont="1" applyFill="1"/>
    <xf numFmtId="0" fontId="1" fillId="9" borderId="0" xfId="0" applyFont="1" applyFill="1"/>
    <xf numFmtId="0" fontId="7" fillId="4" borderId="0" xfId="0" applyFont="1" applyFill="1"/>
    <xf numFmtId="3" fontId="2" fillId="0" borderId="0" xfId="0" applyNumberFormat="1" applyFont="1"/>
    <xf numFmtId="0" fontId="3" fillId="4" borderId="0" xfId="0" applyFont="1" applyFill="1"/>
    <xf numFmtId="0" fontId="3" fillId="14" borderId="0" xfId="0" applyFont="1" applyFill="1"/>
    <xf numFmtId="0" fontId="3" fillId="12" borderId="0" xfId="0" applyFont="1" applyFill="1"/>
    <xf numFmtId="0" fontId="8" fillId="0" borderId="0" xfId="0" applyFont="1"/>
    <xf numFmtId="0" fontId="1" fillId="12" borderId="0" xfId="0" applyFont="1" applyFill="1"/>
    <xf numFmtId="0" fontId="1" fillId="12" borderId="0" xfId="0" applyFont="1" applyFill="1" applyAlignment="1">
      <alignment horizontal="right"/>
    </xf>
    <xf numFmtId="167" fontId="3" fillId="0" borderId="0" xfId="0" applyNumberFormat="1" applyFont="1"/>
    <xf numFmtId="0" fontId="9" fillId="0" borderId="0" xfId="0" applyFont="1"/>
    <xf numFmtId="0" fontId="9" fillId="15" borderId="0" xfId="0" applyFont="1" applyFill="1"/>
    <xf numFmtId="0" fontId="10" fillId="0" borderId="0" xfId="0" applyFont="1"/>
    <xf numFmtId="0" fontId="8" fillId="16" borderId="0" xfId="0" applyFont="1" applyFill="1"/>
    <xf numFmtId="0" fontId="0" fillId="16" borderId="0" xfId="0" applyFill="1"/>
    <xf numFmtId="0" fontId="2" fillId="17" borderId="0" xfId="0" applyFont="1" applyFill="1"/>
    <xf numFmtId="0" fontId="0" fillId="17" borderId="0" xfId="0" applyFill="1"/>
    <xf numFmtId="0" fontId="11" fillId="15" borderId="0" xfId="0" applyFont="1" applyFill="1"/>
    <xf numFmtId="0" fontId="12" fillId="0" borderId="0" xfId="0" applyFont="1"/>
    <xf numFmtId="0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L20" sqref="L20"/>
    </sheetView>
  </sheetViews>
  <sheetFormatPr defaultColWidth="12.6640625" defaultRowHeight="15" customHeight="1"/>
  <cols>
    <col min="1" max="1" width="27" customWidth="1"/>
    <col min="2" max="3" width="12.6640625" customWidth="1"/>
    <col min="4" max="4" width="17.88671875" customWidth="1"/>
    <col min="5" max="6" width="12.6640625" customWidth="1"/>
    <col min="7" max="7" width="13.6640625" customWidth="1"/>
  </cols>
  <sheetData>
    <row r="1" spans="1:26" ht="15.8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8" customHeight="1">
      <c r="A2" s="3" t="s">
        <v>7</v>
      </c>
      <c r="B2" s="3">
        <v>1473314</v>
      </c>
      <c r="C2" s="3">
        <v>13.5</v>
      </c>
      <c r="D2" s="3">
        <v>570886</v>
      </c>
      <c r="F2" s="3">
        <v>34515</v>
      </c>
      <c r="G2" s="4">
        <v>45174</v>
      </c>
      <c r="H2" s="5" t="s">
        <v>8</v>
      </c>
      <c r="I2" s="5"/>
    </row>
    <row r="3" spans="1:26" ht="15.8" customHeight="1">
      <c r="A3" s="3" t="s">
        <v>9</v>
      </c>
      <c r="B3" s="3">
        <v>993901</v>
      </c>
      <c r="C3" s="3">
        <v>10.8</v>
      </c>
      <c r="D3" s="3">
        <v>298569</v>
      </c>
      <c r="F3" s="3">
        <v>21643</v>
      </c>
      <c r="G3" s="4">
        <v>45176</v>
      </c>
      <c r="H3" s="5" t="s">
        <v>10</v>
      </c>
      <c r="I3" s="5"/>
      <c r="K3" s="6" t="s">
        <v>11</v>
      </c>
      <c r="L3" s="6">
        <v>40000</v>
      </c>
    </row>
    <row r="4" spans="1:26" ht="15.8" customHeight="1">
      <c r="A4" s="3" t="s">
        <v>12</v>
      </c>
      <c r="B4" s="3">
        <v>965514</v>
      </c>
      <c r="C4" s="3">
        <v>13.75</v>
      </c>
      <c r="D4" s="3">
        <v>388331</v>
      </c>
      <c r="F4" s="3">
        <v>23139</v>
      </c>
      <c r="G4" s="4">
        <v>45177</v>
      </c>
      <c r="H4" s="5" t="s">
        <v>10</v>
      </c>
      <c r="I4" s="5"/>
      <c r="K4" s="6" t="s">
        <v>13</v>
      </c>
      <c r="L4" s="6">
        <v>82456</v>
      </c>
    </row>
    <row r="5" spans="1:26" ht="15.8" customHeight="1">
      <c r="A5" s="3" t="s">
        <v>14</v>
      </c>
      <c r="B5" s="6">
        <v>1600000</v>
      </c>
      <c r="C5" s="6">
        <v>10.5</v>
      </c>
      <c r="F5" s="3">
        <v>30000</v>
      </c>
      <c r="G5" s="4">
        <v>45174</v>
      </c>
      <c r="H5" s="3" t="s">
        <v>8</v>
      </c>
    </row>
    <row r="6" spans="1:26" ht="15.8" customHeight="1">
      <c r="A6" s="7" t="s">
        <v>15</v>
      </c>
      <c r="B6" s="7">
        <f>SUM(B2:B5)</f>
        <v>5032729</v>
      </c>
      <c r="C6" s="7">
        <f>AVERAGE(C3:C4)</f>
        <v>12.275</v>
      </c>
      <c r="D6" s="7">
        <f>SUM(D2:D4)</f>
        <v>1257786</v>
      </c>
      <c r="E6" s="7" t="s">
        <v>16</v>
      </c>
      <c r="F6" s="7">
        <f>SUM(F2:F5)</f>
        <v>109297</v>
      </c>
      <c r="G6" s="3">
        <v>76800</v>
      </c>
      <c r="H6" s="3" t="s">
        <v>17</v>
      </c>
      <c r="J6" s="3"/>
      <c r="K6" s="6"/>
      <c r="L6" s="6"/>
      <c r="O6" s="3">
        <v>34515</v>
      </c>
    </row>
    <row r="7" spans="1:26" ht="15.8" customHeight="1">
      <c r="A7" s="3"/>
      <c r="B7" s="3"/>
      <c r="E7" s="3" t="s">
        <v>18</v>
      </c>
      <c r="F7" s="3">
        <v>0</v>
      </c>
      <c r="G7" s="3">
        <v>35000</v>
      </c>
      <c r="H7" s="3" t="s">
        <v>19</v>
      </c>
      <c r="J7" s="3"/>
      <c r="K7" s="3" t="s">
        <v>7</v>
      </c>
      <c r="L7" s="3">
        <v>34515</v>
      </c>
      <c r="M7" s="3">
        <v>13.5</v>
      </c>
      <c r="O7" s="3">
        <v>21643</v>
      </c>
    </row>
    <row r="8" spans="1:26" ht="15.8" customHeight="1">
      <c r="E8" s="3"/>
      <c r="F8" s="3">
        <v>0</v>
      </c>
      <c r="G8" s="3"/>
      <c r="H8" s="3"/>
      <c r="J8" s="3"/>
      <c r="K8" s="3" t="s">
        <v>9</v>
      </c>
      <c r="L8" s="3">
        <v>21643</v>
      </c>
      <c r="M8" s="3">
        <v>10.8</v>
      </c>
      <c r="O8" s="3">
        <v>23139</v>
      </c>
    </row>
    <row r="9" spans="1:26" ht="15.8" customHeight="1">
      <c r="E9" s="3" t="s">
        <v>20</v>
      </c>
      <c r="F9" s="3">
        <v>0</v>
      </c>
      <c r="K9" s="3" t="s">
        <v>12</v>
      </c>
      <c r="L9" s="3">
        <v>23139</v>
      </c>
      <c r="M9" s="3">
        <v>13.75</v>
      </c>
      <c r="O9">
        <v>12250</v>
      </c>
    </row>
    <row r="10" spans="1:26" ht="15.8" customHeight="1">
      <c r="E10" s="3" t="s">
        <v>21</v>
      </c>
      <c r="F10" s="3">
        <v>30000</v>
      </c>
      <c r="K10" s="3" t="s">
        <v>14</v>
      </c>
      <c r="L10" s="6">
        <v>0</v>
      </c>
      <c r="M10" s="6">
        <v>10.5</v>
      </c>
      <c r="O10">
        <v>11500</v>
      </c>
    </row>
    <row r="11" spans="1:26" ht="15.8" customHeight="1">
      <c r="F11" s="2">
        <f>SUM(F6)</f>
        <v>109297</v>
      </c>
      <c r="G11" s="2">
        <f>SUM(G6:G8)</f>
        <v>111800</v>
      </c>
      <c r="H11" s="2">
        <f>F11-G11</f>
        <v>-2503</v>
      </c>
      <c r="K11" s="6" t="s">
        <v>22</v>
      </c>
      <c r="L11" s="6">
        <v>12250</v>
      </c>
    </row>
    <row r="12" spans="1:26" ht="15.8" customHeight="1">
      <c r="K12" s="6" t="s">
        <v>23</v>
      </c>
      <c r="L12" s="6">
        <v>15292</v>
      </c>
      <c r="M12">
        <v>9.5</v>
      </c>
      <c r="O12">
        <f>SUM(O6:O10)</f>
        <v>103047</v>
      </c>
    </row>
    <row r="13" spans="1:26" ht="15.8" customHeight="1">
      <c r="F13" s="3">
        <f>21643+23139+12500</f>
        <v>57282</v>
      </c>
      <c r="H13" s="2"/>
      <c r="O13">
        <v>83000</v>
      </c>
    </row>
    <row r="14" spans="1:26" ht="15.8" customHeight="1">
      <c r="F14" s="3">
        <f>F13-38436</f>
        <v>18846</v>
      </c>
      <c r="K14" s="6" t="s">
        <v>24</v>
      </c>
      <c r="L14" s="6">
        <f>SUM(L3:L4)-SUM(L6:L12)</f>
        <v>15617</v>
      </c>
      <c r="O14">
        <f>O12-O13</f>
        <v>20047</v>
      </c>
    </row>
    <row r="15" spans="1:26" ht="15.8" customHeight="1"/>
    <row r="16" spans="1:26" ht="15.8" customHeight="1">
      <c r="N16" s="3" t="s">
        <v>14</v>
      </c>
      <c r="O16" s="6">
        <v>30000</v>
      </c>
    </row>
    <row r="17" spans="1:1" ht="15.8" customHeight="1"/>
    <row r="18" spans="1:1" ht="15.8" customHeight="1"/>
    <row r="19" spans="1:1" ht="15.8" customHeight="1"/>
    <row r="20" spans="1:1" ht="15.8" customHeight="1"/>
    <row r="21" spans="1:1" ht="15.8" customHeight="1"/>
    <row r="22" spans="1:1" ht="15.8" customHeight="1">
      <c r="A22" s="3" t="s">
        <v>25</v>
      </c>
    </row>
    <row r="23" spans="1:1" ht="15.8" customHeight="1">
      <c r="A23" s="3" t="s">
        <v>26</v>
      </c>
    </row>
    <row r="24" spans="1:1" ht="15.8" customHeight="1">
      <c r="A24" s="3" t="s">
        <v>27</v>
      </c>
    </row>
    <row r="25" spans="1:1" ht="15.8" customHeight="1">
      <c r="A25" s="3">
        <v>10000</v>
      </c>
    </row>
    <row r="26" spans="1:1" ht="15.8" customHeight="1"/>
    <row r="27" spans="1:1" ht="15.8" customHeight="1">
      <c r="A27" s="3" t="s">
        <v>28</v>
      </c>
    </row>
    <row r="28" spans="1:1" ht="15.8" customHeight="1">
      <c r="A28" s="3" t="s">
        <v>29</v>
      </c>
    </row>
    <row r="29" spans="1:1" ht="15.8" customHeight="1"/>
    <row r="30" spans="1:1" ht="15.8" customHeight="1"/>
    <row r="31" spans="1:1" ht="15.8" customHeight="1"/>
    <row r="32" spans="1:1" ht="15.8" customHeight="1"/>
    <row r="33" ht="15.8" customHeight="1"/>
    <row r="34" ht="15.8" customHeight="1"/>
    <row r="35" ht="15.8" customHeight="1"/>
    <row r="36" ht="15.8" customHeight="1"/>
    <row r="37" ht="15.8" customHeight="1"/>
    <row r="38" ht="15.8" customHeight="1"/>
    <row r="39" ht="15.8" customHeight="1"/>
    <row r="40" ht="15.8" customHeight="1"/>
    <row r="41" ht="15.8" customHeight="1"/>
    <row r="42" ht="15.8" customHeight="1"/>
    <row r="43" ht="15.8" customHeight="1"/>
    <row r="44" ht="15.8" customHeight="1"/>
    <row r="45" ht="15.8" customHeight="1"/>
    <row r="46" ht="15.8" customHeight="1"/>
    <row r="47" ht="15.8" customHeight="1"/>
    <row r="48" ht="15.8" customHeight="1"/>
    <row r="49" ht="15.8" customHeight="1"/>
    <row r="50" ht="15.8" customHeight="1"/>
    <row r="51" ht="15.8" customHeight="1"/>
    <row r="52" ht="15.8" customHeight="1"/>
    <row r="53" ht="15.8" customHeight="1"/>
    <row r="54" ht="15.8" customHeight="1"/>
    <row r="55" ht="15.8" customHeight="1"/>
    <row r="56" ht="15.8" customHeight="1"/>
    <row r="57" ht="15.8" customHeight="1"/>
    <row r="58" ht="15.8" customHeight="1"/>
    <row r="59" ht="15.8" customHeight="1"/>
    <row r="60" ht="15.8" customHeight="1"/>
    <row r="61" ht="15.8" customHeight="1"/>
    <row r="62" ht="15.8" customHeight="1"/>
    <row r="63" ht="15.8" customHeight="1"/>
    <row r="64" ht="15.8" customHeight="1"/>
    <row r="65" ht="15.8" customHeight="1"/>
    <row r="66" ht="15.8" customHeight="1"/>
    <row r="67" ht="15.8" customHeight="1"/>
    <row r="68" ht="15.8" customHeight="1"/>
    <row r="69" ht="15.8" customHeight="1"/>
    <row r="70" ht="15.8" customHeight="1"/>
    <row r="71" ht="15.8" customHeight="1"/>
    <row r="72" ht="15.8" customHeight="1"/>
    <row r="73" ht="15.8" customHeight="1"/>
    <row r="74" ht="15.8" customHeight="1"/>
    <row r="75" ht="15.8" customHeight="1"/>
    <row r="76" ht="15.8" customHeight="1"/>
    <row r="77" ht="15.8" customHeight="1"/>
    <row r="78" ht="15.8" customHeight="1"/>
    <row r="79" ht="15.8" customHeight="1"/>
    <row r="80" ht="15.8" customHeight="1"/>
    <row r="81" ht="15.8" customHeight="1"/>
    <row r="82" ht="15.8" customHeight="1"/>
    <row r="83" ht="15.8" customHeight="1"/>
    <row r="84" ht="15.8" customHeight="1"/>
    <row r="85" ht="15.8" customHeight="1"/>
    <row r="86" ht="15.8" customHeight="1"/>
    <row r="87" ht="15.8" customHeight="1"/>
    <row r="88" ht="15.8" customHeight="1"/>
    <row r="89" ht="15.8" customHeight="1"/>
    <row r="90" ht="15.8" customHeight="1"/>
    <row r="91" ht="15.8" customHeight="1"/>
    <row r="92" ht="15.8" customHeight="1"/>
    <row r="93" ht="15.8" customHeight="1"/>
    <row r="94" ht="15.8" customHeight="1"/>
    <row r="95" ht="15.8" customHeight="1"/>
    <row r="96" ht="15.8" customHeight="1"/>
    <row r="97" ht="15.8" customHeight="1"/>
    <row r="98" ht="15.8" customHeight="1"/>
    <row r="99" ht="15.8" customHeight="1"/>
    <row r="100" ht="15.8" customHeight="1"/>
    <row r="101" ht="15.8" customHeight="1"/>
    <row r="102" ht="15.8" customHeight="1"/>
    <row r="103" ht="15.8" customHeight="1"/>
    <row r="104" ht="15.8" customHeight="1"/>
    <row r="105" ht="15.8" customHeight="1"/>
    <row r="106" ht="15.8" customHeight="1"/>
    <row r="107" ht="15.8" customHeight="1"/>
    <row r="108" ht="15.8" customHeight="1"/>
    <row r="109" ht="15.8" customHeight="1"/>
    <row r="110" ht="15.8" customHeight="1"/>
    <row r="111" ht="15.8" customHeight="1"/>
    <row r="112" ht="15.8" customHeight="1"/>
    <row r="113" ht="15.8" customHeight="1"/>
    <row r="114" ht="15.8" customHeight="1"/>
    <row r="115" ht="15.8" customHeight="1"/>
    <row r="116" ht="15.8" customHeight="1"/>
    <row r="117" ht="15.8" customHeight="1"/>
    <row r="118" ht="15.8" customHeight="1"/>
    <row r="119" ht="15.8" customHeight="1"/>
    <row r="120" ht="15.8" customHeight="1"/>
    <row r="121" ht="15.8" customHeight="1"/>
    <row r="122" ht="15.8" customHeight="1"/>
    <row r="123" ht="15.8" customHeight="1"/>
    <row r="124" ht="15.8" customHeight="1"/>
    <row r="125" ht="15.8" customHeight="1"/>
    <row r="126" ht="15.8" customHeight="1"/>
    <row r="127" ht="15.8" customHeight="1"/>
    <row r="128" ht="15.8" customHeight="1"/>
    <row r="129" ht="15.8" customHeight="1"/>
    <row r="130" ht="15.8" customHeight="1"/>
    <row r="131" ht="15.8" customHeight="1"/>
    <row r="132" ht="15.8" customHeight="1"/>
    <row r="133" ht="15.8" customHeight="1"/>
    <row r="134" ht="15.8" customHeight="1"/>
    <row r="135" ht="15.8" customHeight="1"/>
    <row r="136" ht="15.8" customHeight="1"/>
    <row r="137" ht="15.8" customHeight="1"/>
    <row r="138" ht="15.8" customHeight="1"/>
    <row r="139" ht="15.8" customHeight="1"/>
    <row r="140" ht="15.8" customHeight="1"/>
    <row r="141" ht="15.8" customHeight="1"/>
    <row r="142" ht="15.8" customHeight="1"/>
    <row r="143" ht="15.8" customHeight="1"/>
    <row r="144" ht="15.8" customHeight="1"/>
    <row r="145" ht="15.8" customHeight="1"/>
    <row r="146" ht="15.8" customHeight="1"/>
    <row r="147" ht="15.8" customHeight="1"/>
    <row r="148" ht="15.8" customHeight="1"/>
    <row r="149" ht="15.8" customHeight="1"/>
    <row r="150" ht="15.8" customHeight="1"/>
    <row r="151" ht="15.8" customHeight="1"/>
    <row r="152" ht="15.8" customHeight="1"/>
    <row r="153" ht="15.8" customHeight="1"/>
    <row r="154" ht="15.8" customHeight="1"/>
    <row r="155" ht="15.8" customHeight="1"/>
    <row r="156" ht="15.8" customHeight="1"/>
    <row r="157" ht="15.8" customHeight="1"/>
    <row r="158" ht="15.8" customHeight="1"/>
    <row r="159" ht="15.8" customHeight="1"/>
    <row r="160" ht="15.8" customHeight="1"/>
    <row r="161" ht="15.8" customHeight="1"/>
    <row r="162" ht="15.8" customHeight="1"/>
    <row r="163" ht="15.8" customHeight="1"/>
    <row r="164" ht="15.8" customHeight="1"/>
    <row r="165" ht="15.8" customHeight="1"/>
    <row r="166" ht="15.8" customHeight="1"/>
    <row r="167" ht="15.8" customHeight="1"/>
    <row r="168" ht="15.8" customHeight="1"/>
    <row r="169" ht="15.8" customHeight="1"/>
    <row r="170" ht="15.8" customHeight="1"/>
    <row r="171" ht="15.8" customHeight="1"/>
    <row r="172" ht="15.8" customHeight="1"/>
    <row r="173" ht="15.8" customHeight="1"/>
    <row r="174" ht="15.8" customHeight="1"/>
    <row r="175" ht="15.8" customHeight="1"/>
    <row r="176" ht="15.8" customHeight="1"/>
    <row r="177" ht="15.8" customHeight="1"/>
    <row r="178" ht="15.8" customHeight="1"/>
    <row r="179" ht="15.8" customHeight="1"/>
    <row r="180" ht="15.8" customHeight="1"/>
    <row r="181" ht="15.8" customHeight="1"/>
    <row r="182" ht="15.8" customHeight="1"/>
    <row r="183" ht="15.8" customHeight="1"/>
    <row r="184" ht="15.8" customHeight="1"/>
    <row r="185" ht="15.8" customHeight="1"/>
    <row r="186" ht="15.8" customHeight="1"/>
    <row r="187" ht="15.8" customHeight="1"/>
    <row r="188" ht="15.8" customHeight="1"/>
    <row r="189" ht="15.8" customHeight="1"/>
    <row r="190" ht="15.8" customHeight="1"/>
    <row r="191" ht="15.8" customHeight="1"/>
    <row r="192" ht="15.8" customHeight="1"/>
    <row r="193" ht="15.8" customHeight="1"/>
    <row r="194" ht="15.8" customHeight="1"/>
    <row r="195" ht="15.8" customHeight="1"/>
    <row r="196" ht="15.8" customHeight="1"/>
    <row r="197" ht="15.8" customHeight="1"/>
    <row r="198" ht="15.8" customHeight="1"/>
    <row r="199" ht="15.8" customHeight="1"/>
    <row r="200" ht="15.8" customHeight="1"/>
    <row r="201" ht="15.8" customHeight="1"/>
    <row r="202" ht="15.8" customHeight="1"/>
    <row r="203" ht="15.8" customHeight="1"/>
    <row r="204" ht="15.8" customHeight="1"/>
    <row r="205" ht="15.8" customHeight="1"/>
    <row r="206" ht="15.8" customHeight="1"/>
    <row r="207" ht="15.8" customHeight="1"/>
    <row r="208" ht="15.8" customHeight="1"/>
    <row r="209" ht="15.8" customHeight="1"/>
    <row r="210" ht="15.8" customHeight="1"/>
    <row r="211" ht="15.8" customHeight="1"/>
    <row r="212" ht="15.8" customHeight="1"/>
    <row r="213" ht="15.8" customHeight="1"/>
    <row r="214" ht="15.8" customHeight="1"/>
    <row r="215" ht="15.8" customHeight="1"/>
    <row r="216" ht="15.8" customHeight="1"/>
    <row r="217" ht="15.8" customHeight="1"/>
    <row r="218" ht="15.8" customHeight="1"/>
    <row r="219" ht="15.8" customHeight="1"/>
    <row r="220" ht="15.8" customHeight="1"/>
    <row r="221" ht="15.8" customHeight="1"/>
    <row r="222" ht="15.8" customHeight="1"/>
    <row r="223" ht="15.8" customHeight="1"/>
    <row r="224" ht="15.8" customHeight="1"/>
    <row r="225" ht="15.8" customHeight="1"/>
    <row r="226" ht="15.8" customHeight="1"/>
    <row r="227" ht="15.8" customHeight="1"/>
    <row r="228" ht="15.8" customHeight="1"/>
    <row r="229" ht="15.8" customHeight="1"/>
    <row r="230" ht="15.8" customHeight="1"/>
    <row r="231" ht="15.8" customHeight="1"/>
    <row r="232" ht="15.8" customHeight="1"/>
    <row r="233" ht="15.8" customHeight="1"/>
    <row r="234" ht="15.8" customHeight="1"/>
    <row r="235" ht="15.8" customHeight="1"/>
    <row r="236" ht="15.8" customHeight="1"/>
    <row r="237" ht="15.8" customHeight="1"/>
    <row r="238" ht="15.8" customHeight="1"/>
    <row r="239" ht="15.8" customHeight="1"/>
    <row r="240" ht="15.8" customHeight="1"/>
    <row r="241" ht="15.8" customHeight="1"/>
    <row r="242" ht="15.8" customHeight="1"/>
    <row r="243" ht="15.8" customHeight="1"/>
    <row r="244" ht="15.8" customHeight="1"/>
    <row r="245" ht="15.8" customHeight="1"/>
    <row r="246" ht="15.8" customHeight="1"/>
    <row r="247" ht="15.8" customHeight="1"/>
    <row r="248" ht="15.8" customHeight="1"/>
    <row r="249" ht="15.8" customHeight="1"/>
    <row r="250" ht="15.8" customHeight="1"/>
    <row r="251" ht="15.8" customHeight="1"/>
    <row r="252" ht="15.8" customHeight="1"/>
    <row r="253" ht="15.8" customHeight="1"/>
    <row r="254" ht="15.8" customHeight="1"/>
    <row r="255" ht="15.8" customHeight="1"/>
    <row r="256" ht="15.8" customHeight="1"/>
    <row r="257" ht="15.8" customHeight="1"/>
    <row r="258" ht="15.8" customHeight="1"/>
    <row r="259" ht="15.8" customHeight="1"/>
    <row r="260" ht="15.8" customHeight="1"/>
    <row r="261" ht="15.8" customHeight="1"/>
    <row r="262" ht="15.8" customHeight="1"/>
    <row r="263" ht="15.8" customHeight="1"/>
    <row r="264" ht="15.8" customHeight="1"/>
    <row r="265" ht="15.8" customHeight="1"/>
    <row r="266" ht="15.8" customHeight="1"/>
    <row r="267" ht="15.8" customHeight="1"/>
    <row r="268" ht="15.8" customHeight="1"/>
    <row r="269" ht="15.8" customHeight="1"/>
    <row r="270" ht="15.8" customHeight="1"/>
    <row r="271" ht="15.8" customHeight="1"/>
    <row r="272" ht="15.8" customHeight="1"/>
    <row r="273" ht="15.8" customHeight="1"/>
    <row r="274" ht="15.8" customHeight="1"/>
    <row r="275" ht="15.8" customHeight="1"/>
    <row r="276" ht="15.8" customHeight="1"/>
    <row r="277" ht="15.8" customHeight="1"/>
    <row r="278" ht="15.8" customHeight="1"/>
    <row r="279" ht="15.8" customHeight="1"/>
    <row r="280" ht="15.8" customHeight="1"/>
    <row r="281" ht="15.8" customHeight="1"/>
    <row r="282" ht="15.8" customHeight="1"/>
    <row r="283" ht="15.8" customHeight="1"/>
    <row r="284" ht="15.8" customHeight="1"/>
    <row r="285" ht="15.8" customHeight="1"/>
    <row r="286" ht="15.8" customHeight="1"/>
    <row r="287" ht="15.8" customHeight="1"/>
    <row r="288" ht="15.8" customHeight="1"/>
    <row r="289" ht="15.8" customHeight="1"/>
    <row r="290" ht="15.8" customHeight="1"/>
    <row r="291" ht="15.8" customHeight="1"/>
    <row r="292" ht="15.8" customHeight="1"/>
    <row r="293" ht="15.8" customHeight="1"/>
    <row r="294" ht="15.8" customHeight="1"/>
    <row r="295" ht="15.8" customHeight="1"/>
    <row r="296" ht="15.8" customHeight="1"/>
    <row r="297" ht="15.8" customHeight="1"/>
    <row r="298" ht="15.8" customHeight="1"/>
    <row r="299" ht="15.8" customHeight="1"/>
    <row r="300" ht="15.8" customHeight="1"/>
    <row r="301" ht="15.8" customHeight="1"/>
    <row r="302" ht="15.8" customHeight="1"/>
    <row r="303" ht="15.8" customHeight="1"/>
    <row r="304" ht="15.8" customHeight="1"/>
    <row r="305" ht="15.8" customHeight="1"/>
    <row r="306" ht="15.8" customHeight="1"/>
    <row r="307" ht="15.8" customHeight="1"/>
    <row r="308" ht="15.8" customHeight="1"/>
    <row r="309" ht="15.8" customHeight="1"/>
    <row r="310" ht="15.8" customHeight="1"/>
    <row r="311" ht="15.8" customHeight="1"/>
    <row r="312" ht="15.8" customHeight="1"/>
    <row r="313" ht="15.8" customHeight="1"/>
    <row r="314" ht="15.8" customHeight="1"/>
    <row r="315" ht="15.8" customHeight="1"/>
    <row r="316" ht="15.8" customHeight="1"/>
    <row r="317" ht="15.8" customHeight="1"/>
    <row r="318" ht="15.8" customHeight="1"/>
    <row r="319" ht="15.8" customHeight="1"/>
    <row r="320" ht="15.8" customHeight="1"/>
    <row r="321" ht="15.8" customHeight="1"/>
    <row r="322" ht="15.8" customHeight="1"/>
    <row r="323" ht="15.8" customHeight="1"/>
    <row r="324" ht="15.8" customHeight="1"/>
    <row r="325" ht="15.8" customHeight="1"/>
    <row r="326" ht="15.8" customHeight="1"/>
    <row r="327" ht="15.8" customHeight="1"/>
    <row r="328" ht="15.8" customHeight="1"/>
    <row r="329" ht="15.8" customHeight="1"/>
    <row r="330" ht="15.8" customHeight="1"/>
    <row r="331" ht="15.8" customHeight="1"/>
    <row r="332" ht="15.8" customHeight="1"/>
    <row r="333" ht="15.8" customHeight="1"/>
    <row r="334" ht="15.8" customHeight="1"/>
    <row r="335" ht="15.8" customHeight="1"/>
    <row r="336" ht="15.8" customHeight="1"/>
    <row r="337" ht="15.8" customHeight="1"/>
    <row r="338" ht="15.8" customHeight="1"/>
    <row r="339" ht="15.8" customHeight="1"/>
    <row r="340" ht="15.8" customHeight="1"/>
    <row r="341" ht="15.8" customHeight="1"/>
    <row r="342" ht="15.8" customHeight="1"/>
    <row r="343" ht="15.8" customHeight="1"/>
    <row r="344" ht="15.8" customHeight="1"/>
    <row r="345" ht="15.8" customHeight="1"/>
    <row r="346" ht="15.8" customHeight="1"/>
    <row r="347" ht="15.8" customHeight="1"/>
    <row r="348" ht="15.8" customHeight="1"/>
    <row r="349" ht="15.8" customHeight="1"/>
    <row r="350" ht="15.8" customHeight="1"/>
    <row r="351" ht="15.8" customHeight="1"/>
    <row r="352" ht="15.8" customHeight="1"/>
    <row r="353" ht="15.8" customHeight="1"/>
    <row r="354" ht="15.8" customHeight="1"/>
    <row r="355" ht="15.8" customHeight="1"/>
    <row r="356" ht="15.8" customHeight="1"/>
    <row r="357" ht="15.8" customHeight="1"/>
    <row r="358" ht="15.8" customHeight="1"/>
    <row r="359" ht="15.8" customHeight="1"/>
    <row r="360" ht="15.8" customHeight="1"/>
    <row r="361" ht="15.8" customHeight="1"/>
    <row r="362" ht="15.8" customHeight="1"/>
    <row r="363" ht="15.8" customHeight="1"/>
    <row r="364" ht="15.8" customHeight="1"/>
    <row r="365" ht="15.8" customHeight="1"/>
    <row r="366" ht="15.8" customHeight="1"/>
    <row r="367" ht="15.8" customHeight="1"/>
    <row r="368" ht="15.8" customHeight="1"/>
    <row r="369" ht="15.8" customHeight="1"/>
    <row r="370" ht="15.8" customHeight="1"/>
    <row r="371" ht="15.8" customHeight="1"/>
    <row r="372" ht="15.8" customHeight="1"/>
    <row r="373" ht="15.8" customHeight="1"/>
    <row r="374" ht="15.8" customHeight="1"/>
    <row r="375" ht="15.8" customHeight="1"/>
    <row r="376" ht="15.8" customHeight="1"/>
    <row r="377" ht="15.8" customHeight="1"/>
    <row r="378" ht="15.8" customHeight="1"/>
    <row r="379" ht="15.8" customHeight="1"/>
    <row r="380" ht="15.8" customHeight="1"/>
    <row r="381" ht="15.8" customHeight="1"/>
    <row r="382" ht="15.8" customHeight="1"/>
    <row r="383" ht="15.8" customHeight="1"/>
    <row r="384" ht="15.8" customHeight="1"/>
    <row r="385" ht="15.8" customHeight="1"/>
    <row r="386" ht="15.8" customHeight="1"/>
    <row r="387" ht="15.8" customHeight="1"/>
    <row r="388" ht="15.8" customHeight="1"/>
    <row r="389" ht="15.8" customHeight="1"/>
    <row r="390" ht="15.8" customHeight="1"/>
    <row r="391" ht="15.8" customHeight="1"/>
    <row r="392" ht="15.8" customHeight="1"/>
    <row r="393" ht="15.8" customHeight="1"/>
    <row r="394" ht="15.8" customHeight="1"/>
    <row r="395" ht="15.8" customHeight="1"/>
    <row r="396" ht="15.8" customHeight="1"/>
    <row r="397" ht="15.8" customHeight="1"/>
    <row r="398" ht="15.8" customHeight="1"/>
    <row r="399" ht="15.8" customHeight="1"/>
    <row r="400" ht="15.8" customHeight="1"/>
    <row r="401" ht="15.8" customHeight="1"/>
    <row r="402" ht="15.8" customHeight="1"/>
    <row r="403" ht="15.8" customHeight="1"/>
    <row r="404" ht="15.8" customHeight="1"/>
    <row r="405" ht="15.8" customHeight="1"/>
    <row r="406" ht="15.8" customHeight="1"/>
    <row r="407" ht="15.8" customHeight="1"/>
    <row r="408" ht="15.8" customHeight="1"/>
    <row r="409" ht="15.8" customHeight="1"/>
    <row r="410" ht="15.8" customHeight="1"/>
    <row r="411" ht="15.8" customHeight="1"/>
    <row r="412" ht="15.8" customHeight="1"/>
    <row r="413" ht="15.8" customHeight="1"/>
    <row r="414" ht="15.8" customHeight="1"/>
    <row r="415" ht="15.8" customHeight="1"/>
    <row r="416" ht="15.8" customHeight="1"/>
    <row r="417" ht="15.8" customHeight="1"/>
    <row r="418" ht="15.8" customHeight="1"/>
    <row r="419" ht="15.8" customHeight="1"/>
    <row r="420" ht="15.8" customHeight="1"/>
    <row r="421" ht="15.8" customHeight="1"/>
    <row r="422" ht="15.8" customHeight="1"/>
    <row r="423" ht="15.8" customHeight="1"/>
    <row r="424" ht="15.8" customHeight="1"/>
    <row r="425" ht="15.8" customHeight="1"/>
    <row r="426" ht="15.8" customHeight="1"/>
    <row r="427" ht="15.8" customHeight="1"/>
    <row r="428" ht="15.8" customHeight="1"/>
    <row r="429" ht="15.8" customHeight="1"/>
    <row r="430" ht="15.8" customHeight="1"/>
    <row r="431" ht="15.8" customHeight="1"/>
    <row r="432" ht="15.8" customHeight="1"/>
    <row r="433" ht="15.8" customHeight="1"/>
    <row r="434" ht="15.8" customHeight="1"/>
    <row r="435" ht="15.8" customHeight="1"/>
    <row r="436" ht="15.8" customHeight="1"/>
    <row r="437" ht="15.8" customHeight="1"/>
    <row r="438" ht="15.8" customHeight="1"/>
    <row r="439" ht="15.8" customHeight="1"/>
    <row r="440" ht="15.8" customHeight="1"/>
    <row r="441" ht="15.8" customHeight="1"/>
    <row r="442" ht="15.8" customHeight="1"/>
    <row r="443" ht="15.8" customHeight="1"/>
    <row r="444" ht="15.8" customHeight="1"/>
    <row r="445" ht="15.8" customHeight="1"/>
    <row r="446" ht="15.8" customHeight="1"/>
    <row r="447" ht="15.8" customHeight="1"/>
    <row r="448" ht="15.8" customHeight="1"/>
    <row r="449" ht="15.8" customHeight="1"/>
    <row r="450" ht="15.8" customHeight="1"/>
    <row r="451" ht="15.8" customHeight="1"/>
    <row r="452" ht="15.8" customHeight="1"/>
    <row r="453" ht="15.8" customHeight="1"/>
    <row r="454" ht="15.8" customHeight="1"/>
    <row r="455" ht="15.8" customHeight="1"/>
    <row r="456" ht="15.8" customHeight="1"/>
    <row r="457" ht="15.8" customHeight="1"/>
    <row r="458" ht="15.8" customHeight="1"/>
    <row r="459" ht="15.8" customHeight="1"/>
    <row r="460" ht="15.8" customHeight="1"/>
    <row r="461" ht="15.8" customHeight="1"/>
    <row r="462" ht="15.8" customHeight="1"/>
    <row r="463" ht="15.8" customHeight="1"/>
    <row r="464" ht="15.8" customHeight="1"/>
    <row r="465" ht="15.8" customHeight="1"/>
    <row r="466" ht="15.8" customHeight="1"/>
    <row r="467" ht="15.8" customHeight="1"/>
    <row r="468" ht="15.8" customHeight="1"/>
    <row r="469" ht="15.8" customHeight="1"/>
    <row r="470" ht="15.8" customHeight="1"/>
    <row r="471" ht="15.8" customHeight="1"/>
    <row r="472" ht="15.8" customHeight="1"/>
    <row r="473" ht="15.8" customHeight="1"/>
    <row r="474" ht="15.8" customHeight="1"/>
    <row r="475" ht="15.8" customHeight="1"/>
    <row r="476" ht="15.8" customHeight="1"/>
    <row r="477" ht="15.8" customHeight="1"/>
    <row r="478" ht="15.8" customHeight="1"/>
    <row r="479" ht="15.8" customHeight="1"/>
    <row r="480" ht="15.8" customHeight="1"/>
    <row r="481" ht="15.8" customHeight="1"/>
    <row r="482" ht="15.8" customHeight="1"/>
    <row r="483" ht="15.8" customHeight="1"/>
    <row r="484" ht="15.8" customHeight="1"/>
    <row r="485" ht="15.8" customHeight="1"/>
    <row r="486" ht="15.8" customHeight="1"/>
    <row r="487" ht="15.8" customHeight="1"/>
    <row r="488" ht="15.8" customHeight="1"/>
    <row r="489" ht="15.8" customHeight="1"/>
    <row r="490" ht="15.8" customHeight="1"/>
    <row r="491" ht="15.8" customHeight="1"/>
    <row r="492" ht="15.8" customHeight="1"/>
    <row r="493" ht="15.8" customHeight="1"/>
    <row r="494" ht="15.8" customHeight="1"/>
    <row r="495" ht="15.8" customHeight="1"/>
    <row r="496" ht="15.8" customHeight="1"/>
    <row r="497" ht="15.8" customHeight="1"/>
    <row r="498" ht="15.8" customHeight="1"/>
    <row r="499" ht="15.8" customHeight="1"/>
    <row r="500" ht="15.8" customHeight="1"/>
    <row r="501" ht="15.8" customHeight="1"/>
    <row r="502" ht="15.8" customHeight="1"/>
    <row r="503" ht="15.8" customHeight="1"/>
    <row r="504" ht="15.8" customHeight="1"/>
    <row r="505" ht="15.8" customHeight="1"/>
    <row r="506" ht="15.8" customHeight="1"/>
    <row r="507" ht="15.8" customHeight="1"/>
    <row r="508" ht="15.8" customHeight="1"/>
    <row r="509" ht="15.8" customHeight="1"/>
    <row r="510" ht="15.8" customHeight="1"/>
    <row r="511" ht="15.8" customHeight="1"/>
    <row r="512" ht="15.8" customHeight="1"/>
    <row r="513" ht="15.8" customHeight="1"/>
    <row r="514" ht="15.8" customHeight="1"/>
    <row r="515" ht="15.8" customHeight="1"/>
    <row r="516" ht="15.8" customHeight="1"/>
    <row r="517" ht="15.8" customHeight="1"/>
    <row r="518" ht="15.8" customHeight="1"/>
    <row r="519" ht="15.8" customHeight="1"/>
    <row r="520" ht="15.8" customHeight="1"/>
    <row r="521" ht="15.8" customHeight="1"/>
    <row r="522" ht="15.8" customHeight="1"/>
    <row r="523" ht="15.8" customHeight="1"/>
    <row r="524" ht="15.8" customHeight="1"/>
    <row r="525" ht="15.8" customHeight="1"/>
    <row r="526" ht="15.8" customHeight="1"/>
    <row r="527" ht="15.8" customHeight="1"/>
    <row r="528" ht="15.8" customHeight="1"/>
    <row r="529" ht="15.8" customHeight="1"/>
    <row r="530" ht="15.8" customHeight="1"/>
    <row r="531" ht="15.8" customHeight="1"/>
    <row r="532" ht="15.8" customHeight="1"/>
    <row r="533" ht="15.8" customHeight="1"/>
    <row r="534" ht="15.8" customHeight="1"/>
    <row r="535" ht="15.8" customHeight="1"/>
    <row r="536" ht="15.8" customHeight="1"/>
    <row r="537" ht="15.8" customHeight="1"/>
    <row r="538" ht="15.8" customHeight="1"/>
    <row r="539" ht="15.8" customHeight="1"/>
    <row r="540" ht="15.8" customHeight="1"/>
    <row r="541" ht="15.8" customHeight="1"/>
    <row r="542" ht="15.8" customHeight="1"/>
    <row r="543" ht="15.8" customHeight="1"/>
    <row r="544" ht="15.8" customHeight="1"/>
    <row r="545" ht="15.8" customHeight="1"/>
    <row r="546" ht="15.8" customHeight="1"/>
    <row r="547" ht="15.8" customHeight="1"/>
    <row r="548" ht="15.8" customHeight="1"/>
    <row r="549" ht="15.8" customHeight="1"/>
    <row r="550" ht="15.8" customHeight="1"/>
    <row r="551" ht="15.8" customHeight="1"/>
    <row r="552" ht="15.8" customHeight="1"/>
    <row r="553" ht="15.8" customHeight="1"/>
    <row r="554" ht="15.8" customHeight="1"/>
    <row r="555" ht="15.8" customHeight="1"/>
    <row r="556" ht="15.8" customHeight="1"/>
    <row r="557" ht="15.8" customHeight="1"/>
    <row r="558" ht="15.8" customHeight="1"/>
    <row r="559" ht="15.8" customHeight="1"/>
    <row r="560" ht="15.8" customHeight="1"/>
    <row r="561" ht="15.8" customHeight="1"/>
    <row r="562" ht="15.8" customHeight="1"/>
    <row r="563" ht="15.8" customHeight="1"/>
    <row r="564" ht="15.8" customHeight="1"/>
    <row r="565" ht="15.8" customHeight="1"/>
    <row r="566" ht="15.8" customHeight="1"/>
    <row r="567" ht="15.8" customHeight="1"/>
    <row r="568" ht="15.8" customHeight="1"/>
    <row r="569" ht="15.8" customHeight="1"/>
    <row r="570" ht="15.8" customHeight="1"/>
    <row r="571" ht="15.8" customHeight="1"/>
    <row r="572" ht="15.8" customHeight="1"/>
    <row r="573" ht="15.8" customHeight="1"/>
    <row r="574" ht="15.8" customHeight="1"/>
    <row r="575" ht="15.8" customHeight="1"/>
    <row r="576" ht="15.8" customHeight="1"/>
    <row r="577" ht="15.8" customHeight="1"/>
    <row r="578" ht="15.8" customHeight="1"/>
    <row r="579" ht="15.8" customHeight="1"/>
    <row r="580" ht="15.8" customHeight="1"/>
    <row r="581" ht="15.8" customHeight="1"/>
    <row r="582" ht="15.8" customHeight="1"/>
    <row r="583" ht="15.8" customHeight="1"/>
    <row r="584" ht="15.8" customHeight="1"/>
    <row r="585" ht="15.8" customHeight="1"/>
    <row r="586" ht="15.8" customHeight="1"/>
    <row r="587" ht="15.8" customHeight="1"/>
    <row r="588" ht="15.8" customHeight="1"/>
    <row r="589" ht="15.8" customHeight="1"/>
    <row r="590" ht="15.8" customHeight="1"/>
    <row r="591" ht="15.8" customHeight="1"/>
    <row r="592" ht="15.8" customHeight="1"/>
    <row r="593" ht="15.8" customHeight="1"/>
    <row r="594" ht="15.8" customHeight="1"/>
    <row r="595" ht="15.8" customHeight="1"/>
    <row r="596" ht="15.8" customHeight="1"/>
    <row r="597" ht="15.8" customHeight="1"/>
    <row r="598" ht="15.8" customHeight="1"/>
    <row r="599" ht="15.8" customHeight="1"/>
    <row r="600" ht="15.8" customHeight="1"/>
    <row r="601" ht="15.8" customHeight="1"/>
    <row r="602" ht="15.8" customHeight="1"/>
    <row r="603" ht="15.8" customHeight="1"/>
    <row r="604" ht="15.8" customHeight="1"/>
    <row r="605" ht="15.8" customHeight="1"/>
    <row r="606" ht="15.8" customHeight="1"/>
    <row r="607" ht="15.8" customHeight="1"/>
    <row r="608" ht="15.8" customHeight="1"/>
    <row r="609" ht="15.8" customHeight="1"/>
    <row r="610" ht="15.8" customHeight="1"/>
    <row r="611" ht="15.8" customHeight="1"/>
    <row r="612" ht="15.8" customHeight="1"/>
    <row r="613" ht="15.8" customHeight="1"/>
    <row r="614" ht="15.8" customHeight="1"/>
    <row r="615" ht="15.8" customHeight="1"/>
    <row r="616" ht="15.8" customHeight="1"/>
    <row r="617" ht="15.8" customHeight="1"/>
    <row r="618" ht="15.8" customHeight="1"/>
    <row r="619" ht="15.8" customHeight="1"/>
    <row r="620" ht="15.8" customHeight="1"/>
    <row r="621" ht="15.8" customHeight="1"/>
    <row r="622" ht="15.8" customHeight="1"/>
    <row r="623" ht="15.8" customHeight="1"/>
    <row r="624" ht="15.8" customHeight="1"/>
    <row r="625" ht="15.8" customHeight="1"/>
    <row r="626" ht="15.8" customHeight="1"/>
    <row r="627" ht="15.8" customHeight="1"/>
    <row r="628" ht="15.8" customHeight="1"/>
    <row r="629" ht="15.8" customHeight="1"/>
    <row r="630" ht="15.8" customHeight="1"/>
    <row r="631" ht="15.8" customHeight="1"/>
    <row r="632" ht="15.8" customHeight="1"/>
    <row r="633" ht="15.8" customHeight="1"/>
    <row r="634" ht="15.8" customHeight="1"/>
    <row r="635" ht="15.8" customHeight="1"/>
    <row r="636" ht="15.8" customHeight="1"/>
    <row r="637" ht="15.8" customHeight="1"/>
    <row r="638" ht="15.8" customHeight="1"/>
    <row r="639" ht="15.8" customHeight="1"/>
    <row r="640" ht="15.8" customHeight="1"/>
    <row r="641" ht="15.8" customHeight="1"/>
    <row r="642" ht="15.8" customHeight="1"/>
    <row r="643" ht="15.8" customHeight="1"/>
    <row r="644" ht="15.8" customHeight="1"/>
    <row r="645" ht="15.8" customHeight="1"/>
    <row r="646" ht="15.8" customHeight="1"/>
    <row r="647" ht="15.8" customHeight="1"/>
    <row r="648" ht="15.8" customHeight="1"/>
    <row r="649" ht="15.8" customHeight="1"/>
    <row r="650" ht="15.8" customHeight="1"/>
    <row r="651" ht="15.8" customHeight="1"/>
    <row r="652" ht="15.8" customHeight="1"/>
    <row r="653" ht="15.8" customHeight="1"/>
    <row r="654" ht="15.8" customHeight="1"/>
    <row r="655" ht="15.8" customHeight="1"/>
    <row r="656" ht="15.8" customHeight="1"/>
    <row r="657" ht="15.8" customHeight="1"/>
    <row r="658" ht="15.8" customHeight="1"/>
    <row r="659" ht="15.8" customHeight="1"/>
    <row r="660" ht="15.8" customHeight="1"/>
    <row r="661" ht="15.8" customHeight="1"/>
    <row r="662" ht="15.8" customHeight="1"/>
    <row r="663" ht="15.8" customHeight="1"/>
    <row r="664" ht="15.8" customHeight="1"/>
    <row r="665" ht="15.8" customHeight="1"/>
    <row r="666" ht="15.8" customHeight="1"/>
    <row r="667" ht="15.8" customHeight="1"/>
    <row r="668" ht="15.8" customHeight="1"/>
    <row r="669" ht="15.8" customHeight="1"/>
    <row r="670" ht="15.8" customHeight="1"/>
    <row r="671" ht="15.8" customHeight="1"/>
    <row r="672" ht="15.8" customHeight="1"/>
    <row r="673" ht="15.8" customHeight="1"/>
    <row r="674" ht="15.8" customHeight="1"/>
    <row r="675" ht="15.8" customHeight="1"/>
    <row r="676" ht="15.8" customHeight="1"/>
    <row r="677" ht="15.8" customHeight="1"/>
    <row r="678" ht="15.8" customHeight="1"/>
    <row r="679" ht="15.8" customHeight="1"/>
    <row r="680" ht="15.8" customHeight="1"/>
    <row r="681" ht="15.8" customHeight="1"/>
    <row r="682" ht="15.8" customHeight="1"/>
    <row r="683" ht="15.8" customHeight="1"/>
    <row r="684" ht="15.8" customHeight="1"/>
    <row r="685" ht="15.8" customHeight="1"/>
    <row r="686" ht="15.8" customHeight="1"/>
    <row r="687" ht="15.8" customHeight="1"/>
    <row r="688" ht="15.8" customHeight="1"/>
    <row r="689" ht="15.8" customHeight="1"/>
    <row r="690" ht="15.8" customHeight="1"/>
    <row r="691" ht="15.8" customHeight="1"/>
    <row r="692" ht="15.8" customHeight="1"/>
    <row r="693" ht="15.8" customHeight="1"/>
    <row r="694" ht="15.8" customHeight="1"/>
    <row r="695" ht="15.8" customHeight="1"/>
    <row r="696" ht="15.8" customHeight="1"/>
    <row r="697" ht="15.8" customHeight="1"/>
    <row r="698" ht="15.8" customHeight="1"/>
    <row r="699" ht="15.8" customHeight="1"/>
    <row r="700" ht="15.8" customHeight="1"/>
    <row r="701" ht="15.8" customHeight="1"/>
    <row r="702" ht="15.8" customHeight="1"/>
    <row r="703" ht="15.8" customHeight="1"/>
    <row r="704" ht="15.8" customHeight="1"/>
    <row r="705" ht="15.8" customHeight="1"/>
    <row r="706" ht="15.8" customHeight="1"/>
    <row r="707" ht="15.8" customHeight="1"/>
    <row r="708" ht="15.8" customHeight="1"/>
    <row r="709" ht="15.8" customHeight="1"/>
    <row r="710" ht="15.8" customHeight="1"/>
    <row r="711" ht="15.8" customHeight="1"/>
    <row r="712" ht="15.8" customHeight="1"/>
    <row r="713" ht="15.8" customHeight="1"/>
    <row r="714" ht="15.8" customHeight="1"/>
    <row r="715" ht="15.8" customHeight="1"/>
    <row r="716" ht="15.8" customHeight="1"/>
    <row r="717" ht="15.8" customHeight="1"/>
    <row r="718" ht="15.8" customHeight="1"/>
    <row r="719" ht="15.8" customHeight="1"/>
    <row r="720" ht="15.8" customHeight="1"/>
    <row r="721" ht="15.8" customHeight="1"/>
    <row r="722" ht="15.8" customHeight="1"/>
    <row r="723" ht="15.8" customHeight="1"/>
    <row r="724" ht="15.8" customHeight="1"/>
    <row r="725" ht="15.8" customHeight="1"/>
    <row r="726" ht="15.8" customHeight="1"/>
    <row r="727" ht="15.8" customHeight="1"/>
    <row r="728" ht="15.8" customHeight="1"/>
    <row r="729" ht="15.8" customHeight="1"/>
    <row r="730" ht="15.8" customHeight="1"/>
    <row r="731" ht="15.8" customHeight="1"/>
    <row r="732" ht="15.8" customHeight="1"/>
    <row r="733" ht="15.8" customHeight="1"/>
    <row r="734" ht="15.8" customHeight="1"/>
    <row r="735" ht="15.8" customHeight="1"/>
    <row r="736" ht="15.8" customHeight="1"/>
    <row r="737" ht="15.8" customHeight="1"/>
    <row r="738" ht="15.8" customHeight="1"/>
    <row r="739" ht="15.8" customHeight="1"/>
    <row r="740" ht="15.8" customHeight="1"/>
    <row r="741" ht="15.8" customHeight="1"/>
    <row r="742" ht="15.8" customHeight="1"/>
    <row r="743" ht="15.8" customHeight="1"/>
    <row r="744" ht="15.8" customHeight="1"/>
    <row r="745" ht="15.8" customHeight="1"/>
    <row r="746" ht="15.8" customHeight="1"/>
    <row r="747" ht="15.8" customHeight="1"/>
    <row r="748" ht="15.8" customHeight="1"/>
    <row r="749" ht="15.8" customHeight="1"/>
    <row r="750" ht="15.8" customHeight="1"/>
    <row r="751" ht="15.8" customHeight="1"/>
    <row r="752" ht="15.8" customHeight="1"/>
    <row r="753" ht="15.8" customHeight="1"/>
    <row r="754" ht="15.8" customHeight="1"/>
    <row r="755" ht="15.8" customHeight="1"/>
    <row r="756" ht="15.8" customHeight="1"/>
    <row r="757" ht="15.8" customHeight="1"/>
    <row r="758" ht="15.8" customHeight="1"/>
    <row r="759" ht="15.8" customHeight="1"/>
    <row r="760" ht="15.8" customHeight="1"/>
    <row r="761" ht="15.8" customHeight="1"/>
    <row r="762" ht="15.8" customHeight="1"/>
    <row r="763" ht="15.8" customHeight="1"/>
    <row r="764" ht="15.8" customHeight="1"/>
    <row r="765" ht="15.8" customHeight="1"/>
    <row r="766" ht="15.8" customHeight="1"/>
    <row r="767" ht="15.8" customHeight="1"/>
    <row r="768" ht="15.8" customHeight="1"/>
    <row r="769" ht="15.8" customHeight="1"/>
    <row r="770" ht="15.8" customHeight="1"/>
    <row r="771" ht="15.8" customHeight="1"/>
    <row r="772" ht="15.8" customHeight="1"/>
    <row r="773" ht="15.8" customHeight="1"/>
    <row r="774" ht="15.8" customHeight="1"/>
    <row r="775" ht="15.8" customHeight="1"/>
    <row r="776" ht="15.8" customHeight="1"/>
    <row r="777" ht="15.8" customHeight="1"/>
    <row r="778" ht="15.8" customHeight="1"/>
    <row r="779" ht="15.8" customHeight="1"/>
    <row r="780" ht="15.8" customHeight="1"/>
    <row r="781" ht="15.8" customHeight="1"/>
    <row r="782" ht="15.8" customHeight="1"/>
    <row r="783" ht="15.8" customHeight="1"/>
    <row r="784" ht="15.8" customHeight="1"/>
    <row r="785" ht="15.8" customHeight="1"/>
    <row r="786" ht="15.8" customHeight="1"/>
    <row r="787" ht="15.8" customHeight="1"/>
    <row r="788" ht="15.8" customHeight="1"/>
    <row r="789" ht="15.8" customHeight="1"/>
    <row r="790" ht="15.8" customHeight="1"/>
    <row r="791" ht="15.8" customHeight="1"/>
    <row r="792" ht="15.8" customHeight="1"/>
    <row r="793" ht="15.8" customHeight="1"/>
    <row r="794" ht="15.8" customHeight="1"/>
    <row r="795" ht="15.8" customHeight="1"/>
    <row r="796" ht="15.8" customHeight="1"/>
    <row r="797" ht="15.8" customHeight="1"/>
    <row r="798" ht="15.8" customHeight="1"/>
    <row r="799" ht="15.8" customHeight="1"/>
    <row r="800" ht="15.8" customHeight="1"/>
    <row r="801" ht="15.8" customHeight="1"/>
    <row r="802" ht="15.8" customHeight="1"/>
    <row r="803" ht="15.8" customHeight="1"/>
    <row r="804" ht="15.8" customHeight="1"/>
    <row r="805" ht="15.8" customHeight="1"/>
    <row r="806" ht="15.8" customHeight="1"/>
    <row r="807" ht="15.8" customHeight="1"/>
    <row r="808" ht="15.8" customHeight="1"/>
    <row r="809" ht="15.8" customHeight="1"/>
    <row r="810" ht="15.8" customHeight="1"/>
    <row r="811" ht="15.8" customHeight="1"/>
    <row r="812" ht="15.8" customHeight="1"/>
    <row r="813" ht="15.8" customHeight="1"/>
    <row r="814" ht="15.8" customHeight="1"/>
    <row r="815" ht="15.8" customHeight="1"/>
    <row r="816" ht="15.8" customHeight="1"/>
    <row r="817" ht="15.8" customHeight="1"/>
    <row r="818" ht="15.8" customHeight="1"/>
    <row r="819" ht="15.8" customHeight="1"/>
    <row r="820" ht="15.8" customHeight="1"/>
    <row r="821" ht="15.8" customHeight="1"/>
    <row r="822" ht="15.8" customHeight="1"/>
    <row r="823" ht="15.8" customHeight="1"/>
    <row r="824" ht="15.8" customHeight="1"/>
    <row r="825" ht="15.8" customHeight="1"/>
    <row r="826" ht="15.8" customHeight="1"/>
    <row r="827" ht="15.8" customHeight="1"/>
    <row r="828" ht="15.8" customHeight="1"/>
    <row r="829" ht="15.8" customHeight="1"/>
    <row r="830" ht="15.8" customHeight="1"/>
    <row r="831" ht="15.8" customHeight="1"/>
    <row r="832" ht="15.8" customHeight="1"/>
    <row r="833" ht="15.8" customHeight="1"/>
    <row r="834" ht="15.8" customHeight="1"/>
    <row r="835" ht="15.8" customHeight="1"/>
    <row r="836" ht="15.8" customHeight="1"/>
    <row r="837" ht="15.8" customHeight="1"/>
    <row r="838" ht="15.8" customHeight="1"/>
    <row r="839" ht="15.8" customHeight="1"/>
    <row r="840" ht="15.8" customHeight="1"/>
    <row r="841" ht="15.8" customHeight="1"/>
    <row r="842" ht="15.8" customHeight="1"/>
    <row r="843" ht="15.8" customHeight="1"/>
    <row r="844" ht="15.8" customHeight="1"/>
    <row r="845" ht="15.8" customHeight="1"/>
    <row r="846" ht="15.8" customHeight="1"/>
    <row r="847" ht="15.8" customHeight="1"/>
    <row r="848" ht="15.8" customHeight="1"/>
    <row r="849" ht="15.8" customHeight="1"/>
    <row r="850" ht="15.8" customHeight="1"/>
    <row r="851" ht="15.8" customHeight="1"/>
    <row r="852" ht="15.8" customHeight="1"/>
    <row r="853" ht="15.8" customHeight="1"/>
    <row r="854" ht="15.8" customHeight="1"/>
    <row r="855" ht="15.8" customHeight="1"/>
    <row r="856" ht="15.8" customHeight="1"/>
    <row r="857" ht="15.8" customHeight="1"/>
    <row r="858" ht="15.8" customHeight="1"/>
    <row r="859" ht="15.8" customHeight="1"/>
    <row r="860" ht="15.8" customHeight="1"/>
    <row r="861" ht="15.8" customHeight="1"/>
    <row r="862" ht="15.8" customHeight="1"/>
    <row r="863" ht="15.8" customHeight="1"/>
    <row r="864" ht="15.8" customHeight="1"/>
    <row r="865" ht="15.8" customHeight="1"/>
    <row r="866" ht="15.8" customHeight="1"/>
    <row r="867" ht="15.8" customHeight="1"/>
    <row r="868" ht="15.8" customHeight="1"/>
    <row r="869" ht="15.8" customHeight="1"/>
    <row r="870" ht="15.8" customHeight="1"/>
    <row r="871" ht="15.8" customHeight="1"/>
    <row r="872" ht="15.8" customHeight="1"/>
    <row r="873" ht="15.8" customHeight="1"/>
    <row r="874" ht="15.8" customHeight="1"/>
    <row r="875" ht="15.8" customHeight="1"/>
    <row r="876" ht="15.8" customHeight="1"/>
    <row r="877" ht="15.8" customHeight="1"/>
    <row r="878" ht="15.8" customHeight="1"/>
    <row r="879" ht="15.8" customHeight="1"/>
    <row r="880" ht="15.8" customHeight="1"/>
    <row r="881" ht="15.8" customHeight="1"/>
    <row r="882" ht="15.8" customHeight="1"/>
    <row r="883" ht="15.8" customHeight="1"/>
    <row r="884" ht="15.8" customHeight="1"/>
    <row r="885" ht="15.8" customHeight="1"/>
    <row r="886" ht="15.8" customHeight="1"/>
    <row r="887" ht="15.8" customHeight="1"/>
    <row r="888" ht="15.8" customHeight="1"/>
    <row r="889" ht="15.8" customHeight="1"/>
    <row r="890" ht="15.8" customHeight="1"/>
    <row r="891" ht="15.8" customHeight="1"/>
    <row r="892" ht="15.8" customHeight="1"/>
    <row r="893" ht="15.8" customHeight="1"/>
    <row r="894" ht="15.8" customHeight="1"/>
    <row r="895" ht="15.8" customHeight="1"/>
    <row r="896" ht="15.8" customHeight="1"/>
    <row r="897" ht="15.8" customHeight="1"/>
    <row r="898" ht="15.8" customHeight="1"/>
    <row r="899" ht="15.8" customHeight="1"/>
    <row r="900" ht="15.8" customHeight="1"/>
    <row r="901" ht="15.8" customHeight="1"/>
    <row r="902" ht="15.8" customHeight="1"/>
    <row r="903" ht="15.8" customHeight="1"/>
    <row r="904" ht="15.8" customHeight="1"/>
    <row r="905" ht="15.8" customHeight="1"/>
    <row r="906" ht="15.8" customHeight="1"/>
    <row r="907" ht="15.8" customHeight="1"/>
    <row r="908" ht="15.8" customHeight="1"/>
    <row r="909" ht="15.8" customHeight="1"/>
    <row r="910" ht="15.8" customHeight="1"/>
    <row r="911" ht="15.8" customHeight="1"/>
    <row r="912" ht="15.8" customHeight="1"/>
    <row r="913" ht="15.8" customHeight="1"/>
    <row r="914" ht="15.8" customHeight="1"/>
    <row r="915" ht="15.8" customHeight="1"/>
    <row r="916" ht="15.8" customHeight="1"/>
    <row r="917" ht="15.8" customHeight="1"/>
    <row r="918" ht="15.8" customHeight="1"/>
    <row r="919" ht="15.8" customHeight="1"/>
    <row r="920" ht="15.8" customHeight="1"/>
    <row r="921" ht="15.8" customHeight="1"/>
    <row r="922" ht="15.8" customHeight="1"/>
    <row r="923" ht="15.8" customHeight="1"/>
    <row r="924" ht="15.8" customHeight="1"/>
    <row r="925" ht="15.8" customHeight="1"/>
    <row r="926" ht="15.8" customHeight="1"/>
    <row r="927" ht="15.8" customHeight="1"/>
    <row r="928" ht="15.8" customHeight="1"/>
    <row r="929" ht="15.8" customHeight="1"/>
    <row r="930" ht="15.8" customHeight="1"/>
    <row r="931" ht="15.8" customHeight="1"/>
    <row r="932" ht="15.8" customHeight="1"/>
    <row r="933" ht="15.8" customHeight="1"/>
    <row r="934" ht="15.8" customHeight="1"/>
    <row r="935" ht="15.8" customHeight="1"/>
    <row r="936" ht="15.8" customHeight="1"/>
    <row r="937" ht="15.8" customHeight="1"/>
    <row r="938" ht="15.8" customHeight="1"/>
    <row r="939" ht="15.8" customHeight="1"/>
    <row r="940" ht="15.8" customHeight="1"/>
    <row r="941" ht="15.8" customHeight="1"/>
    <row r="942" ht="15.8" customHeight="1"/>
    <row r="943" ht="15.8" customHeight="1"/>
    <row r="944" ht="15.8" customHeight="1"/>
    <row r="945" ht="15.8" customHeight="1"/>
    <row r="946" ht="15.8" customHeight="1"/>
    <row r="947" ht="15.8" customHeight="1"/>
    <row r="948" ht="15.8" customHeight="1"/>
    <row r="949" ht="15.8" customHeight="1"/>
    <row r="950" ht="15.8" customHeight="1"/>
    <row r="951" ht="15.8" customHeight="1"/>
    <row r="952" ht="15.8" customHeight="1"/>
    <row r="953" ht="15.8" customHeight="1"/>
    <row r="954" ht="15.8" customHeight="1"/>
    <row r="955" ht="15.8" customHeight="1"/>
    <row r="956" ht="15.8" customHeight="1"/>
    <row r="957" ht="15.8" customHeight="1"/>
    <row r="958" ht="15.8" customHeight="1"/>
    <row r="959" ht="15.8" customHeight="1"/>
    <row r="960" ht="15.8" customHeight="1"/>
    <row r="961" ht="15.8" customHeight="1"/>
    <row r="962" ht="15.8" customHeight="1"/>
    <row r="963" ht="15.8" customHeight="1"/>
    <row r="964" ht="15.8" customHeight="1"/>
    <row r="965" ht="15.8" customHeight="1"/>
    <row r="966" ht="15.8" customHeight="1"/>
    <row r="967" ht="15.8" customHeight="1"/>
    <row r="968" ht="15.8" customHeight="1"/>
    <row r="969" ht="15.8" customHeight="1"/>
    <row r="970" ht="15.8" customHeight="1"/>
    <row r="971" ht="15.8" customHeight="1"/>
    <row r="972" ht="15.8" customHeight="1"/>
    <row r="973" ht="15.8" customHeight="1"/>
    <row r="974" ht="15.8" customHeight="1"/>
    <row r="975" ht="15.8" customHeight="1"/>
    <row r="976" ht="15.8" customHeight="1"/>
    <row r="977" ht="15.8" customHeight="1"/>
    <row r="978" ht="15.8" customHeight="1"/>
    <row r="979" ht="15.8" customHeight="1"/>
    <row r="980" ht="15.8" customHeight="1"/>
    <row r="981" ht="15.8" customHeight="1"/>
    <row r="982" ht="15.8" customHeight="1"/>
    <row r="983" ht="15.8" customHeight="1"/>
    <row r="984" ht="15.8" customHeight="1"/>
    <row r="985" ht="15.8" customHeight="1"/>
    <row r="986" ht="15.8" customHeight="1"/>
    <row r="987" ht="15.8" customHeight="1"/>
    <row r="988" ht="15.8" customHeight="1"/>
    <row r="989" ht="15.8" customHeight="1"/>
    <row r="990" ht="15.8" customHeight="1"/>
    <row r="991" ht="15.8" customHeight="1"/>
    <row r="992" ht="15.8" customHeight="1"/>
    <row r="993" ht="15.8" customHeight="1"/>
    <row r="994" ht="15.8" customHeight="1"/>
    <row r="995" ht="15.8" customHeight="1"/>
    <row r="996" ht="15.8" customHeight="1"/>
    <row r="997" ht="15.8" customHeight="1"/>
    <row r="998" ht="15.8" customHeight="1"/>
    <row r="999" ht="15.8" customHeight="1"/>
    <row r="1000" ht="15.8" customHeight="1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C1000"/>
  <sheetViews>
    <sheetView workbookViewId="0"/>
  </sheetViews>
  <sheetFormatPr defaultColWidth="12.6640625" defaultRowHeight="15" customHeight="1"/>
  <cols>
    <col min="1" max="1" width="12.6640625" customWidth="1"/>
    <col min="2" max="2" width="98.6640625" customWidth="1"/>
    <col min="3" max="6" width="12.6640625" customWidth="1"/>
  </cols>
  <sheetData>
    <row r="1" spans="1:3" ht="15.8" customHeight="1">
      <c r="A1" s="3" t="s">
        <v>222</v>
      </c>
      <c r="B1" s="3" t="s">
        <v>223</v>
      </c>
      <c r="C1" s="3" t="s">
        <v>224</v>
      </c>
    </row>
    <row r="2" spans="1:3" ht="15.8" customHeight="1">
      <c r="B2" s="3">
        <v>2500</v>
      </c>
      <c r="C2" s="3" t="s">
        <v>225</v>
      </c>
    </row>
    <row r="3" spans="1:3" ht="15.8" customHeight="1">
      <c r="B3" s="3">
        <v>25000</v>
      </c>
      <c r="C3" s="3" t="s">
        <v>225</v>
      </c>
    </row>
    <row r="4" spans="1:3" ht="15.8" customHeight="1">
      <c r="B4" s="3">
        <v>100000</v>
      </c>
      <c r="C4" s="3" t="s">
        <v>225</v>
      </c>
    </row>
    <row r="5" spans="1:3" ht="15.8" customHeight="1">
      <c r="B5" s="3">
        <v>28239</v>
      </c>
      <c r="C5" s="3" t="s">
        <v>226</v>
      </c>
    </row>
    <row r="6" spans="1:3" ht="15.8" customHeight="1">
      <c r="B6" s="3">
        <v>1800</v>
      </c>
    </row>
    <row r="7" spans="1:3" ht="15.8" customHeight="1">
      <c r="B7" s="3">
        <v>52000</v>
      </c>
    </row>
    <row r="8" spans="1:3" ht="15.8" customHeight="1"/>
    <row r="9" spans="1:3" ht="15.8" customHeight="1"/>
    <row r="10" spans="1:3" ht="15.8" customHeight="1"/>
    <row r="11" spans="1:3" ht="15.8" customHeight="1">
      <c r="B11" s="3">
        <f>SUM(B2:B7)</f>
        <v>209539</v>
      </c>
    </row>
    <row r="12" spans="1:3" ht="15.8" customHeight="1">
      <c r="B12" s="3" t="s">
        <v>227</v>
      </c>
    </row>
    <row r="13" spans="1:3" ht="15.8" customHeight="1"/>
    <row r="14" spans="1:3" ht="15.8" customHeight="1"/>
    <row r="15" spans="1:3" ht="15.8" customHeight="1"/>
    <row r="16" spans="1:3" ht="15.8" customHeight="1"/>
    <row r="17" ht="15.8" customHeight="1"/>
    <row r="18" ht="15.8" customHeight="1"/>
    <row r="19" ht="15.8" customHeight="1"/>
    <row r="20" ht="15.8" customHeight="1"/>
    <row r="21" ht="15.8" customHeight="1"/>
    <row r="22" ht="15.8" customHeight="1"/>
    <row r="23" ht="15.8" customHeight="1"/>
    <row r="24" ht="15.8" customHeight="1"/>
    <row r="25" ht="15.8" customHeight="1"/>
    <row r="26" ht="15.8" customHeight="1"/>
    <row r="27" ht="15.8" customHeight="1"/>
    <row r="28" ht="15.8" customHeight="1"/>
    <row r="29" ht="15.8" customHeight="1"/>
    <row r="30" ht="15.8" customHeight="1"/>
    <row r="31" ht="15.8" customHeight="1"/>
    <row r="32" ht="15.8" customHeight="1"/>
    <row r="33" ht="15.8" customHeight="1"/>
    <row r="34" ht="15.8" customHeight="1"/>
    <row r="35" ht="15.8" customHeight="1"/>
    <row r="36" ht="15.8" customHeight="1"/>
    <row r="37" ht="15.8" customHeight="1"/>
    <row r="38" ht="15.8" customHeight="1"/>
    <row r="39" ht="15.8" customHeight="1"/>
    <row r="40" ht="15.8" customHeight="1"/>
    <row r="41" ht="15.8" customHeight="1"/>
    <row r="42" ht="15.8" customHeight="1"/>
    <row r="43" ht="15.8" customHeight="1"/>
    <row r="44" ht="15.8" customHeight="1"/>
    <row r="45" ht="15.8" customHeight="1"/>
    <row r="46" ht="15.8" customHeight="1"/>
    <row r="47" ht="15.8" customHeight="1"/>
    <row r="48" ht="15.8" customHeight="1"/>
    <row r="49" ht="15.8" customHeight="1"/>
    <row r="50" ht="15.8" customHeight="1"/>
    <row r="51" ht="15.8" customHeight="1"/>
    <row r="52" ht="15.8" customHeight="1"/>
    <row r="53" ht="15.8" customHeight="1"/>
    <row r="54" ht="15.8" customHeight="1"/>
    <row r="55" ht="15.8" customHeight="1"/>
    <row r="56" ht="15.8" customHeight="1"/>
    <row r="57" ht="15.8" customHeight="1"/>
    <row r="58" ht="15.8" customHeight="1"/>
    <row r="59" ht="15.8" customHeight="1"/>
    <row r="60" ht="15.8" customHeight="1"/>
    <row r="61" ht="15.8" customHeight="1"/>
    <row r="62" ht="15.8" customHeight="1"/>
    <row r="63" ht="15.8" customHeight="1"/>
    <row r="64" ht="15.8" customHeight="1"/>
    <row r="65" ht="15.8" customHeight="1"/>
    <row r="66" ht="15.8" customHeight="1"/>
    <row r="67" ht="15.8" customHeight="1"/>
    <row r="68" ht="15.8" customHeight="1"/>
    <row r="69" ht="15.8" customHeight="1"/>
    <row r="70" ht="15.8" customHeight="1"/>
    <row r="71" ht="15.8" customHeight="1"/>
    <row r="72" ht="15.8" customHeight="1"/>
    <row r="73" ht="15.8" customHeight="1"/>
    <row r="74" ht="15.8" customHeight="1"/>
    <row r="75" ht="15.8" customHeight="1"/>
    <row r="76" ht="15.8" customHeight="1"/>
    <row r="77" ht="15.8" customHeight="1"/>
    <row r="78" ht="15.8" customHeight="1"/>
    <row r="79" ht="15.8" customHeight="1"/>
    <row r="80" ht="15.8" customHeight="1"/>
    <row r="81" ht="15.8" customHeight="1"/>
    <row r="82" ht="15.8" customHeight="1"/>
    <row r="83" ht="15.8" customHeight="1"/>
    <row r="84" ht="15.8" customHeight="1"/>
    <row r="85" ht="15.8" customHeight="1"/>
    <row r="86" ht="15.8" customHeight="1"/>
    <row r="87" ht="15.8" customHeight="1"/>
    <row r="88" ht="15.8" customHeight="1"/>
    <row r="89" ht="15.8" customHeight="1"/>
    <row r="90" ht="15.8" customHeight="1"/>
    <row r="91" ht="15.8" customHeight="1"/>
    <row r="92" ht="15.8" customHeight="1"/>
    <row r="93" ht="15.8" customHeight="1"/>
    <row r="94" ht="15.8" customHeight="1"/>
    <row r="95" ht="15.8" customHeight="1"/>
    <row r="96" ht="15.8" customHeight="1"/>
    <row r="97" ht="15.8" customHeight="1"/>
    <row r="98" ht="15.8" customHeight="1"/>
    <row r="99" ht="15.8" customHeight="1"/>
    <row r="100" ht="15.8" customHeight="1"/>
    <row r="101" ht="15.8" customHeight="1"/>
    <row r="102" ht="15.8" customHeight="1"/>
    <row r="103" ht="15.8" customHeight="1"/>
    <row r="104" ht="15.8" customHeight="1"/>
    <row r="105" ht="15.8" customHeight="1"/>
    <row r="106" ht="15.8" customHeight="1"/>
    <row r="107" ht="15.8" customHeight="1"/>
    <row r="108" ht="15.8" customHeight="1"/>
    <row r="109" ht="15.8" customHeight="1"/>
    <row r="110" ht="15.8" customHeight="1"/>
    <row r="111" ht="15.8" customHeight="1"/>
    <row r="112" ht="15.8" customHeight="1"/>
    <row r="113" ht="15.8" customHeight="1"/>
    <row r="114" ht="15.8" customHeight="1"/>
    <row r="115" ht="15.8" customHeight="1"/>
    <row r="116" ht="15.8" customHeight="1"/>
    <row r="117" ht="15.8" customHeight="1"/>
    <row r="118" ht="15.8" customHeight="1"/>
    <row r="119" ht="15.8" customHeight="1"/>
    <row r="120" ht="15.8" customHeight="1"/>
    <row r="121" ht="15.8" customHeight="1"/>
    <row r="122" ht="15.8" customHeight="1"/>
    <row r="123" ht="15.8" customHeight="1"/>
    <row r="124" ht="15.8" customHeight="1"/>
    <row r="125" ht="15.8" customHeight="1"/>
    <row r="126" ht="15.8" customHeight="1"/>
    <row r="127" ht="15.8" customHeight="1"/>
    <row r="128" ht="15.8" customHeight="1"/>
    <row r="129" ht="15.8" customHeight="1"/>
    <row r="130" ht="15.8" customHeight="1"/>
    <row r="131" ht="15.8" customHeight="1"/>
    <row r="132" ht="15.8" customHeight="1"/>
    <row r="133" ht="15.8" customHeight="1"/>
    <row r="134" ht="15.8" customHeight="1"/>
    <row r="135" ht="15.8" customHeight="1"/>
    <row r="136" ht="15.8" customHeight="1"/>
    <row r="137" ht="15.8" customHeight="1"/>
    <row r="138" ht="15.8" customHeight="1"/>
    <row r="139" ht="15.8" customHeight="1"/>
    <row r="140" ht="15.8" customHeight="1"/>
    <row r="141" ht="15.8" customHeight="1"/>
    <row r="142" ht="15.8" customHeight="1"/>
    <row r="143" ht="15.8" customHeight="1"/>
    <row r="144" ht="15.8" customHeight="1"/>
    <row r="145" ht="15.8" customHeight="1"/>
    <row r="146" ht="15.8" customHeight="1"/>
    <row r="147" ht="15.8" customHeight="1"/>
    <row r="148" ht="15.8" customHeight="1"/>
    <row r="149" ht="15.8" customHeight="1"/>
    <row r="150" ht="15.8" customHeight="1"/>
    <row r="151" ht="15.8" customHeight="1"/>
    <row r="152" ht="15.8" customHeight="1"/>
    <row r="153" ht="15.8" customHeight="1"/>
    <row r="154" ht="15.8" customHeight="1"/>
    <row r="155" ht="15.8" customHeight="1"/>
    <row r="156" ht="15.8" customHeight="1"/>
    <row r="157" ht="15.8" customHeight="1"/>
    <row r="158" ht="15.8" customHeight="1"/>
    <row r="159" ht="15.8" customHeight="1"/>
    <row r="160" ht="15.8" customHeight="1"/>
    <row r="161" ht="15.8" customHeight="1"/>
    <row r="162" ht="15.8" customHeight="1"/>
    <row r="163" ht="15.8" customHeight="1"/>
    <row r="164" ht="15.8" customHeight="1"/>
    <row r="165" ht="15.8" customHeight="1"/>
    <row r="166" ht="15.8" customHeight="1"/>
    <row r="167" ht="15.8" customHeight="1"/>
    <row r="168" ht="15.8" customHeight="1"/>
    <row r="169" ht="15.8" customHeight="1"/>
    <row r="170" ht="15.8" customHeight="1"/>
    <row r="171" ht="15.8" customHeight="1"/>
    <row r="172" ht="15.8" customHeight="1"/>
    <row r="173" ht="15.8" customHeight="1"/>
    <row r="174" ht="15.8" customHeight="1"/>
    <row r="175" ht="15.8" customHeight="1"/>
    <row r="176" ht="15.8" customHeight="1"/>
    <row r="177" ht="15.8" customHeight="1"/>
    <row r="178" ht="15.8" customHeight="1"/>
    <row r="179" ht="15.8" customHeight="1"/>
    <row r="180" ht="15.8" customHeight="1"/>
    <row r="181" ht="15.8" customHeight="1"/>
    <row r="182" ht="15.8" customHeight="1"/>
    <row r="183" ht="15.8" customHeight="1"/>
    <row r="184" ht="15.8" customHeight="1"/>
    <row r="185" ht="15.8" customHeight="1"/>
    <row r="186" ht="15.8" customHeight="1"/>
    <row r="187" ht="15.8" customHeight="1"/>
    <row r="188" ht="15.8" customHeight="1"/>
    <row r="189" ht="15.8" customHeight="1"/>
    <row r="190" ht="15.8" customHeight="1"/>
    <row r="191" ht="15.8" customHeight="1"/>
    <row r="192" ht="15.8" customHeight="1"/>
    <row r="193" ht="15.8" customHeight="1"/>
    <row r="194" ht="15.8" customHeight="1"/>
    <row r="195" ht="15.8" customHeight="1"/>
    <row r="196" ht="15.8" customHeight="1"/>
    <row r="197" ht="15.8" customHeight="1"/>
    <row r="198" ht="15.8" customHeight="1"/>
    <row r="199" ht="15.8" customHeight="1"/>
    <row r="200" ht="15.8" customHeight="1"/>
    <row r="201" ht="15.8" customHeight="1"/>
    <row r="202" ht="15.8" customHeight="1"/>
    <row r="203" ht="15.8" customHeight="1"/>
    <row r="204" ht="15.8" customHeight="1"/>
    <row r="205" ht="15.8" customHeight="1"/>
    <row r="206" ht="15.8" customHeight="1"/>
    <row r="207" ht="15.8" customHeight="1"/>
    <row r="208" ht="15.8" customHeight="1"/>
    <row r="209" ht="15.8" customHeight="1"/>
    <row r="210" ht="15.8" customHeight="1"/>
    <row r="211" ht="15.8" customHeight="1"/>
    <row r="212" ht="15.8" customHeight="1"/>
    <row r="213" ht="15.8" customHeight="1"/>
    <row r="214" ht="15.8" customHeight="1"/>
    <row r="215" ht="15.8" customHeight="1"/>
    <row r="216" ht="15.8" customHeight="1"/>
    <row r="217" ht="15.8" customHeight="1"/>
    <row r="218" ht="15.8" customHeight="1"/>
    <row r="219" ht="15.8" customHeight="1"/>
    <row r="220" ht="15.8" customHeight="1"/>
    <row r="221" ht="15.8" customHeight="1"/>
    <row r="222" ht="15.8" customHeight="1"/>
    <row r="223" ht="15.8" customHeight="1"/>
    <row r="224" ht="15.8" customHeight="1"/>
    <row r="225" ht="15.8" customHeight="1"/>
    <row r="226" ht="15.8" customHeight="1"/>
    <row r="227" ht="15.8" customHeight="1"/>
    <row r="228" ht="15.8" customHeight="1"/>
    <row r="229" ht="15.8" customHeight="1"/>
    <row r="230" ht="15.8" customHeight="1"/>
    <row r="231" ht="15.8" customHeight="1"/>
    <row r="232" ht="15.8" customHeight="1"/>
    <row r="233" ht="15.8" customHeight="1"/>
    <row r="234" ht="15.8" customHeight="1"/>
    <row r="235" ht="15.8" customHeight="1"/>
    <row r="236" ht="15.8" customHeight="1"/>
    <row r="237" ht="15.8" customHeight="1"/>
    <row r="238" ht="15.8" customHeight="1"/>
    <row r="239" ht="15.8" customHeight="1"/>
    <row r="240" ht="15.8" customHeight="1"/>
    <row r="241" ht="15.8" customHeight="1"/>
    <row r="242" ht="15.8" customHeight="1"/>
    <row r="243" ht="15.8" customHeight="1"/>
    <row r="244" ht="15.8" customHeight="1"/>
    <row r="245" ht="15.8" customHeight="1"/>
    <row r="246" ht="15.8" customHeight="1"/>
    <row r="247" ht="15.8" customHeight="1"/>
    <row r="248" ht="15.8" customHeight="1"/>
    <row r="249" ht="15.8" customHeight="1"/>
    <row r="250" ht="15.8" customHeight="1"/>
    <row r="251" ht="15.8" customHeight="1"/>
    <row r="252" ht="15.8" customHeight="1"/>
    <row r="253" ht="15.8" customHeight="1"/>
    <row r="254" ht="15.8" customHeight="1"/>
    <row r="255" ht="15.8" customHeight="1"/>
    <row r="256" ht="15.8" customHeight="1"/>
    <row r="257" ht="15.8" customHeight="1"/>
    <row r="258" ht="15.8" customHeight="1"/>
    <row r="259" ht="15.8" customHeight="1"/>
    <row r="260" ht="15.8" customHeight="1"/>
    <row r="261" ht="15.8" customHeight="1"/>
    <row r="262" ht="15.8" customHeight="1"/>
    <row r="263" ht="15.8" customHeight="1"/>
    <row r="264" ht="15.8" customHeight="1"/>
    <row r="265" ht="15.8" customHeight="1"/>
    <row r="266" ht="15.8" customHeight="1"/>
    <row r="267" ht="15.8" customHeight="1"/>
    <row r="268" ht="15.8" customHeight="1"/>
    <row r="269" ht="15.8" customHeight="1"/>
    <row r="270" ht="15.8" customHeight="1"/>
    <row r="271" ht="15.8" customHeight="1"/>
    <row r="272" ht="15.8" customHeight="1"/>
    <row r="273" ht="15.8" customHeight="1"/>
    <row r="274" ht="15.8" customHeight="1"/>
    <row r="275" ht="15.8" customHeight="1"/>
    <row r="276" ht="15.8" customHeight="1"/>
    <row r="277" ht="15.8" customHeight="1"/>
    <row r="278" ht="15.8" customHeight="1"/>
    <row r="279" ht="15.8" customHeight="1"/>
    <row r="280" ht="15.8" customHeight="1"/>
    <row r="281" ht="15.8" customHeight="1"/>
    <row r="282" ht="15.8" customHeight="1"/>
    <row r="283" ht="15.8" customHeight="1"/>
    <row r="284" ht="15.8" customHeight="1"/>
    <row r="285" ht="15.8" customHeight="1"/>
    <row r="286" ht="15.8" customHeight="1"/>
    <row r="287" ht="15.8" customHeight="1"/>
    <row r="288" ht="15.8" customHeight="1"/>
    <row r="289" ht="15.8" customHeight="1"/>
    <row r="290" ht="15.8" customHeight="1"/>
    <row r="291" ht="15.8" customHeight="1"/>
    <row r="292" ht="15.8" customHeight="1"/>
    <row r="293" ht="15.8" customHeight="1"/>
    <row r="294" ht="15.8" customHeight="1"/>
    <row r="295" ht="15.8" customHeight="1"/>
    <row r="296" ht="15.8" customHeight="1"/>
    <row r="297" ht="15.8" customHeight="1"/>
    <row r="298" ht="15.8" customHeight="1"/>
    <row r="299" ht="15.8" customHeight="1"/>
    <row r="300" ht="15.8" customHeight="1"/>
    <row r="301" ht="15.8" customHeight="1"/>
    <row r="302" ht="15.8" customHeight="1"/>
    <row r="303" ht="15.8" customHeight="1"/>
    <row r="304" ht="15.8" customHeight="1"/>
    <row r="305" ht="15.8" customHeight="1"/>
    <row r="306" ht="15.8" customHeight="1"/>
    <row r="307" ht="15.8" customHeight="1"/>
    <row r="308" ht="15.8" customHeight="1"/>
    <row r="309" ht="15.8" customHeight="1"/>
    <row r="310" ht="15.8" customHeight="1"/>
    <row r="311" ht="15.8" customHeight="1"/>
    <row r="312" ht="15.8" customHeight="1"/>
    <row r="313" ht="15.8" customHeight="1"/>
    <row r="314" ht="15.8" customHeight="1"/>
    <row r="315" ht="15.8" customHeight="1"/>
    <row r="316" ht="15.8" customHeight="1"/>
    <row r="317" ht="15.8" customHeight="1"/>
    <row r="318" ht="15.8" customHeight="1"/>
    <row r="319" ht="15.8" customHeight="1"/>
    <row r="320" ht="15.8" customHeight="1"/>
    <row r="321" ht="15.8" customHeight="1"/>
    <row r="322" ht="15.8" customHeight="1"/>
    <row r="323" ht="15.8" customHeight="1"/>
    <row r="324" ht="15.8" customHeight="1"/>
    <row r="325" ht="15.8" customHeight="1"/>
    <row r="326" ht="15.8" customHeight="1"/>
    <row r="327" ht="15.8" customHeight="1"/>
    <row r="328" ht="15.8" customHeight="1"/>
    <row r="329" ht="15.8" customHeight="1"/>
    <row r="330" ht="15.8" customHeight="1"/>
    <row r="331" ht="15.8" customHeight="1"/>
    <row r="332" ht="15.8" customHeight="1"/>
    <row r="333" ht="15.8" customHeight="1"/>
    <row r="334" ht="15.8" customHeight="1"/>
    <row r="335" ht="15.8" customHeight="1"/>
    <row r="336" ht="15.8" customHeight="1"/>
    <row r="337" ht="15.8" customHeight="1"/>
    <row r="338" ht="15.8" customHeight="1"/>
    <row r="339" ht="15.8" customHeight="1"/>
    <row r="340" ht="15.8" customHeight="1"/>
    <row r="341" ht="15.8" customHeight="1"/>
    <row r="342" ht="15.8" customHeight="1"/>
    <row r="343" ht="15.8" customHeight="1"/>
    <row r="344" ht="15.8" customHeight="1"/>
    <row r="345" ht="15.8" customHeight="1"/>
    <row r="346" ht="15.8" customHeight="1"/>
    <row r="347" ht="15.8" customHeight="1"/>
    <row r="348" ht="15.8" customHeight="1"/>
    <row r="349" ht="15.8" customHeight="1"/>
    <row r="350" ht="15.8" customHeight="1"/>
    <row r="351" ht="15.8" customHeight="1"/>
    <row r="352" ht="15.8" customHeight="1"/>
    <row r="353" ht="15.8" customHeight="1"/>
    <row r="354" ht="15.8" customHeight="1"/>
    <row r="355" ht="15.8" customHeight="1"/>
    <row r="356" ht="15.8" customHeight="1"/>
    <row r="357" ht="15.8" customHeight="1"/>
    <row r="358" ht="15.8" customHeight="1"/>
    <row r="359" ht="15.8" customHeight="1"/>
    <row r="360" ht="15.8" customHeight="1"/>
    <row r="361" ht="15.8" customHeight="1"/>
    <row r="362" ht="15.8" customHeight="1"/>
    <row r="363" ht="15.8" customHeight="1"/>
    <row r="364" ht="15.8" customHeight="1"/>
    <row r="365" ht="15.8" customHeight="1"/>
    <row r="366" ht="15.8" customHeight="1"/>
    <row r="367" ht="15.8" customHeight="1"/>
    <row r="368" ht="15.8" customHeight="1"/>
    <row r="369" ht="15.8" customHeight="1"/>
    <row r="370" ht="15.8" customHeight="1"/>
    <row r="371" ht="15.8" customHeight="1"/>
    <row r="372" ht="15.8" customHeight="1"/>
    <row r="373" ht="15.8" customHeight="1"/>
    <row r="374" ht="15.8" customHeight="1"/>
    <row r="375" ht="15.8" customHeight="1"/>
    <row r="376" ht="15.8" customHeight="1"/>
    <row r="377" ht="15.8" customHeight="1"/>
    <row r="378" ht="15.8" customHeight="1"/>
    <row r="379" ht="15.8" customHeight="1"/>
    <row r="380" ht="15.8" customHeight="1"/>
    <row r="381" ht="15.8" customHeight="1"/>
    <row r="382" ht="15.8" customHeight="1"/>
    <row r="383" ht="15.8" customHeight="1"/>
    <row r="384" ht="15.8" customHeight="1"/>
    <row r="385" ht="15.8" customHeight="1"/>
    <row r="386" ht="15.8" customHeight="1"/>
    <row r="387" ht="15.8" customHeight="1"/>
    <row r="388" ht="15.8" customHeight="1"/>
    <row r="389" ht="15.8" customHeight="1"/>
    <row r="390" ht="15.8" customHeight="1"/>
    <row r="391" ht="15.8" customHeight="1"/>
    <row r="392" ht="15.8" customHeight="1"/>
    <row r="393" ht="15.8" customHeight="1"/>
    <row r="394" ht="15.8" customHeight="1"/>
    <row r="395" ht="15.8" customHeight="1"/>
    <row r="396" ht="15.8" customHeight="1"/>
    <row r="397" ht="15.8" customHeight="1"/>
    <row r="398" ht="15.8" customHeight="1"/>
    <row r="399" ht="15.8" customHeight="1"/>
    <row r="400" ht="15.8" customHeight="1"/>
    <row r="401" ht="15.8" customHeight="1"/>
    <row r="402" ht="15.8" customHeight="1"/>
    <row r="403" ht="15.8" customHeight="1"/>
    <row r="404" ht="15.8" customHeight="1"/>
    <row r="405" ht="15.8" customHeight="1"/>
    <row r="406" ht="15.8" customHeight="1"/>
    <row r="407" ht="15.8" customHeight="1"/>
    <row r="408" ht="15.8" customHeight="1"/>
    <row r="409" ht="15.8" customHeight="1"/>
    <row r="410" ht="15.8" customHeight="1"/>
    <row r="411" ht="15.8" customHeight="1"/>
    <row r="412" ht="15.8" customHeight="1"/>
    <row r="413" ht="15.8" customHeight="1"/>
    <row r="414" ht="15.8" customHeight="1"/>
    <row r="415" ht="15.8" customHeight="1"/>
    <row r="416" ht="15.8" customHeight="1"/>
    <row r="417" ht="15.8" customHeight="1"/>
    <row r="418" ht="15.8" customHeight="1"/>
    <row r="419" ht="15.8" customHeight="1"/>
    <row r="420" ht="15.8" customHeight="1"/>
    <row r="421" ht="15.8" customHeight="1"/>
    <row r="422" ht="15.8" customHeight="1"/>
    <row r="423" ht="15.8" customHeight="1"/>
    <row r="424" ht="15.8" customHeight="1"/>
    <row r="425" ht="15.8" customHeight="1"/>
    <row r="426" ht="15.8" customHeight="1"/>
    <row r="427" ht="15.8" customHeight="1"/>
    <row r="428" ht="15.8" customHeight="1"/>
    <row r="429" ht="15.8" customHeight="1"/>
    <row r="430" ht="15.8" customHeight="1"/>
    <row r="431" ht="15.8" customHeight="1"/>
    <row r="432" ht="15.8" customHeight="1"/>
    <row r="433" ht="15.8" customHeight="1"/>
    <row r="434" ht="15.8" customHeight="1"/>
    <row r="435" ht="15.8" customHeight="1"/>
    <row r="436" ht="15.8" customHeight="1"/>
    <row r="437" ht="15.8" customHeight="1"/>
    <row r="438" ht="15.8" customHeight="1"/>
    <row r="439" ht="15.8" customHeight="1"/>
    <row r="440" ht="15.8" customHeight="1"/>
    <row r="441" ht="15.8" customHeight="1"/>
    <row r="442" ht="15.8" customHeight="1"/>
    <row r="443" ht="15.8" customHeight="1"/>
    <row r="444" ht="15.8" customHeight="1"/>
    <row r="445" ht="15.8" customHeight="1"/>
    <row r="446" ht="15.8" customHeight="1"/>
    <row r="447" ht="15.8" customHeight="1"/>
    <row r="448" ht="15.8" customHeight="1"/>
    <row r="449" ht="15.8" customHeight="1"/>
    <row r="450" ht="15.8" customHeight="1"/>
    <row r="451" ht="15.8" customHeight="1"/>
    <row r="452" ht="15.8" customHeight="1"/>
    <row r="453" ht="15.8" customHeight="1"/>
    <row r="454" ht="15.8" customHeight="1"/>
    <row r="455" ht="15.8" customHeight="1"/>
    <row r="456" ht="15.8" customHeight="1"/>
    <row r="457" ht="15.8" customHeight="1"/>
    <row r="458" ht="15.8" customHeight="1"/>
    <row r="459" ht="15.8" customHeight="1"/>
    <row r="460" ht="15.8" customHeight="1"/>
    <row r="461" ht="15.8" customHeight="1"/>
    <row r="462" ht="15.8" customHeight="1"/>
    <row r="463" ht="15.8" customHeight="1"/>
    <row r="464" ht="15.8" customHeight="1"/>
    <row r="465" ht="15.8" customHeight="1"/>
    <row r="466" ht="15.8" customHeight="1"/>
    <row r="467" ht="15.8" customHeight="1"/>
    <row r="468" ht="15.8" customHeight="1"/>
    <row r="469" ht="15.8" customHeight="1"/>
    <row r="470" ht="15.8" customHeight="1"/>
    <row r="471" ht="15.8" customHeight="1"/>
    <row r="472" ht="15.8" customHeight="1"/>
    <row r="473" ht="15.8" customHeight="1"/>
    <row r="474" ht="15.8" customHeight="1"/>
    <row r="475" ht="15.8" customHeight="1"/>
    <row r="476" ht="15.8" customHeight="1"/>
    <row r="477" ht="15.8" customHeight="1"/>
    <row r="478" ht="15.8" customHeight="1"/>
    <row r="479" ht="15.8" customHeight="1"/>
    <row r="480" ht="15.8" customHeight="1"/>
    <row r="481" ht="15.8" customHeight="1"/>
    <row r="482" ht="15.8" customHeight="1"/>
    <row r="483" ht="15.8" customHeight="1"/>
    <row r="484" ht="15.8" customHeight="1"/>
    <row r="485" ht="15.8" customHeight="1"/>
    <row r="486" ht="15.8" customHeight="1"/>
    <row r="487" ht="15.8" customHeight="1"/>
    <row r="488" ht="15.8" customHeight="1"/>
    <row r="489" ht="15.8" customHeight="1"/>
    <row r="490" ht="15.8" customHeight="1"/>
    <row r="491" ht="15.8" customHeight="1"/>
    <row r="492" ht="15.8" customHeight="1"/>
    <row r="493" ht="15.8" customHeight="1"/>
    <row r="494" ht="15.8" customHeight="1"/>
    <row r="495" ht="15.8" customHeight="1"/>
    <row r="496" ht="15.8" customHeight="1"/>
    <row r="497" ht="15.8" customHeight="1"/>
    <row r="498" ht="15.8" customHeight="1"/>
    <row r="499" ht="15.8" customHeight="1"/>
    <row r="500" ht="15.8" customHeight="1"/>
    <row r="501" ht="15.8" customHeight="1"/>
    <row r="502" ht="15.8" customHeight="1"/>
    <row r="503" ht="15.8" customHeight="1"/>
    <row r="504" ht="15.8" customHeight="1"/>
    <row r="505" ht="15.8" customHeight="1"/>
    <row r="506" ht="15.8" customHeight="1"/>
    <row r="507" ht="15.8" customHeight="1"/>
    <row r="508" ht="15.8" customHeight="1"/>
    <row r="509" ht="15.8" customHeight="1"/>
    <row r="510" ht="15.8" customHeight="1"/>
    <row r="511" ht="15.8" customHeight="1"/>
    <row r="512" ht="15.8" customHeight="1"/>
    <row r="513" ht="15.8" customHeight="1"/>
    <row r="514" ht="15.8" customHeight="1"/>
    <row r="515" ht="15.8" customHeight="1"/>
    <row r="516" ht="15.8" customHeight="1"/>
    <row r="517" ht="15.8" customHeight="1"/>
    <row r="518" ht="15.8" customHeight="1"/>
    <row r="519" ht="15.8" customHeight="1"/>
    <row r="520" ht="15.8" customHeight="1"/>
    <row r="521" ht="15.8" customHeight="1"/>
    <row r="522" ht="15.8" customHeight="1"/>
    <row r="523" ht="15.8" customHeight="1"/>
    <row r="524" ht="15.8" customHeight="1"/>
    <row r="525" ht="15.8" customHeight="1"/>
    <row r="526" ht="15.8" customHeight="1"/>
    <row r="527" ht="15.8" customHeight="1"/>
    <row r="528" ht="15.8" customHeight="1"/>
    <row r="529" ht="15.8" customHeight="1"/>
    <row r="530" ht="15.8" customHeight="1"/>
    <row r="531" ht="15.8" customHeight="1"/>
    <row r="532" ht="15.8" customHeight="1"/>
    <row r="533" ht="15.8" customHeight="1"/>
    <row r="534" ht="15.8" customHeight="1"/>
    <row r="535" ht="15.8" customHeight="1"/>
    <row r="536" ht="15.8" customHeight="1"/>
    <row r="537" ht="15.8" customHeight="1"/>
    <row r="538" ht="15.8" customHeight="1"/>
    <row r="539" ht="15.8" customHeight="1"/>
    <row r="540" ht="15.8" customHeight="1"/>
    <row r="541" ht="15.8" customHeight="1"/>
    <row r="542" ht="15.8" customHeight="1"/>
    <row r="543" ht="15.8" customHeight="1"/>
    <row r="544" ht="15.8" customHeight="1"/>
    <row r="545" ht="15.8" customHeight="1"/>
    <row r="546" ht="15.8" customHeight="1"/>
    <row r="547" ht="15.8" customHeight="1"/>
    <row r="548" ht="15.8" customHeight="1"/>
    <row r="549" ht="15.8" customHeight="1"/>
    <row r="550" ht="15.8" customHeight="1"/>
    <row r="551" ht="15.8" customHeight="1"/>
    <row r="552" ht="15.8" customHeight="1"/>
    <row r="553" ht="15.8" customHeight="1"/>
    <row r="554" ht="15.8" customHeight="1"/>
    <row r="555" ht="15.8" customHeight="1"/>
    <row r="556" ht="15.8" customHeight="1"/>
    <row r="557" ht="15.8" customHeight="1"/>
    <row r="558" ht="15.8" customHeight="1"/>
    <row r="559" ht="15.8" customHeight="1"/>
    <row r="560" ht="15.8" customHeight="1"/>
    <row r="561" ht="15.8" customHeight="1"/>
    <row r="562" ht="15.8" customHeight="1"/>
    <row r="563" ht="15.8" customHeight="1"/>
    <row r="564" ht="15.8" customHeight="1"/>
    <row r="565" ht="15.8" customHeight="1"/>
    <row r="566" ht="15.8" customHeight="1"/>
    <row r="567" ht="15.8" customHeight="1"/>
    <row r="568" ht="15.8" customHeight="1"/>
    <row r="569" ht="15.8" customHeight="1"/>
    <row r="570" ht="15.8" customHeight="1"/>
    <row r="571" ht="15.8" customHeight="1"/>
    <row r="572" ht="15.8" customHeight="1"/>
    <row r="573" ht="15.8" customHeight="1"/>
    <row r="574" ht="15.8" customHeight="1"/>
    <row r="575" ht="15.8" customHeight="1"/>
    <row r="576" ht="15.8" customHeight="1"/>
    <row r="577" ht="15.8" customHeight="1"/>
    <row r="578" ht="15.8" customHeight="1"/>
    <row r="579" ht="15.8" customHeight="1"/>
    <row r="580" ht="15.8" customHeight="1"/>
    <row r="581" ht="15.8" customHeight="1"/>
    <row r="582" ht="15.8" customHeight="1"/>
    <row r="583" ht="15.8" customHeight="1"/>
    <row r="584" ht="15.8" customHeight="1"/>
    <row r="585" ht="15.8" customHeight="1"/>
    <row r="586" ht="15.8" customHeight="1"/>
    <row r="587" ht="15.8" customHeight="1"/>
    <row r="588" ht="15.8" customHeight="1"/>
    <row r="589" ht="15.8" customHeight="1"/>
    <row r="590" ht="15.8" customHeight="1"/>
    <row r="591" ht="15.8" customHeight="1"/>
    <row r="592" ht="15.8" customHeight="1"/>
    <row r="593" ht="15.8" customHeight="1"/>
    <row r="594" ht="15.8" customHeight="1"/>
    <row r="595" ht="15.8" customHeight="1"/>
    <row r="596" ht="15.8" customHeight="1"/>
    <row r="597" ht="15.8" customHeight="1"/>
    <row r="598" ht="15.8" customHeight="1"/>
    <row r="599" ht="15.8" customHeight="1"/>
    <row r="600" ht="15.8" customHeight="1"/>
    <row r="601" ht="15.8" customHeight="1"/>
    <row r="602" ht="15.8" customHeight="1"/>
    <row r="603" ht="15.8" customHeight="1"/>
    <row r="604" ht="15.8" customHeight="1"/>
    <row r="605" ht="15.8" customHeight="1"/>
    <row r="606" ht="15.8" customHeight="1"/>
    <row r="607" ht="15.8" customHeight="1"/>
    <row r="608" ht="15.8" customHeight="1"/>
    <row r="609" ht="15.8" customHeight="1"/>
    <row r="610" ht="15.8" customHeight="1"/>
    <row r="611" ht="15.8" customHeight="1"/>
    <row r="612" ht="15.8" customHeight="1"/>
    <row r="613" ht="15.8" customHeight="1"/>
    <row r="614" ht="15.8" customHeight="1"/>
    <row r="615" ht="15.8" customHeight="1"/>
    <row r="616" ht="15.8" customHeight="1"/>
    <row r="617" ht="15.8" customHeight="1"/>
    <row r="618" ht="15.8" customHeight="1"/>
    <row r="619" ht="15.8" customHeight="1"/>
    <row r="620" ht="15.8" customHeight="1"/>
    <row r="621" ht="15.8" customHeight="1"/>
    <row r="622" ht="15.8" customHeight="1"/>
    <row r="623" ht="15.8" customHeight="1"/>
    <row r="624" ht="15.8" customHeight="1"/>
    <row r="625" ht="15.8" customHeight="1"/>
    <row r="626" ht="15.8" customHeight="1"/>
    <row r="627" ht="15.8" customHeight="1"/>
    <row r="628" ht="15.8" customHeight="1"/>
    <row r="629" ht="15.8" customHeight="1"/>
    <row r="630" ht="15.8" customHeight="1"/>
    <row r="631" ht="15.8" customHeight="1"/>
    <row r="632" ht="15.8" customHeight="1"/>
    <row r="633" ht="15.8" customHeight="1"/>
    <row r="634" ht="15.8" customHeight="1"/>
    <row r="635" ht="15.8" customHeight="1"/>
    <row r="636" ht="15.8" customHeight="1"/>
    <row r="637" ht="15.8" customHeight="1"/>
    <row r="638" ht="15.8" customHeight="1"/>
    <row r="639" ht="15.8" customHeight="1"/>
    <row r="640" ht="15.8" customHeight="1"/>
    <row r="641" ht="15.8" customHeight="1"/>
    <row r="642" ht="15.8" customHeight="1"/>
    <row r="643" ht="15.8" customHeight="1"/>
    <row r="644" ht="15.8" customHeight="1"/>
    <row r="645" ht="15.8" customHeight="1"/>
    <row r="646" ht="15.8" customHeight="1"/>
    <row r="647" ht="15.8" customHeight="1"/>
    <row r="648" ht="15.8" customHeight="1"/>
    <row r="649" ht="15.8" customHeight="1"/>
    <row r="650" ht="15.8" customHeight="1"/>
    <row r="651" ht="15.8" customHeight="1"/>
    <row r="652" ht="15.8" customHeight="1"/>
    <row r="653" ht="15.8" customHeight="1"/>
    <row r="654" ht="15.8" customHeight="1"/>
    <row r="655" ht="15.8" customHeight="1"/>
    <row r="656" ht="15.8" customHeight="1"/>
    <row r="657" ht="15.8" customHeight="1"/>
    <row r="658" ht="15.8" customHeight="1"/>
    <row r="659" ht="15.8" customHeight="1"/>
    <row r="660" ht="15.8" customHeight="1"/>
    <row r="661" ht="15.8" customHeight="1"/>
    <row r="662" ht="15.8" customHeight="1"/>
    <row r="663" ht="15.8" customHeight="1"/>
    <row r="664" ht="15.8" customHeight="1"/>
    <row r="665" ht="15.8" customHeight="1"/>
    <row r="666" ht="15.8" customHeight="1"/>
    <row r="667" ht="15.8" customHeight="1"/>
    <row r="668" ht="15.8" customHeight="1"/>
    <row r="669" ht="15.8" customHeight="1"/>
    <row r="670" ht="15.8" customHeight="1"/>
    <row r="671" ht="15.8" customHeight="1"/>
    <row r="672" ht="15.8" customHeight="1"/>
    <row r="673" ht="15.8" customHeight="1"/>
    <row r="674" ht="15.8" customHeight="1"/>
    <row r="675" ht="15.8" customHeight="1"/>
    <row r="676" ht="15.8" customHeight="1"/>
    <row r="677" ht="15.8" customHeight="1"/>
    <row r="678" ht="15.8" customHeight="1"/>
    <row r="679" ht="15.8" customHeight="1"/>
    <row r="680" ht="15.8" customHeight="1"/>
    <row r="681" ht="15.8" customHeight="1"/>
    <row r="682" ht="15.8" customHeight="1"/>
    <row r="683" ht="15.8" customHeight="1"/>
    <row r="684" ht="15.8" customHeight="1"/>
    <row r="685" ht="15.8" customHeight="1"/>
    <row r="686" ht="15.8" customHeight="1"/>
    <row r="687" ht="15.8" customHeight="1"/>
    <row r="688" ht="15.8" customHeight="1"/>
    <row r="689" ht="15.8" customHeight="1"/>
    <row r="690" ht="15.8" customHeight="1"/>
    <row r="691" ht="15.8" customHeight="1"/>
    <row r="692" ht="15.8" customHeight="1"/>
    <row r="693" ht="15.8" customHeight="1"/>
    <row r="694" ht="15.8" customHeight="1"/>
    <row r="695" ht="15.8" customHeight="1"/>
    <row r="696" ht="15.8" customHeight="1"/>
    <row r="697" ht="15.8" customHeight="1"/>
    <row r="698" ht="15.8" customHeight="1"/>
    <row r="699" ht="15.8" customHeight="1"/>
    <row r="700" ht="15.8" customHeight="1"/>
    <row r="701" ht="15.8" customHeight="1"/>
    <row r="702" ht="15.8" customHeight="1"/>
    <row r="703" ht="15.8" customHeight="1"/>
    <row r="704" ht="15.8" customHeight="1"/>
    <row r="705" ht="15.8" customHeight="1"/>
    <row r="706" ht="15.8" customHeight="1"/>
    <row r="707" ht="15.8" customHeight="1"/>
    <row r="708" ht="15.8" customHeight="1"/>
    <row r="709" ht="15.8" customHeight="1"/>
    <row r="710" ht="15.8" customHeight="1"/>
    <row r="711" ht="15.8" customHeight="1"/>
    <row r="712" ht="15.8" customHeight="1"/>
    <row r="713" ht="15.8" customHeight="1"/>
    <row r="714" ht="15.8" customHeight="1"/>
    <row r="715" ht="15.8" customHeight="1"/>
    <row r="716" ht="15.8" customHeight="1"/>
    <row r="717" ht="15.8" customHeight="1"/>
    <row r="718" ht="15.8" customHeight="1"/>
    <row r="719" ht="15.8" customHeight="1"/>
    <row r="720" ht="15.8" customHeight="1"/>
    <row r="721" ht="15.8" customHeight="1"/>
    <row r="722" ht="15.8" customHeight="1"/>
    <row r="723" ht="15.8" customHeight="1"/>
    <row r="724" ht="15.8" customHeight="1"/>
    <row r="725" ht="15.8" customHeight="1"/>
    <row r="726" ht="15.8" customHeight="1"/>
    <row r="727" ht="15.8" customHeight="1"/>
    <row r="728" ht="15.8" customHeight="1"/>
    <row r="729" ht="15.8" customHeight="1"/>
    <row r="730" ht="15.8" customHeight="1"/>
    <row r="731" ht="15.8" customHeight="1"/>
    <row r="732" ht="15.8" customHeight="1"/>
    <row r="733" ht="15.8" customHeight="1"/>
    <row r="734" ht="15.8" customHeight="1"/>
    <row r="735" ht="15.8" customHeight="1"/>
    <row r="736" ht="15.8" customHeight="1"/>
    <row r="737" ht="15.8" customHeight="1"/>
    <row r="738" ht="15.8" customHeight="1"/>
    <row r="739" ht="15.8" customHeight="1"/>
    <row r="740" ht="15.8" customHeight="1"/>
    <row r="741" ht="15.8" customHeight="1"/>
    <row r="742" ht="15.8" customHeight="1"/>
    <row r="743" ht="15.8" customHeight="1"/>
    <row r="744" ht="15.8" customHeight="1"/>
    <row r="745" ht="15.8" customHeight="1"/>
    <row r="746" ht="15.8" customHeight="1"/>
    <row r="747" ht="15.8" customHeight="1"/>
    <row r="748" ht="15.8" customHeight="1"/>
    <row r="749" ht="15.8" customHeight="1"/>
    <row r="750" ht="15.8" customHeight="1"/>
    <row r="751" ht="15.8" customHeight="1"/>
    <row r="752" ht="15.8" customHeight="1"/>
    <row r="753" ht="15.8" customHeight="1"/>
    <row r="754" ht="15.8" customHeight="1"/>
    <row r="755" ht="15.8" customHeight="1"/>
    <row r="756" ht="15.8" customHeight="1"/>
    <row r="757" ht="15.8" customHeight="1"/>
    <row r="758" ht="15.8" customHeight="1"/>
    <row r="759" ht="15.8" customHeight="1"/>
    <row r="760" ht="15.8" customHeight="1"/>
    <row r="761" ht="15.8" customHeight="1"/>
    <row r="762" ht="15.8" customHeight="1"/>
    <row r="763" ht="15.8" customHeight="1"/>
    <row r="764" ht="15.8" customHeight="1"/>
    <row r="765" ht="15.8" customHeight="1"/>
    <row r="766" ht="15.8" customHeight="1"/>
    <row r="767" ht="15.8" customHeight="1"/>
    <row r="768" ht="15.8" customHeight="1"/>
    <row r="769" ht="15.8" customHeight="1"/>
    <row r="770" ht="15.8" customHeight="1"/>
    <row r="771" ht="15.8" customHeight="1"/>
    <row r="772" ht="15.8" customHeight="1"/>
    <row r="773" ht="15.8" customHeight="1"/>
    <row r="774" ht="15.8" customHeight="1"/>
    <row r="775" ht="15.8" customHeight="1"/>
    <row r="776" ht="15.8" customHeight="1"/>
    <row r="777" ht="15.8" customHeight="1"/>
    <row r="778" ht="15.8" customHeight="1"/>
    <row r="779" ht="15.8" customHeight="1"/>
    <row r="780" ht="15.8" customHeight="1"/>
    <row r="781" ht="15.8" customHeight="1"/>
    <row r="782" ht="15.8" customHeight="1"/>
    <row r="783" ht="15.8" customHeight="1"/>
    <row r="784" ht="15.8" customHeight="1"/>
    <row r="785" ht="15.8" customHeight="1"/>
    <row r="786" ht="15.8" customHeight="1"/>
    <row r="787" ht="15.8" customHeight="1"/>
    <row r="788" ht="15.8" customHeight="1"/>
    <row r="789" ht="15.8" customHeight="1"/>
    <row r="790" ht="15.8" customHeight="1"/>
    <row r="791" ht="15.8" customHeight="1"/>
    <row r="792" ht="15.8" customHeight="1"/>
    <row r="793" ht="15.8" customHeight="1"/>
    <row r="794" ht="15.8" customHeight="1"/>
    <row r="795" ht="15.8" customHeight="1"/>
    <row r="796" ht="15.8" customHeight="1"/>
    <row r="797" ht="15.8" customHeight="1"/>
    <row r="798" ht="15.8" customHeight="1"/>
    <row r="799" ht="15.8" customHeight="1"/>
    <row r="800" ht="15.8" customHeight="1"/>
    <row r="801" ht="15.8" customHeight="1"/>
    <row r="802" ht="15.8" customHeight="1"/>
    <row r="803" ht="15.8" customHeight="1"/>
    <row r="804" ht="15.8" customHeight="1"/>
    <row r="805" ht="15.8" customHeight="1"/>
    <row r="806" ht="15.8" customHeight="1"/>
    <row r="807" ht="15.8" customHeight="1"/>
    <row r="808" ht="15.8" customHeight="1"/>
    <row r="809" ht="15.8" customHeight="1"/>
    <row r="810" ht="15.8" customHeight="1"/>
    <row r="811" ht="15.8" customHeight="1"/>
    <row r="812" ht="15.8" customHeight="1"/>
    <row r="813" ht="15.8" customHeight="1"/>
    <row r="814" ht="15.8" customHeight="1"/>
    <row r="815" ht="15.8" customHeight="1"/>
    <row r="816" ht="15.8" customHeight="1"/>
    <row r="817" ht="15.8" customHeight="1"/>
    <row r="818" ht="15.8" customHeight="1"/>
    <row r="819" ht="15.8" customHeight="1"/>
    <row r="820" ht="15.8" customHeight="1"/>
    <row r="821" ht="15.8" customHeight="1"/>
    <row r="822" ht="15.8" customHeight="1"/>
    <row r="823" ht="15.8" customHeight="1"/>
    <row r="824" ht="15.8" customHeight="1"/>
    <row r="825" ht="15.8" customHeight="1"/>
    <row r="826" ht="15.8" customHeight="1"/>
    <row r="827" ht="15.8" customHeight="1"/>
    <row r="828" ht="15.8" customHeight="1"/>
    <row r="829" ht="15.8" customHeight="1"/>
    <row r="830" ht="15.8" customHeight="1"/>
    <row r="831" ht="15.8" customHeight="1"/>
    <row r="832" ht="15.8" customHeight="1"/>
    <row r="833" ht="15.8" customHeight="1"/>
    <row r="834" ht="15.8" customHeight="1"/>
    <row r="835" ht="15.8" customHeight="1"/>
    <row r="836" ht="15.8" customHeight="1"/>
    <row r="837" ht="15.8" customHeight="1"/>
    <row r="838" ht="15.8" customHeight="1"/>
    <row r="839" ht="15.8" customHeight="1"/>
    <row r="840" ht="15.8" customHeight="1"/>
    <row r="841" ht="15.8" customHeight="1"/>
    <row r="842" ht="15.8" customHeight="1"/>
    <row r="843" ht="15.8" customHeight="1"/>
    <row r="844" ht="15.8" customHeight="1"/>
    <row r="845" ht="15.8" customHeight="1"/>
    <row r="846" ht="15.8" customHeight="1"/>
    <row r="847" ht="15.8" customHeight="1"/>
    <row r="848" ht="15.8" customHeight="1"/>
    <row r="849" ht="15.8" customHeight="1"/>
    <row r="850" ht="15.8" customHeight="1"/>
    <row r="851" ht="15.8" customHeight="1"/>
    <row r="852" ht="15.8" customHeight="1"/>
    <row r="853" ht="15.8" customHeight="1"/>
    <row r="854" ht="15.8" customHeight="1"/>
    <row r="855" ht="15.8" customHeight="1"/>
    <row r="856" ht="15.8" customHeight="1"/>
    <row r="857" ht="15.8" customHeight="1"/>
    <row r="858" ht="15.8" customHeight="1"/>
    <row r="859" ht="15.8" customHeight="1"/>
    <row r="860" ht="15.8" customHeight="1"/>
    <row r="861" ht="15.8" customHeight="1"/>
    <row r="862" ht="15.8" customHeight="1"/>
    <row r="863" ht="15.8" customHeight="1"/>
    <row r="864" ht="15.8" customHeight="1"/>
    <row r="865" ht="15.8" customHeight="1"/>
    <row r="866" ht="15.8" customHeight="1"/>
    <row r="867" ht="15.8" customHeight="1"/>
    <row r="868" ht="15.8" customHeight="1"/>
    <row r="869" ht="15.8" customHeight="1"/>
    <row r="870" ht="15.8" customHeight="1"/>
    <row r="871" ht="15.8" customHeight="1"/>
    <row r="872" ht="15.8" customHeight="1"/>
    <row r="873" ht="15.8" customHeight="1"/>
    <row r="874" ht="15.8" customHeight="1"/>
    <row r="875" ht="15.8" customHeight="1"/>
    <row r="876" ht="15.8" customHeight="1"/>
    <row r="877" ht="15.8" customHeight="1"/>
    <row r="878" ht="15.8" customHeight="1"/>
    <row r="879" ht="15.8" customHeight="1"/>
    <row r="880" ht="15.8" customHeight="1"/>
    <row r="881" ht="15.8" customHeight="1"/>
    <row r="882" ht="15.8" customHeight="1"/>
    <row r="883" ht="15.8" customHeight="1"/>
    <row r="884" ht="15.8" customHeight="1"/>
    <row r="885" ht="15.8" customHeight="1"/>
    <row r="886" ht="15.8" customHeight="1"/>
    <row r="887" ht="15.8" customHeight="1"/>
    <row r="888" ht="15.8" customHeight="1"/>
    <row r="889" ht="15.8" customHeight="1"/>
    <row r="890" ht="15.8" customHeight="1"/>
    <row r="891" ht="15.8" customHeight="1"/>
    <row r="892" ht="15.8" customHeight="1"/>
    <row r="893" ht="15.8" customHeight="1"/>
    <row r="894" ht="15.8" customHeight="1"/>
    <row r="895" ht="15.8" customHeight="1"/>
    <row r="896" ht="15.8" customHeight="1"/>
    <row r="897" ht="15.8" customHeight="1"/>
    <row r="898" ht="15.8" customHeight="1"/>
    <row r="899" ht="15.8" customHeight="1"/>
    <row r="900" ht="15.8" customHeight="1"/>
    <row r="901" ht="15.8" customHeight="1"/>
    <row r="902" ht="15.8" customHeight="1"/>
    <row r="903" ht="15.8" customHeight="1"/>
    <row r="904" ht="15.8" customHeight="1"/>
    <row r="905" ht="15.8" customHeight="1"/>
    <row r="906" ht="15.8" customHeight="1"/>
    <row r="907" ht="15.8" customHeight="1"/>
    <row r="908" ht="15.8" customHeight="1"/>
    <row r="909" ht="15.8" customHeight="1"/>
    <row r="910" ht="15.8" customHeight="1"/>
    <row r="911" ht="15.8" customHeight="1"/>
    <row r="912" ht="15.8" customHeight="1"/>
    <row r="913" ht="15.8" customHeight="1"/>
    <row r="914" ht="15.8" customHeight="1"/>
    <row r="915" ht="15.8" customHeight="1"/>
    <row r="916" ht="15.8" customHeight="1"/>
    <row r="917" ht="15.8" customHeight="1"/>
    <row r="918" ht="15.8" customHeight="1"/>
    <row r="919" ht="15.8" customHeight="1"/>
    <row r="920" ht="15.8" customHeight="1"/>
    <row r="921" ht="15.8" customHeight="1"/>
    <row r="922" ht="15.8" customHeight="1"/>
    <row r="923" ht="15.8" customHeight="1"/>
    <row r="924" ht="15.8" customHeight="1"/>
    <row r="925" ht="15.8" customHeight="1"/>
    <row r="926" ht="15.8" customHeight="1"/>
    <row r="927" ht="15.8" customHeight="1"/>
    <row r="928" ht="15.8" customHeight="1"/>
    <row r="929" ht="15.8" customHeight="1"/>
    <row r="930" ht="15.8" customHeight="1"/>
    <row r="931" ht="15.8" customHeight="1"/>
    <row r="932" ht="15.8" customHeight="1"/>
    <row r="933" ht="15.8" customHeight="1"/>
    <row r="934" ht="15.8" customHeight="1"/>
    <row r="935" ht="15.8" customHeight="1"/>
    <row r="936" ht="15.8" customHeight="1"/>
    <row r="937" ht="15.8" customHeight="1"/>
    <row r="938" ht="15.8" customHeight="1"/>
    <row r="939" ht="15.8" customHeight="1"/>
    <row r="940" ht="15.8" customHeight="1"/>
    <row r="941" ht="15.8" customHeight="1"/>
    <row r="942" ht="15.8" customHeight="1"/>
    <row r="943" ht="15.8" customHeight="1"/>
    <row r="944" ht="15.8" customHeight="1"/>
    <row r="945" ht="15.8" customHeight="1"/>
    <row r="946" ht="15.8" customHeight="1"/>
    <row r="947" ht="15.8" customHeight="1"/>
    <row r="948" ht="15.8" customHeight="1"/>
    <row r="949" ht="15.8" customHeight="1"/>
    <row r="950" ht="15.8" customHeight="1"/>
    <row r="951" ht="15.8" customHeight="1"/>
    <row r="952" ht="15.8" customHeight="1"/>
    <row r="953" ht="15.8" customHeight="1"/>
    <row r="954" ht="15.8" customHeight="1"/>
    <row r="955" ht="15.8" customHeight="1"/>
    <row r="956" ht="15.8" customHeight="1"/>
    <row r="957" ht="15.8" customHeight="1"/>
    <row r="958" ht="15.8" customHeight="1"/>
    <row r="959" ht="15.8" customHeight="1"/>
    <row r="960" ht="15.8" customHeight="1"/>
    <row r="961" ht="15.8" customHeight="1"/>
    <row r="962" ht="15.8" customHeight="1"/>
    <row r="963" ht="15.8" customHeight="1"/>
    <row r="964" ht="15.8" customHeight="1"/>
    <row r="965" ht="15.8" customHeight="1"/>
    <row r="966" ht="15.8" customHeight="1"/>
    <row r="967" ht="15.8" customHeight="1"/>
    <row r="968" ht="15.8" customHeight="1"/>
    <row r="969" ht="15.8" customHeight="1"/>
    <row r="970" ht="15.8" customHeight="1"/>
    <row r="971" ht="15.8" customHeight="1"/>
    <row r="972" ht="15.8" customHeight="1"/>
    <row r="973" ht="15.8" customHeight="1"/>
    <row r="974" ht="15.8" customHeight="1"/>
    <row r="975" ht="15.8" customHeight="1"/>
    <row r="976" ht="15.8" customHeight="1"/>
    <row r="977" ht="15.8" customHeight="1"/>
    <row r="978" ht="15.8" customHeight="1"/>
    <row r="979" ht="15.8" customHeight="1"/>
    <row r="980" ht="15.8" customHeight="1"/>
    <row r="981" ht="15.8" customHeight="1"/>
    <row r="982" ht="15.8" customHeight="1"/>
    <row r="983" ht="15.8" customHeight="1"/>
    <row r="984" ht="15.8" customHeight="1"/>
    <row r="985" ht="15.8" customHeight="1"/>
    <row r="986" ht="15.8" customHeight="1"/>
    <row r="987" ht="15.8" customHeight="1"/>
    <row r="988" ht="15.8" customHeight="1"/>
    <row r="989" ht="15.8" customHeight="1"/>
    <row r="990" ht="15.8" customHeight="1"/>
    <row r="991" ht="15.8" customHeight="1"/>
    <row r="992" ht="15.8" customHeight="1"/>
    <row r="993" ht="15.8" customHeight="1"/>
    <row r="994" ht="15.8" customHeight="1"/>
    <row r="995" ht="15.8" customHeight="1"/>
    <row r="996" ht="15.8" customHeight="1"/>
    <row r="997" ht="15.8" customHeight="1"/>
    <row r="998" ht="15.8" customHeight="1"/>
    <row r="999" ht="15.8" customHeight="1"/>
    <row r="1000" ht="15.8" customHeight="1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J999"/>
  <sheetViews>
    <sheetView tabSelected="1" topLeftCell="A9" workbookViewId="0">
      <selection activeCell="A16" sqref="A16:B16"/>
    </sheetView>
  </sheetViews>
  <sheetFormatPr defaultColWidth="12.6640625" defaultRowHeight="15" customHeight="1"/>
  <cols>
    <col min="1" max="1" width="29.88671875" customWidth="1"/>
    <col min="2" max="3" width="12.6640625" customWidth="1"/>
    <col min="4" max="4" width="17.21875" customWidth="1"/>
    <col min="5" max="5" width="12.6640625" customWidth="1"/>
    <col min="6" max="6" width="17.44140625" customWidth="1"/>
    <col min="7" max="7" width="10.33203125" customWidth="1"/>
    <col min="9" max="9" width="13.77734375" customWidth="1"/>
  </cols>
  <sheetData>
    <row r="1" spans="1:10" ht="15.8" customHeight="1">
      <c r="A1" s="3" t="s">
        <v>228</v>
      </c>
      <c r="B1" s="3">
        <v>210000</v>
      </c>
      <c r="E1" s="3"/>
    </row>
    <row r="2" spans="1:10" ht="15.8" customHeight="1">
      <c r="A2" s="2" t="s">
        <v>229</v>
      </c>
      <c r="B2" s="2">
        <v>1350000</v>
      </c>
      <c r="E2" s="56">
        <f ca="1">DATEDIF(DATE(2023,12,1), TODAY(), "m")</f>
        <v>14</v>
      </c>
    </row>
    <row r="3" spans="1:10" ht="15.8" customHeight="1">
      <c r="A3" s="49" t="s">
        <v>230</v>
      </c>
      <c r="B3" s="50"/>
      <c r="D3" s="2" t="s">
        <v>231</v>
      </c>
      <c r="E3" s="3">
        <v>75000</v>
      </c>
      <c r="J3" s="39"/>
    </row>
    <row r="4" spans="1:10" ht="15.8" customHeight="1">
      <c r="A4" s="3"/>
      <c r="B4" s="3"/>
      <c r="C4" s="6">
        <v>169600</v>
      </c>
      <c r="D4" s="2" t="s">
        <v>232</v>
      </c>
      <c r="E4" s="3">
        <f ca="1">B15+MONTH(TODAY()) - 1</f>
        <v>0</v>
      </c>
    </row>
    <row r="5" spans="1:10" ht="15.8" customHeight="1">
      <c r="A5" s="51" t="s">
        <v>233</v>
      </c>
      <c r="B5" s="51">
        <v>2506255</v>
      </c>
      <c r="C5" s="6" t="s">
        <v>234</v>
      </c>
      <c r="D5" s="3"/>
      <c r="E5" s="3"/>
    </row>
    <row r="6" spans="1:10" ht="15.8" customHeight="1">
      <c r="A6" s="51" t="s">
        <v>235</v>
      </c>
      <c r="B6" s="51">
        <v>135000</v>
      </c>
      <c r="C6" s="6" t="s">
        <v>236</v>
      </c>
      <c r="D6" s="3">
        <v>100000</v>
      </c>
      <c r="E6" s="3"/>
    </row>
    <row r="7" spans="1:10" ht="15.8" customHeight="1">
      <c r="A7" s="51" t="s">
        <v>237</v>
      </c>
      <c r="B7" s="52">
        <v>0</v>
      </c>
      <c r="C7" s="40" t="s">
        <v>238</v>
      </c>
      <c r="D7" s="41">
        <v>160000</v>
      </c>
    </row>
    <row r="8" spans="1:10" ht="15.8" customHeight="1">
      <c r="A8" s="51" t="s">
        <v>239</v>
      </c>
      <c r="B8" s="51">
        <v>0</v>
      </c>
      <c r="C8" s="6" t="s">
        <v>240</v>
      </c>
      <c r="D8" s="6">
        <v>100000</v>
      </c>
      <c r="E8" s="3"/>
    </row>
    <row r="9" spans="1:10" ht="15.8" customHeight="1">
      <c r="A9" s="51" t="s">
        <v>241</v>
      </c>
      <c r="B9" s="51">
        <v>65577</v>
      </c>
      <c r="C9" s="6" t="s">
        <v>242</v>
      </c>
      <c r="D9" s="6">
        <v>360000</v>
      </c>
      <c r="E9" s="6" t="s">
        <v>243</v>
      </c>
      <c r="G9" s="6"/>
    </row>
    <row r="10" spans="1:10" ht="15.8" customHeight="1">
      <c r="A10" s="51" t="s">
        <v>244</v>
      </c>
      <c r="B10" s="51">
        <v>0</v>
      </c>
      <c r="C10" s="6" t="s">
        <v>245</v>
      </c>
      <c r="D10" s="6">
        <v>88000</v>
      </c>
      <c r="E10" s="6">
        <v>117000</v>
      </c>
      <c r="G10" s="6"/>
    </row>
    <row r="11" spans="1:10" ht="15.8" customHeight="1">
      <c r="A11" s="52"/>
      <c r="B11" s="52"/>
    </row>
    <row r="12" spans="1:10" ht="15.8" customHeight="1">
      <c r="A12" s="51" t="s">
        <v>246</v>
      </c>
      <c r="B12" s="51">
        <f>SUM(B5:B10)</f>
        <v>2706832</v>
      </c>
      <c r="D12" s="6" t="s">
        <v>90</v>
      </c>
      <c r="E12" s="6">
        <v>20000</v>
      </c>
      <c r="F12" s="6"/>
      <c r="G12" s="6"/>
    </row>
    <row r="13" spans="1:10" ht="15.8" customHeight="1">
      <c r="A13" s="51"/>
      <c r="B13" s="51"/>
      <c r="D13" s="6" t="s">
        <v>130</v>
      </c>
      <c r="E13" s="6">
        <v>8000</v>
      </c>
    </row>
    <row r="14" spans="1:10" ht="15.8" customHeight="1">
      <c r="A14" s="52"/>
      <c r="B14" s="51">
        <f ca="1">B1+(E2*E3)-B27</f>
        <v>1260000</v>
      </c>
      <c r="D14" s="6"/>
      <c r="E14" s="6"/>
    </row>
    <row r="15" spans="1:10" ht="15.8" customHeight="1">
      <c r="A15" s="51" t="s">
        <v>247</v>
      </c>
      <c r="B15" s="51">
        <f ca="1">B2+(E3*E4)-B28</f>
        <v>0</v>
      </c>
      <c r="D15" s="6" t="s">
        <v>248</v>
      </c>
      <c r="E15" s="6">
        <v>26800</v>
      </c>
    </row>
    <row r="16" spans="1:10" ht="15.8" customHeight="1">
      <c r="A16" t="s">
        <v>295</v>
      </c>
      <c r="B16" s="55">
        <f ca="1">B2+(E3*E2)-B28</f>
        <v>2218600</v>
      </c>
      <c r="D16" s="6" t="s">
        <v>249</v>
      </c>
      <c r="E16" s="6">
        <v>50000</v>
      </c>
    </row>
    <row r="17" spans="1:9" ht="15.8" customHeight="1">
      <c r="A17" s="2" t="s">
        <v>250</v>
      </c>
      <c r="B17" s="2">
        <f ca="1" xml:space="preserve"> B12-B15</f>
        <v>1463232</v>
      </c>
      <c r="D17" s="6" t="s">
        <v>251</v>
      </c>
      <c r="E17" s="6">
        <v>5000</v>
      </c>
    </row>
    <row r="18" spans="1:9" ht="15.8" customHeight="1"/>
    <row r="19" spans="1:9" ht="15.8" customHeight="1">
      <c r="A19" s="6" t="s">
        <v>252</v>
      </c>
      <c r="B19" s="45">
        <v>23000</v>
      </c>
      <c r="D19" s="6"/>
      <c r="E19" s="6"/>
      <c r="F19" s="6"/>
      <c r="G19" s="6"/>
    </row>
    <row r="20" spans="1:9" ht="15.8" customHeight="1">
      <c r="A20" s="6" t="s">
        <v>253</v>
      </c>
      <c r="B20" s="6">
        <v>0</v>
      </c>
    </row>
    <row r="21" spans="1:9" ht="15.8" customHeight="1">
      <c r="A21" s="6" t="s">
        <v>254</v>
      </c>
      <c r="B21" s="6">
        <v>0</v>
      </c>
    </row>
    <row r="22" spans="1:9" ht="15.8" customHeight="1">
      <c r="A22" s="6" t="s">
        <v>255</v>
      </c>
      <c r="B22" s="6">
        <v>0</v>
      </c>
    </row>
    <row r="23" spans="1:9" ht="15.8" customHeight="1">
      <c r="A23" s="6" t="s">
        <v>256</v>
      </c>
      <c r="B23" s="6">
        <v>100000</v>
      </c>
      <c r="C23" s="6"/>
      <c r="D23" s="6"/>
    </row>
    <row r="24" spans="1:9" ht="15.8" customHeight="1"/>
    <row r="25" spans="1:9" ht="15.8" customHeight="1">
      <c r="A25" s="42" t="s">
        <v>257</v>
      </c>
      <c r="B25" s="42">
        <f ca="1">SUM(B17,B19:B24)</f>
        <v>1586232</v>
      </c>
    </row>
    <row r="26" spans="1:9" ht="15.8" customHeight="1"/>
    <row r="27" spans="1:9" ht="15.8" customHeight="1">
      <c r="I27" s="6"/>
    </row>
    <row r="28" spans="1:9" ht="15.8" customHeight="1">
      <c r="A28" s="3" t="s">
        <v>258</v>
      </c>
      <c r="B28">
        <v>181400</v>
      </c>
      <c r="F28" s="42"/>
      <c r="G28" s="6"/>
      <c r="I28" s="6"/>
    </row>
    <row r="29" spans="1:9" ht="15.8" customHeight="1">
      <c r="A29" t="s">
        <v>259</v>
      </c>
      <c r="F29" s="6"/>
      <c r="G29" s="6"/>
      <c r="H29" s="6"/>
    </row>
    <row r="30" spans="1:9" ht="15.8" customHeight="1">
      <c r="F30" s="6"/>
      <c r="G30" s="6"/>
      <c r="H30" s="6"/>
    </row>
    <row r="31" spans="1:9" ht="15.8" customHeight="1">
      <c r="A31" s="6">
        <v>100000</v>
      </c>
      <c r="B31" s="6" t="s">
        <v>260</v>
      </c>
      <c r="F31" s="6"/>
      <c r="G31" s="6"/>
    </row>
    <row r="32" spans="1:9" ht="15.8" customHeight="1">
      <c r="A32" s="6">
        <v>100000</v>
      </c>
      <c r="B32" s="6" t="s">
        <v>261</v>
      </c>
      <c r="F32" s="6"/>
      <c r="G32" s="6"/>
    </row>
    <row r="33" spans="1:8" ht="15.8" customHeight="1">
      <c r="A33" s="6">
        <v>100000</v>
      </c>
      <c r="B33" s="6" t="s">
        <v>262</v>
      </c>
      <c r="F33" s="6"/>
      <c r="G33" s="6"/>
    </row>
    <row r="34" spans="1:8" ht="15.8" customHeight="1">
      <c r="A34" s="6">
        <v>200000</v>
      </c>
      <c r="B34" s="6" t="s">
        <v>263</v>
      </c>
      <c r="F34" s="6"/>
      <c r="G34" s="6"/>
    </row>
    <row r="35" spans="1:8" ht="15.8" customHeight="1">
      <c r="A35" s="6" t="s">
        <v>264</v>
      </c>
      <c r="F35" s="6"/>
      <c r="G35" s="6"/>
      <c r="H35" s="6"/>
    </row>
    <row r="36" spans="1:8" ht="15.8" customHeight="1">
      <c r="A36" t="s">
        <v>265</v>
      </c>
    </row>
    <row r="37" spans="1:8" ht="15.8" customHeight="1"/>
    <row r="38" spans="1:8" ht="15.8" customHeight="1"/>
    <row r="39" spans="1:8" ht="15.8" customHeight="1"/>
    <row r="40" spans="1:8" ht="15.8" customHeight="1"/>
    <row r="41" spans="1:8" ht="15.8" customHeight="1"/>
    <row r="42" spans="1:8" ht="15.8" customHeight="1"/>
    <row r="43" spans="1:8" ht="15.8" customHeight="1"/>
    <row r="44" spans="1:8" ht="15.8" customHeight="1"/>
    <row r="45" spans="1:8" ht="15.8" customHeight="1"/>
    <row r="46" spans="1:8" ht="15.8" customHeight="1"/>
    <row r="47" spans="1:8" ht="15.8" customHeight="1"/>
    <row r="48" spans="1:8" ht="15.8" customHeight="1"/>
    <row r="49" ht="15.8" customHeight="1"/>
    <row r="50" ht="15.8" customHeight="1"/>
    <row r="51" ht="15.8" customHeight="1"/>
    <row r="52" ht="15.8" customHeight="1"/>
    <row r="53" ht="15.8" customHeight="1"/>
    <row r="54" ht="15.8" customHeight="1"/>
    <row r="55" ht="15.8" customHeight="1"/>
    <row r="56" ht="15.8" customHeight="1"/>
    <row r="57" ht="15.8" customHeight="1"/>
    <row r="58" ht="15.8" customHeight="1"/>
    <row r="59" ht="15.8" customHeight="1"/>
    <row r="60" ht="15.8" customHeight="1"/>
    <row r="61" ht="15.8" customHeight="1"/>
    <row r="62" ht="15.8" customHeight="1"/>
    <row r="63" ht="15.8" customHeight="1"/>
    <row r="64" ht="15.8" customHeight="1"/>
    <row r="65" ht="15.8" customHeight="1"/>
    <row r="66" ht="15.8" customHeight="1"/>
    <row r="67" ht="15.8" customHeight="1"/>
    <row r="68" ht="15.8" customHeight="1"/>
    <row r="69" ht="15.8" customHeight="1"/>
    <row r="70" ht="15.8" customHeight="1"/>
    <row r="71" ht="15.8" customHeight="1"/>
    <row r="72" ht="15.8" customHeight="1"/>
    <row r="73" ht="15.8" customHeight="1"/>
    <row r="74" ht="15.8" customHeight="1"/>
    <row r="75" ht="15.8" customHeight="1"/>
    <row r="76" ht="15.8" customHeight="1"/>
    <row r="77" ht="15.8" customHeight="1"/>
    <row r="78" ht="15.8" customHeight="1"/>
    <row r="79" ht="15.8" customHeight="1"/>
    <row r="80" ht="15.8" customHeight="1"/>
    <row r="81" ht="15.8" customHeight="1"/>
    <row r="82" ht="15.8" customHeight="1"/>
    <row r="83" ht="15.8" customHeight="1"/>
    <row r="84" ht="15.8" customHeight="1"/>
    <row r="85" ht="15.8" customHeight="1"/>
    <row r="86" ht="15.8" customHeight="1"/>
    <row r="87" ht="15.8" customHeight="1"/>
    <row r="88" ht="15.8" customHeight="1"/>
    <row r="89" ht="15.8" customHeight="1"/>
    <row r="90" ht="15.8" customHeight="1"/>
    <row r="91" ht="15.8" customHeight="1"/>
    <row r="92" ht="15.8" customHeight="1"/>
    <row r="93" ht="15.8" customHeight="1"/>
    <row r="94" ht="15.8" customHeight="1"/>
    <row r="95" ht="15.8" customHeight="1"/>
    <row r="96" ht="15.8" customHeight="1"/>
    <row r="97" ht="15.8" customHeight="1"/>
    <row r="98" ht="15.8" customHeight="1"/>
    <row r="99" ht="15.8" customHeight="1"/>
    <row r="100" ht="15.8" customHeight="1"/>
    <row r="101" ht="15.8" customHeight="1"/>
    <row r="102" ht="15.8" customHeight="1"/>
    <row r="103" ht="15.8" customHeight="1"/>
    <row r="104" ht="15.8" customHeight="1"/>
    <row r="105" ht="15.8" customHeight="1"/>
    <row r="106" ht="15.8" customHeight="1"/>
    <row r="107" ht="15.8" customHeight="1"/>
    <row r="108" ht="15.8" customHeight="1"/>
    <row r="109" ht="15.8" customHeight="1"/>
    <row r="110" ht="15.8" customHeight="1"/>
    <row r="111" ht="15.8" customHeight="1"/>
    <row r="112" ht="15.8" customHeight="1"/>
    <row r="113" ht="15.8" customHeight="1"/>
    <row r="114" ht="15.8" customHeight="1"/>
    <row r="115" ht="15.8" customHeight="1"/>
    <row r="116" ht="15.8" customHeight="1"/>
    <row r="117" ht="15.8" customHeight="1"/>
    <row r="118" ht="15.8" customHeight="1"/>
    <row r="119" ht="15.8" customHeight="1"/>
    <row r="120" ht="15.8" customHeight="1"/>
    <row r="121" ht="15.8" customHeight="1"/>
    <row r="122" ht="15.8" customHeight="1"/>
    <row r="123" ht="15.8" customHeight="1"/>
    <row r="124" ht="15.8" customHeight="1"/>
    <row r="125" ht="15.8" customHeight="1"/>
    <row r="126" ht="15.8" customHeight="1"/>
    <row r="127" ht="15.8" customHeight="1"/>
    <row r="128" ht="15.8" customHeight="1"/>
    <row r="129" ht="15.8" customHeight="1"/>
    <row r="130" ht="15.8" customHeight="1"/>
    <row r="131" ht="15.8" customHeight="1"/>
    <row r="132" ht="15.8" customHeight="1"/>
    <row r="133" ht="15.8" customHeight="1"/>
    <row r="134" ht="15.8" customHeight="1"/>
    <row r="135" ht="15.8" customHeight="1"/>
    <row r="136" ht="15.8" customHeight="1"/>
    <row r="137" ht="15.8" customHeight="1"/>
    <row r="138" ht="15.8" customHeight="1"/>
    <row r="139" ht="15.8" customHeight="1"/>
    <row r="140" ht="15.8" customHeight="1"/>
    <row r="141" ht="15.8" customHeight="1"/>
    <row r="142" ht="15.8" customHeight="1"/>
    <row r="143" ht="15.8" customHeight="1"/>
    <row r="144" ht="15.8" customHeight="1"/>
    <row r="145" ht="15.8" customHeight="1"/>
    <row r="146" ht="15.8" customHeight="1"/>
    <row r="147" ht="15.8" customHeight="1"/>
    <row r="148" ht="15.8" customHeight="1"/>
    <row r="149" ht="15.8" customHeight="1"/>
    <row r="150" ht="15.8" customHeight="1"/>
    <row r="151" ht="15.8" customHeight="1"/>
    <row r="152" ht="15.8" customHeight="1"/>
    <row r="153" ht="15.8" customHeight="1"/>
    <row r="154" ht="15.8" customHeight="1"/>
    <row r="155" ht="15.8" customHeight="1"/>
    <row r="156" ht="15.8" customHeight="1"/>
    <row r="157" ht="15.8" customHeight="1"/>
    <row r="158" ht="15.8" customHeight="1"/>
    <row r="159" ht="15.8" customHeight="1"/>
    <row r="160" ht="15.8" customHeight="1"/>
    <row r="161" ht="15.8" customHeight="1"/>
    <row r="162" ht="15.8" customHeight="1"/>
    <row r="163" ht="15.8" customHeight="1"/>
    <row r="164" ht="15.8" customHeight="1"/>
    <row r="165" ht="15.8" customHeight="1"/>
    <row r="166" ht="15.8" customHeight="1"/>
    <row r="167" ht="15.8" customHeight="1"/>
    <row r="168" ht="15.8" customHeight="1"/>
    <row r="169" ht="15.8" customHeight="1"/>
    <row r="170" ht="15.8" customHeight="1"/>
    <row r="171" ht="15.8" customHeight="1"/>
    <row r="172" ht="15.8" customHeight="1"/>
    <row r="173" ht="15.8" customHeight="1"/>
    <row r="174" ht="15.8" customHeight="1"/>
    <row r="175" ht="15.8" customHeight="1"/>
    <row r="176" ht="15.8" customHeight="1"/>
    <row r="177" ht="15.8" customHeight="1"/>
    <row r="178" ht="15.8" customHeight="1"/>
    <row r="179" ht="15.8" customHeight="1"/>
    <row r="180" ht="15.8" customHeight="1"/>
    <row r="181" ht="15.8" customHeight="1"/>
    <row r="182" ht="15.8" customHeight="1"/>
    <row r="183" ht="15.8" customHeight="1"/>
    <row r="184" ht="15.8" customHeight="1"/>
    <row r="185" ht="15.8" customHeight="1"/>
    <row r="186" ht="15.8" customHeight="1"/>
    <row r="187" ht="15.8" customHeight="1"/>
    <row r="188" ht="15.8" customHeight="1"/>
    <row r="189" ht="15.8" customHeight="1"/>
    <row r="190" ht="15.8" customHeight="1"/>
    <row r="191" ht="15.8" customHeight="1"/>
    <row r="192" ht="15.8" customHeight="1"/>
    <row r="193" ht="15.8" customHeight="1"/>
    <row r="194" ht="15.8" customHeight="1"/>
    <row r="195" ht="15.8" customHeight="1"/>
    <row r="196" ht="15.8" customHeight="1"/>
    <row r="197" ht="15.8" customHeight="1"/>
    <row r="198" ht="15.8" customHeight="1"/>
    <row r="199" ht="15.8" customHeight="1"/>
    <row r="200" ht="15.8" customHeight="1"/>
    <row r="201" ht="15.8" customHeight="1"/>
    <row r="202" ht="15.8" customHeight="1"/>
    <row r="203" ht="15.8" customHeight="1"/>
    <row r="204" ht="15.8" customHeight="1"/>
    <row r="205" ht="15.8" customHeight="1"/>
    <row r="206" ht="15.8" customHeight="1"/>
    <row r="207" ht="15.8" customHeight="1"/>
    <row r="208" ht="15.8" customHeight="1"/>
    <row r="209" ht="15.8" customHeight="1"/>
    <row r="210" ht="15.8" customHeight="1"/>
    <row r="211" ht="15.8" customHeight="1"/>
    <row r="212" ht="15.8" customHeight="1"/>
    <row r="213" ht="15.8" customHeight="1"/>
    <row r="214" ht="15.8" customHeight="1"/>
    <row r="215" ht="15.8" customHeight="1"/>
    <row r="216" ht="15.8" customHeight="1"/>
    <row r="217" ht="15.8" customHeight="1"/>
    <row r="218" ht="15.8" customHeight="1"/>
    <row r="219" ht="15.8" customHeight="1"/>
    <row r="220" ht="15.8" customHeight="1"/>
    <row r="221" ht="15.8" customHeight="1"/>
    <row r="222" ht="15.8" customHeight="1"/>
    <row r="223" ht="15.8" customHeight="1"/>
    <row r="224" ht="15.8" customHeight="1"/>
    <row r="225" ht="15.8" customHeight="1"/>
    <row r="226" ht="15.8" customHeight="1"/>
    <row r="227" ht="15.8" customHeight="1"/>
    <row r="228" ht="15.8" customHeight="1"/>
    <row r="229" ht="15.8" customHeight="1"/>
    <row r="230" ht="15.8" customHeight="1"/>
    <row r="231" ht="15.8" customHeight="1"/>
    <row r="232" ht="15.8" customHeight="1"/>
    <row r="233" ht="15.8" customHeight="1"/>
    <row r="234" ht="15.8" customHeight="1"/>
    <row r="235" ht="15.8" customHeight="1"/>
    <row r="236" ht="15.8" customHeight="1"/>
    <row r="237" ht="15.8" customHeight="1"/>
    <row r="238" ht="15.8" customHeight="1"/>
    <row r="239" ht="15.8" customHeight="1"/>
    <row r="240" ht="15.8" customHeight="1"/>
    <row r="241" ht="15.8" customHeight="1"/>
    <row r="242" ht="15.8" customHeight="1"/>
    <row r="243" ht="15.8" customHeight="1"/>
    <row r="244" ht="15.8" customHeight="1"/>
    <row r="245" ht="15.8" customHeight="1"/>
    <row r="246" ht="15.8" customHeight="1"/>
    <row r="247" ht="15.8" customHeight="1"/>
    <row r="248" ht="15.8" customHeight="1"/>
    <row r="249" ht="15.8" customHeight="1"/>
    <row r="250" ht="15.8" customHeight="1"/>
    <row r="251" ht="15.8" customHeight="1"/>
    <row r="252" ht="15.8" customHeight="1"/>
    <row r="253" ht="15.8" customHeight="1"/>
    <row r="254" ht="15.8" customHeight="1"/>
    <row r="255" ht="15.8" customHeight="1"/>
    <row r="256" ht="15.8" customHeight="1"/>
    <row r="257" ht="15.8" customHeight="1"/>
    <row r="258" ht="15.8" customHeight="1"/>
    <row r="259" ht="15.8" customHeight="1"/>
    <row r="260" ht="15.8" customHeight="1"/>
    <row r="261" ht="15.8" customHeight="1"/>
    <row r="262" ht="15.8" customHeight="1"/>
    <row r="263" ht="15.8" customHeight="1"/>
    <row r="264" ht="15.8" customHeight="1"/>
    <row r="265" ht="15.8" customHeight="1"/>
    <row r="266" ht="15.8" customHeight="1"/>
    <row r="267" ht="15.8" customHeight="1"/>
    <row r="268" ht="15.8" customHeight="1"/>
    <row r="269" ht="15.8" customHeight="1"/>
    <row r="270" ht="15.8" customHeight="1"/>
    <row r="271" ht="15.8" customHeight="1"/>
    <row r="272" ht="15.8" customHeight="1"/>
    <row r="273" ht="15.8" customHeight="1"/>
    <row r="274" ht="15.8" customHeight="1"/>
    <row r="275" ht="15.8" customHeight="1"/>
    <row r="276" ht="15.8" customHeight="1"/>
    <row r="277" ht="15.8" customHeight="1"/>
    <row r="278" ht="15.8" customHeight="1"/>
    <row r="279" ht="15.8" customHeight="1"/>
    <row r="280" ht="15.8" customHeight="1"/>
    <row r="281" ht="15.8" customHeight="1"/>
    <row r="282" ht="15.8" customHeight="1"/>
    <row r="283" ht="15.8" customHeight="1"/>
    <row r="284" ht="15.8" customHeight="1"/>
    <row r="285" ht="15.8" customHeight="1"/>
    <row r="286" ht="15.8" customHeight="1"/>
    <row r="287" ht="15.8" customHeight="1"/>
    <row r="288" ht="15.8" customHeight="1"/>
    <row r="289" ht="15.8" customHeight="1"/>
    <row r="290" ht="15.8" customHeight="1"/>
    <row r="291" ht="15.8" customHeight="1"/>
    <row r="292" ht="15.8" customHeight="1"/>
    <row r="293" ht="15.8" customHeight="1"/>
    <row r="294" ht="15.8" customHeight="1"/>
    <row r="295" ht="15.8" customHeight="1"/>
    <row r="296" ht="15.8" customHeight="1"/>
    <row r="297" ht="15.8" customHeight="1"/>
    <row r="298" ht="15.8" customHeight="1"/>
    <row r="299" ht="15.8" customHeight="1"/>
    <row r="300" ht="15.8" customHeight="1"/>
    <row r="301" ht="15.8" customHeight="1"/>
    <row r="302" ht="15.8" customHeight="1"/>
    <row r="303" ht="15.8" customHeight="1"/>
    <row r="304" ht="15.8" customHeight="1"/>
    <row r="305" ht="15.8" customHeight="1"/>
    <row r="306" ht="15.8" customHeight="1"/>
    <row r="307" ht="15.8" customHeight="1"/>
    <row r="308" ht="15.8" customHeight="1"/>
    <row r="309" ht="15.8" customHeight="1"/>
    <row r="310" ht="15.8" customHeight="1"/>
    <row r="311" ht="15.8" customHeight="1"/>
    <row r="312" ht="15.8" customHeight="1"/>
    <row r="313" ht="15.8" customHeight="1"/>
    <row r="314" ht="15.8" customHeight="1"/>
    <row r="315" ht="15.8" customHeight="1"/>
    <row r="316" ht="15.8" customHeight="1"/>
    <row r="317" ht="15.8" customHeight="1"/>
    <row r="318" ht="15.8" customHeight="1"/>
    <row r="319" ht="15.8" customHeight="1"/>
    <row r="320" ht="15.8" customHeight="1"/>
    <row r="321" ht="15.8" customHeight="1"/>
    <row r="322" ht="15.8" customHeight="1"/>
    <row r="323" ht="15.8" customHeight="1"/>
    <row r="324" ht="15.8" customHeight="1"/>
    <row r="325" ht="15.8" customHeight="1"/>
    <row r="326" ht="15.8" customHeight="1"/>
    <row r="327" ht="15.8" customHeight="1"/>
    <row r="328" ht="15.8" customHeight="1"/>
    <row r="329" ht="15.8" customHeight="1"/>
    <row r="330" ht="15.8" customHeight="1"/>
    <row r="331" ht="15.8" customHeight="1"/>
    <row r="332" ht="15.8" customHeight="1"/>
    <row r="333" ht="15.8" customHeight="1"/>
    <row r="334" ht="15.8" customHeight="1"/>
    <row r="335" ht="15.8" customHeight="1"/>
    <row r="336" ht="15.8" customHeight="1"/>
    <row r="337" ht="15.8" customHeight="1"/>
    <row r="338" ht="15.8" customHeight="1"/>
    <row r="339" ht="15.8" customHeight="1"/>
    <row r="340" ht="15.8" customHeight="1"/>
    <row r="341" ht="15.8" customHeight="1"/>
    <row r="342" ht="15.8" customHeight="1"/>
    <row r="343" ht="15.8" customHeight="1"/>
    <row r="344" ht="15.8" customHeight="1"/>
    <row r="345" ht="15.8" customHeight="1"/>
    <row r="346" ht="15.8" customHeight="1"/>
    <row r="347" ht="15.8" customHeight="1"/>
    <row r="348" ht="15.8" customHeight="1"/>
    <row r="349" ht="15.8" customHeight="1"/>
    <row r="350" ht="15.8" customHeight="1"/>
    <row r="351" ht="15.8" customHeight="1"/>
    <row r="352" ht="15.8" customHeight="1"/>
    <row r="353" ht="15.8" customHeight="1"/>
    <row r="354" ht="15.8" customHeight="1"/>
    <row r="355" ht="15.8" customHeight="1"/>
    <row r="356" ht="15.8" customHeight="1"/>
    <row r="357" ht="15.8" customHeight="1"/>
    <row r="358" ht="15.8" customHeight="1"/>
    <row r="359" ht="15.8" customHeight="1"/>
    <row r="360" ht="15.8" customHeight="1"/>
    <row r="361" ht="15.8" customHeight="1"/>
    <row r="362" ht="15.8" customHeight="1"/>
    <row r="363" ht="15.8" customHeight="1"/>
    <row r="364" ht="15.8" customHeight="1"/>
    <row r="365" ht="15.8" customHeight="1"/>
    <row r="366" ht="15.8" customHeight="1"/>
    <row r="367" ht="15.8" customHeight="1"/>
    <row r="368" ht="15.8" customHeight="1"/>
    <row r="369" ht="15.8" customHeight="1"/>
    <row r="370" ht="15.8" customHeight="1"/>
    <row r="371" ht="15.8" customHeight="1"/>
    <row r="372" ht="15.8" customHeight="1"/>
    <row r="373" ht="15.8" customHeight="1"/>
    <row r="374" ht="15.8" customHeight="1"/>
    <row r="375" ht="15.8" customHeight="1"/>
    <row r="376" ht="15.8" customHeight="1"/>
    <row r="377" ht="15.8" customHeight="1"/>
    <row r="378" ht="15.8" customHeight="1"/>
    <row r="379" ht="15.8" customHeight="1"/>
    <row r="380" ht="15.8" customHeight="1"/>
    <row r="381" ht="15.8" customHeight="1"/>
    <row r="382" ht="15.8" customHeight="1"/>
    <row r="383" ht="15.8" customHeight="1"/>
    <row r="384" ht="15.8" customHeight="1"/>
    <row r="385" ht="15.8" customHeight="1"/>
    <row r="386" ht="15.8" customHeight="1"/>
    <row r="387" ht="15.8" customHeight="1"/>
    <row r="388" ht="15.8" customHeight="1"/>
    <row r="389" ht="15.8" customHeight="1"/>
    <row r="390" ht="15.8" customHeight="1"/>
    <row r="391" ht="15.8" customHeight="1"/>
    <row r="392" ht="15.8" customHeight="1"/>
    <row r="393" ht="15.8" customHeight="1"/>
    <row r="394" ht="15.8" customHeight="1"/>
    <row r="395" ht="15.8" customHeight="1"/>
    <row r="396" ht="15.8" customHeight="1"/>
    <row r="397" ht="15.8" customHeight="1"/>
    <row r="398" ht="15.8" customHeight="1"/>
    <row r="399" ht="15.8" customHeight="1"/>
    <row r="400" ht="15.8" customHeight="1"/>
    <row r="401" ht="15.8" customHeight="1"/>
    <row r="402" ht="15.8" customHeight="1"/>
    <row r="403" ht="15.8" customHeight="1"/>
    <row r="404" ht="15.8" customHeight="1"/>
    <row r="405" ht="15.8" customHeight="1"/>
    <row r="406" ht="15.8" customHeight="1"/>
    <row r="407" ht="15.8" customHeight="1"/>
    <row r="408" ht="15.8" customHeight="1"/>
    <row r="409" ht="15.8" customHeight="1"/>
    <row r="410" ht="15.8" customHeight="1"/>
    <row r="411" ht="15.8" customHeight="1"/>
    <row r="412" ht="15.8" customHeight="1"/>
    <row r="413" ht="15.8" customHeight="1"/>
    <row r="414" ht="15.8" customHeight="1"/>
    <row r="415" ht="15.8" customHeight="1"/>
    <row r="416" ht="15.8" customHeight="1"/>
    <row r="417" ht="15.8" customHeight="1"/>
    <row r="418" ht="15.8" customHeight="1"/>
    <row r="419" ht="15.8" customHeight="1"/>
    <row r="420" ht="15.8" customHeight="1"/>
    <row r="421" ht="15.8" customHeight="1"/>
    <row r="422" ht="15.8" customHeight="1"/>
    <row r="423" ht="15.8" customHeight="1"/>
    <row r="424" ht="15.8" customHeight="1"/>
    <row r="425" ht="15.8" customHeight="1"/>
    <row r="426" ht="15.8" customHeight="1"/>
    <row r="427" ht="15.8" customHeight="1"/>
    <row r="428" ht="15.8" customHeight="1"/>
    <row r="429" ht="15.8" customHeight="1"/>
    <row r="430" ht="15.8" customHeight="1"/>
    <row r="431" ht="15.8" customHeight="1"/>
    <row r="432" ht="15.8" customHeight="1"/>
    <row r="433" ht="15.8" customHeight="1"/>
    <row r="434" ht="15.8" customHeight="1"/>
    <row r="435" ht="15.8" customHeight="1"/>
    <row r="436" ht="15.8" customHeight="1"/>
    <row r="437" ht="15.8" customHeight="1"/>
    <row r="438" ht="15.8" customHeight="1"/>
    <row r="439" ht="15.8" customHeight="1"/>
    <row r="440" ht="15.8" customHeight="1"/>
    <row r="441" ht="15.8" customHeight="1"/>
    <row r="442" ht="15.8" customHeight="1"/>
    <row r="443" ht="15.8" customHeight="1"/>
    <row r="444" ht="15.8" customHeight="1"/>
    <row r="445" ht="15.8" customHeight="1"/>
    <row r="446" ht="15.8" customHeight="1"/>
    <row r="447" ht="15.8" customHeight="1"/>
    <row r="448" ht="15.8" customHeight="1"/>
    <row r="449" ht="15.8" customHeight="1"/>
    <row r="450" ht="15.8" customHeight="1"/>
    <row r="451" ht="15.8" customHeight="1"/>
    <row r="452" ht="15.8" customHeight="1"/>
    <row r="453" ht="15.8" customHeight="1"/>
    <row r="454" ht="15.8" customHeight="1"/>
    <row r="455" ht="15.8" customHeight="1"/>
    <row r="456" ht="15.8" customHeight="1"/>
    <row r="457" ht="15.8" customHeight="1"/>
    <row r="458" ht="15.8" customHeight="1"/>
    <row r="459" ht="15.8" customHeight="1"/>
    <row r="460" ht="15.8" customHeight="1"/>
    <row r="461" ht="15.8" customHeight="1"/>
    <row r="462" ht="15.8" customHeight="1"/>
    <row r="463" ht="15.8" customHeight="1"/>
    <row r="464" ht="15.8" customHeight="1"/>
    <row r="465" ht="15.8" customHeight="1"/>
    <row r="466" ht="15.8" customHeight="1"/>
    <row r="467" ht="15.8" customHeight="1"/>
    <row r="468" ht="15.8" customHeight="1"/>
    <row r="469" ht="15.8" customHeight="1"/>
    <row r="470" ht="15.8" customHeight="1"/>
    <row r="471" ht="15.8" customHeight="1"/>
    <row r="472" ht="15.8" customHeight="1"/>
    <row r="473" ht="15.8" customHeight="1"/>
    <row r="474" ht="15.8" customHeight="1"/>
    <row r="475" ht="15.8" customHeight="1"/>
    <row r="476" ht="15.8" customHeight="1"/>
    <row r="477" ht="15.8" customHeight="1"/>
    <row r="478" ht="15.8" customHeight="1"/>
    <row r="479" ht="15.8" customHeight="1"/>
    <row r="480" ht="15.8" customHeight="1"/>
    <row r="481" ht="15.8" customHeight="1"/>
    <row r="482" ht="15.8" customHeight="1"/>
    <row r="483" ht="15.8" customHeight="1"/>
    <row r="484" ht="15.8" customHeight="1"/>
    <row r="485" ht="15.8" customHeight="1"/>
    <row r="486" ht="15.8" customHeight="1"/>
    <row r="487" ht="15.8" customHeight="1"/>
    <row r="488" ht="15.8" customHeight="1"/>
    <row r="489" ht="15.8" customHeight="1"/>
    <row r="490" ht="15.8" customHeight="1"/>
    <row r="491" ht="15.8" customHeight="1"/>
    <row r="492" ht="15.8" customHeight="1"/>
    <row r="493" ht="15.8" customHeight="1"/>
    <row r="494" ht="15.8" customHeight="1"/>
    <row r="495" ht="15.8" customHeight="1"/>
    <row r="496" ht="15.8" customHeight="1"/>
    <row r="497" ht="15.8" customHeight="1"/>
    <row r="498" ht="15.8" customHeight="1"/>
    <row r="499" ht="15.8" customHeight="1"/>
    <row r="500" ht="15.8" customHeight="1"/>
    <row r="501" ht="15.8" customHeight="1"/>
    <row r="502" ht="15.8" customHeight="1"/>
    <row r="503" ht="15.8" customHeight="1"/>
    <row r="504" ht="15.8" customHeight="1"/>
    <row r="505" ht="15.8" customHeight="1"/>
    <row r="506" ht="15.8" customHeight="1"/>
    <row r="507" ht="15.8" customHeight="1"/>
    <row r="508" ht="15.8" customHeight="1"/>
    <row r="509" ht="15.8" customHeight="1"/>
    <row r="510" ht="15.8" customHeight="1"/>
    <row r="511" ht="15.8" customHeight="1"/>
    <row r="512" ht="15.8" customHeight="1"/>
    <row r="513" ht="15.8" customHeight="1"/>
    <row r="514" ht="15.8" customHeight="1"/>
    <row r="515" ht="15.8" customHeight="1"/>
    <row r="516" ht="15.8" customHeight="1"/>
    <row r="517" ht="15.8" customHeight="1"/>
    <row r="518" ht="15.8" customHeight="1"/>
    <row r="519" ht="15.8" customHeight="1"/>
    <row r="520" ht="15.8" customHeight="1"/>
    <row r="521" ht="15.8" customHeight="1"/>
    <row r="522" ht="15.8" customHeight="1"/>
    <row r="523" ht="15.8" customHeight="1"/>
    <row r="524" ht="15.8" customHeight="1"/>
    <row r="525" ht="15.8" customHeight="1"/>
    <row r="526" ht="15.8" customHeight="1"/>
    <row r="527" ht="15.8" customHeight="1"/>
    <row r="528" ht="15.8" customHeight="1"/>
    <row r="529" ht="15.8" customHeight="1"/>
    <row r="530" ht="15.8" customHeight="1"/>
    <row r="531" ht="15.8" customHeight="1"/>
    <row r="532" ht="15.8" customHeight="1"/>
    <row r="533" ht="15.8" customHeight="1"/>
    <row r="534" ht="15.8" customHeight="1"/>
    <row r="535" ht="15.8" customHeight="1"/>
    <row r="536" ht="15.8" customHeight="1"/>
    <row r="537" ht="15.8" customHeight="1"/>
    <row r="538" ht="15.8" customHeight="1"/>
    <row r="539" ht="15.8" customHeight="1"/>
    <row r="540" ht="15.8" customHeight="1"/>
    <row r="541" ht="15.8" customHeight="1"/>
    <row r="542" ht="15.8" customHeight="1"/>
    <row r="543" ht="15.8" customHeight="1"/>
    <row r="544" ht="15.8" customHeight="1"/>
    <row r="545" ht="15.8" customHeight="1"/>
    <row r="546" ht="15.8" customHeight="1"/>
    <row r="547" ht="15.8" customHeight="1"/>
    <row r="548" ht="15.8" customHeight="1"/>
    <row r="549" ht="15.8" customHeight="1"/>
    <row r="550" ht="15.8" customHeight="1"/>
    <row r="551" ht="15.8" customHeight="1"/>
    <row r="552" ht="15.8" customHeight="1"/>
    <row r="553" ht="15.8" customHeight="1"/>
    <row r="554" ht="15.8" customHeight="1"/>
    <row r="555" ht="15.8" customHeight="1"/>
    <row r="556" ht="15.8" customHeight="1"/>
    <row r="557" ht="15.8" customHeight="1"/>
    <row r="558" ht="15.8" customHeight="1"/>
    <row r="559" ht="15.8" customHeight="1"/>
    <row r="560" ht="15.8" customHeight="1"/>
    <row r="561" ht="15.8" customHeight="1"/>
    <row r="562" ht="15.8" customHeight="1"/>
    <row r="563" ht="15.8" customHeight="1"/>
    <row r="564" ht="15.8" customHeight="1"/>
    <row r="565" ht="15.8" customHeight="1"/>
    <row r="566" ht="15.8" customHeight="1"/>
    <row r="567" ht="15.8" customHeight="1"/>
    <row r="568" ht="15.8" customHeight="1"/>
    <row r="569" ht="15.8" customHeight="1"/>
    <row r="570" ht="15.8" customHeight="1"/>
    <row r="571" ht="15.8" customHeight="1"/>
    <row r="572" ht="15.8" customHeight="1"/>
    <row r="573" ht="15.8" customHeight="1"/>
    <row r="574" ht="15.8" customHeight="1"/>
    <row r="575" ht="15.8" customHeight="1"/>
    <row r="576" ht="15.8" customHeight="1"/>
    <row r="577" ht="15.8" customHeight="1"/>
    <row r="578" ht="15.8" customHeight="1"/>
    <row r="579" ht="15.8" customHeight="1"/>
    <row r="580" ht="15.8" customHeight="1"/>
    <row r="581" ht="15.8" customHeight="1"/>
    <row r="582" ht="15.8" customHeight="1"/>
    <row r="583" ht="15.8" customHeight="1"/>
    <row r="584" ht="15.8" customHeight="1"/>
    <row r="585" ht="15.8" customHeight="1"/>
    <row r="586" ht="15.8" customHeight="1"/>
    <row r="587" ht="15.8" customHeight="1"/>
    <row r="588" ht="15.8" customHeight="1"/>
    <row r="589" ht="15.8" customHeight="1"/>
    <row r="590" ht="15.8" customHeight="1"/>
    <row r="591" ht="15.8" customHeight="1"/>
    <row r="592" ht="15.8" customHeight="1"/>
    <row r="593" ht="15.8" customHeight="1"/>
    <row r="594" ht="15.8" customHeight="1"/>
    <row r="595" ht="15.8" customHeight="1"/>
    <row r="596" ht="15.8" customHeight="1"/>
    <row r="597" ht="15.8" customHeight="1"/>
    <row r="598" ht="15.8" customHeight="1"/>
    <row r="599" ht="15.8" customHeight="1"/>
    <row r="600" ht="15.8" customHeight="1"/>
    <row r="601" ht="15.8" customHeight="1"/>
    <row r="602" ht="15.8" customHeight="1"/>
    <row r="603" ht="15.8" customHeight="1"/>
    <row r="604" ht="15.8" customHeight="1"/>
    <row r="605" ht="15.8" customHeight="1"/>
    <row r="606" ht="15.8" customHeight="1"/>
    <row r="607" ht="15.8" customHeight="1"/>
    <row r="608" ht="15.8" customHeight="1"/>
    <row r="609" ht="15.8" customHeight="1"/>
    <row r="610" ht="15.8" customHeight="1"/>
    <row r="611" ht="15.8" customHeight="1"/>
    <row r="612" ht="15.8" customHeight="1"/>
    <row r="613" ht="15.8" customHeight="1"/>
    <row r="614" ht="15.8" customHeight="1"/>
    <row r="615" ht="15.8" customHeight="1"/>
    <row r="616" ht="15.8" customHeight="1"/>
    <row r="617" ht="15.8" customHeight="1"/>
    <row r="618" ht="15.8" customHeight="1"/>
    <row r="619" ht="15.8" customHeight="1"/>
    <row r="620" ht="15.8" customHeight="1"/>
    <row r="621" ht="15.8" customHeight="1"/>
    <row r="622" ht="15.8" customHeight="1"/>
    <row r="623" ht="15.8" customHeight="1"/>
    <row r="624" ht="15.8" customHeight="1"/>
    <row r="625" ht="15.8" customHeight="1"/>
    <row r="626" ht="15.8" customHeight="1"/>
    <row r="627" ht="15.8" customHeight="1"/>
    <row r="628" ht="15.8" customHeight="1"/>
    <row r="629" ht="15.8" customHeight="1"/>
    <row r="630" ht="15.8" customHeight="1"/>
    <row r="631" ht="15.8" customHeight="1"/>
    <row r="632" ht="15.8" customHeight="1"/>
    <row r="633" ht="15.8" customHeight="1"/>
    <row r="634" ht="15.8" customHeight="1"/>
    <row r="635" ht="15.8" customHeight="1"/>
    <row r="636" ht="15.8" customHeight="1"/>
    <row r="637" ht="15.8" customHeight="1"/>
    <row r="638" ht="15.8" customHeight="1"/>
    <row r="639" ht="15.8" customHeight="1"/>
    <row r="640" ht="15.8" customHeight="1"/>
    <row r="641" ht="15.8" customHeight="1"/>
    <row r="642" ht="15.8" customHeight="1"/>
    <row r="643" ht="15.8" customHeight="1"/>
    <row r="644" ht="15.8" customHeight="1"/>
    <row r="645" ht="15.8" customHeight="1"/>
    <row r="646" ht="15.8" customHeight="1"/>
    <row r="647" ht="15.8" customHeight="1"/>
    <row r="648" ht="15.8" customHeight="1"/>
    <row r="649" ht="15.8" customHeight="1"/>
    <row r="650" ht="15.8" customHeight="1"/>
    <row r="651" ht="15.8" customHeight="1"/>
    <row r="652" ht="15.8" customHeight="1"/>
    <row r="653" ht="15.8" customHeight="1"/>
    <row r="654" ht="15.8" customHeight="1"/>
    <row r="655" ht="15.8" customHeight="1"/>
    <row r="656" ht="15.8" customHeight="1"/>
    <row r="657" ht="15.8" customHeight="1"/>
    <row r="658" ht="15.8" customHeight="1"/>
    <row r="659" ht="15.8" customHeight="1"/>
    <row r="660" ht="15.8" customHeight="1"/>
    <row r="661" ht="15.8" customHeight="1"/>
    <row r="662" ht="15.8" customHeight="1"/>
    <row r="663" ht="15.8" customHeight="1"/>
    <row r="664" ht="15.8" customHeight="1"/>
    <row r="665" ht="15.8" customHeight="1"/>
    <row r="666" ht="15.8" customHeight="1"/>
    <row r="667" ht="15.8" customHeight="1"/>
    <row r="668" ht="15.8" customHeight="1"/>
    <row r="669" ht="15.8" customHeight="1"/>
    <row r="670" ht="15.8" customHeight="1"/>
    <row r="671" ht="15.8" customHeight="1"/>
    <row r="672" ht="15.8" customHeight="1"/>
    <row r="673" ht="15.8" customHeight="1"/>
    <row r="674" ht="15.8" customHeight="1"/>
    <row r="675" ht="15.8" customHeight="1"/>
    <row r="676" ht="15.8" customHeight="1"/>
    <row r="677" ht="15.8" customHeight="1"/>
    <row r="678" ht="15.8" customHeight="1"/>
    <row r="679" ht="15.8" customHeight="1"/>
    <row r="680" ht="15.8" customHeight="1"/>
    <row r="681" ht="15.8" customHeight="1"/>
    <row r="682" ht="15.8" customHeight="1"/>
    <row r="683" ht="15.8" customHeight="1"/>
    <row r="684" ht="15.8" customHeight="1"/>
    <row r="685" ht="15.8" customHeight="1"/>
    <row r="686" ht="15.8" customHeight="1"/>
    <row r="687" ht="15.8" customHeight="1"/>
    <row r="688" ht="15.8" customHeight="1"/>
    <row r="689" ht="15.8" customHeight="1"/>
    <row r="690" ht="15.8" customHeight="1"/>
    <row r="691" ht="15.8" customHeight="1"/>
    <row r="692" ht="15.8" customHeight="1"/>
    <row r="693" ht="15.8" customHeight="1"/>
    <row r="694" ht="15.8" customHeight="1"/>
    <row r="695" ht="15.8" customHeight="1"/>
    <row r="696" ht="15.8" customHeight="1"/>
    <row r="697" ht="15.8" customHeight="1"/>
    <row r="698" ht="15.8" customHeight="1"/>
    <row r="699" ht="15.8" customHeight="1"/>
    <row r="700" ht="15.8" customHeight="1"/>
    <row r="701" ht="15.8" customHeight="1"/>
    <row r="702" ht="15.8" customHeight="1"/>
    <row r="703" ht="15.8" customHeight="1"/>
    <row r="704" ht="15.8" customHeight="1"/>
    <row r="705" ht="15.8" customHeight="1"/>
    <row r="706" ht="15.8" customHeight="1"/>
    <row r="707" ht="15.8" customHeight="1"/>
    <row r="708" ht="15.8" customHeight="1"/>
    <row r="709" ht="15.8" customHeight="1"/>
    <row r="710" ht="15.8" customHeight="1"/>
    <row r="711" ht="15.8" customHeight="1"/>
    <row r="712" ht="15.8" customHeight="1"/>
    <row r="713" ht="15.8" customHeight="1"/>
    <row r="714" ht="15.8" customHeight="1"/>
    <row r="715" ht="15.8" customHeight="1"/>
    <row r="716" ht="15.8" customHeight="1"/>
    <row r="717" ht="15.8" customHeight="1"/>
    <row r="718" ht="15.8" customHeight="1"/>
    <row r="719" ht="15.8" customHeight="1"/>
    <row r="720" ht="15.8" customHeight="1"/>
    <row r="721" ht="15.8" customHeight="1"/>
    <row r="722" ht="15.8" customHeight="1"/>
    <row r="723" ht="15.8" customHeight="1"/>
    <row r="724" ht="15.8" customHeight="1"/>
    <row r="725" ht="15.8" customHeight="1"/>
    <row r="726" ht="15.8" customHeight="1"/>
    <row r="727" ht="15.8" customHeight="1"/>
    <row r="728" ht="15.8" customHeight="1"/>
    <row r="729" ht="15.8" customHeight="1"/>
    <row r="730" ht="15.8" customHeight="1"/>
    <row r="731" ht="15.8" customHeight="1"/>
    <row r="732" ht="15.8" customHeight="1"/>
    <row r="733" ht="15.8" customHeight="1"/>
    <row r="734" ht="15.8" customHeight="1"/>
    <row r="735" ht="15.8" customHeight="1"/>
    <row r="736" ht="15.8" customHeight="1"/>
    <row r="737" ht="15.8" customHeight="1"/>
    <row r="738" ht="15.8" customHeight="1"/>
    <row r="739" ht="15.8" customHeight="1"/>
    <row r="740" ht="15.8" customHeight="1"/>
    <row r="741" ht="15.8" customHeight="1"/>
    <row r="742" ht="15.8" customHeight="1"/>
    <row r="743" ht="15.8" customHeight="1"/>
    <row r="744" ht="15.8" customHeight="1"/>
    <row r="745" ht="15.8" customHeight="1"/>
    <row r="746" ht="15.8" customHeight="1"/>
    <row r="747" ht="15.8" customHeight="1"/>
    <row r="748" ht="15.8" customHeight="1"/>
    <row r="749" ht="15.8" customHeight="1"/>
    <row r="750" ht="15.8" customHeight="1"/>
    <row r="751" ht="15.8" customHeight="1"/>
    <row r="752" ht="15.8" customHeight="1"/>
    <row r="753" ht="15.8" customHeight="1"/>
    <row r="754" ht="15.8" customHeight="1"/>
    <row r="755" ht="15.8" customHeight="1"/>
    <row r="756" ht="15.8" customHeight="1"/>
    <row r="757" ht="15.8" customHeight="1"/>
    <row r="758" ht="15.8" customHeight="1"/>
    <row r="759" ht="15.8" customHeight="1"/>
    <row r="760" ht="15.8" customHeight="1"/>
    <row r="761" ht="15.8" customHeight="1"/>
    <row r="762" ht="15.8" customHeight="1"/>
    <row r="763" ht="15.8" customHeight="1"/>
    <row r="764" ht="15.8" customHeight="1"/>
    <row r="765" ht="15.8" customHeight="1"/>
    <row r="766" ht="15.8" customHeight="1"/>
    <row r="767" ht="15.8" customHeight="1"/>
    <row r="768" ht="15.8" customHeight="1"/>
    <row r="769" ht="15.8" customHeight="1"/>
    <row r="770" ht="15.8" customHeight="1"/>
    <row r="771" ht="15.8" customHeight="1"/>
    <row r="772" ht="15.8" customHeight="1"/>
    <row r="773" ht="15.8" customHeight="1"/>
    <row r="774" ht="15.8" customHeight="1"/>
    <row r="775" ht="15.8" customHeight="1"/>
    <row r="776" ht="15.8" customHeight="1"/>
    <row r="777" ht="15.8" customHeight="1"/>
    <row r="778" ht="15.8" customHeight="1"/>
    <row r="779" ht="15.8" customHeight="1"/>
    <row r="780" ht="15.8" customHeight="1"/>
    <row r="781" ht="15.8" customHeight="1"/>
    <row r="782" ht="15.8" customHeight="1"/>
    <row r="783" ht="15.8" customHeight="1"/>
    <row r="784" ht="15.8" customHeight="1"/>
    <row r="785" ht="15.8" customHeight="1"/>
    <row r="786" ht="15.8" customHeight="1"/>
    <row r="787" ht="15.8" customHeight="1"/>
    <row r="788" ht="15.8" customHeight="1"/>
    <row r="789" ht="15.8" customHeight="1"/>
    <row r="790" ht="15.8" customHeight="1"/>
    <row r="791" ht="15.8" customHeight="1"/>
    <row r="792" ht="15.8" customHeight="1"/>
    <row r="793" ht="15.8" customHeight="1"/>
    <row r="794" ht="15.8" customHeight="1"/>
    <row r="795" ht="15.8" customHeight="1"/>
    <row r="796" ht="15.8" customHeight="1"/>
    <row r="797" ht="15.8" customHeight="1"/>
    <row r="798" ht="15.8" customHeight="1"/>
    <row r="799" ht="15.8" customHeight="1"/>
    <row r="800" ht="15.8" customHeight="1"/>
    <row r="801" ht="15.8" customHeight="1"/>
    <row r="802" ht="15.8" customHeight="1"/>
    <row r="803" ht="15.8" customHeight="1"/>
    <row r="804" ht="15.8" customHeight="1"/>
    <row r="805" ht="15.8" customHeight="1"/>
    <row r="806" ht="15.8" customHeight="1"/>
    <row r="807" ht="15.8" customHeight="1"/>
    <row r="808" ht="15.8" customHeight="1"/>
    <row r="809" ht="15.8" customHeight="1"/>
    <row r="810" ht="15.8" customHeight="1"/>
    <row r="811" ht="15.8" customHeight="1"/>
    <row r="812" ht="15.8" customHeight="1"/>
    <row r="813" ht="15.8" customHeight="1"/>
    <row r="814" ht="15.8" customHeight="1"/>
    <row r="815" ht="15.8" customHeight="1"/>
    <row r="816" ht="15.8" customHeight="1"/>
    <row r="817" ht="15.8" customHeight="1"/>
    <row r="818" ht="15.8" customHeight="1"/>
    <row r="819" ht="15.8" customHeight="1"/>
    <row r="820" ht="15.8" customHeight="1"/>
    <row r="821" ht="15.8" customHeight="1"/>
    <row r="822" ht="15.8" customHeight="1"/>
    <row r="823" ht="15.8" customHeight="1"/>
    <row r="824" ht="15.8" customHeight="1"/>
    <row r="825" ht="15.8" customHeight="1"/>
    <row r="826" ht="15.8" customHeight="1"/>
    <row r="827" ht="15.8" customHeight="1"/>
    <row r="828" ht="15.8" customHeight="1"/>
    <row r="829" ht="15.8" customHeight="1"/>
    <row r="830" ht="15.8" customHeight="1"/>
    <row r="831" ht="15.8" customHeight="1"/>
    <row r="832" ht="15.8" customHeight="1"/>
    <row r="833" ht="15.8" customHeight="1"/>
    <row r="834" ht="15.8" customHeight="1"/>
    <row r="835" ht="15.8" customHeight="1"/>
    <row r="836" ht="15.8" customHeight="1"/>
    <row r="837" ht="15.8" customHeight="1"/>
    <row r="838" ht="15.8" customHeight="1"/>
    <row r="839" ht="15.8" customHeight="1"/>
    <row r="840" ht="15.8" customHeight="1"/>
    <row r="841" ht="15.8" customHeight="1"/>
    <row r="842" ht="15.8" customHeight="1"/>
    <row r="843" ht="15.8" customHeight="1"/>
    <row r="844" ht="15.8" customHeight="1"/>
    <row r="845" ht="15.8" customHeight="1"/>
    <row r="846" ht="15.8" customHeight="1"/>
    <row r="847" ht="15.8" customHeight="1"/>
    <row r="848" ht="15.8" customHeight="1"/>
    <row r="849" ht="15.8" customHeight="1"/>
    <row r="850" ht="15.8" customHeight="1"/>
    <row r="851" ht="15.8" customHeight="1"/>
    <row r="852" ht="15.8" customHeight="1"/>
    <row r="853" ht="15.8" customHeight="1"/>
    <row r="854" ht="15.8" customHeight="1"/>
    <row r="855" ht="15.8" customHeight="1"/>
    <row r="856" ht="15.8" customHeight="1"/>
    <row r="857" ht="15.8" customHeight="1"/>
    <row r="858" ht="15.8" customHeight="1"/>
    <row r="859" ht="15.8" customHeight="1"/>
    <row r="860" ht="15.8" customHeight="1"/>
    <row r="861" ht="15.8" customHeight="1"/>
    <row r="862" ht="15.8" customHeight="1"/>
    <row r="863" ht="15.8" customHeight="1"/>
    <row r="864" ht="15.8" customHeight="1"/>
    <row r="865" ht="15.8" customHeight="1"/>
    <row r="866" ht="15.8" customHeight="1"/>
    <row r="867" ht="15.8" customHeight="1"/>
    <row r="868" ht="15.8" customHeight="1"/>
    <row r="869" ht="15.8" customHeight="1"/>
    <row r="870" ht="15.8" customHeight="1"/>
    <row r="871" ht="15.8" customHeight="1"/>
    <row r="872" ht="15.8" customHeight="1"/>
    <row r="873" ht="15.8" customHeight="1"/>
    <row r="874" ht="15.8" customHeight="1"/>
    <row r="875" ht="15.8" customHeight="1"/>
    <row r="876" ht="15.8" customHeight="1"/>
    <row r="877" ht="15.8" customHeight="1"/>
    <row r="878" ht="15.8" customHeight="1"/>
    <row r="879" ht="15.8" customHeight="1"/>
    <row r="880" ht="15.8" customHeight="1"/>
    <row r="881" ht="15.8" customHeight="1"/>
    <row r="882" ht="15.8" customHeight="1"/>
    <row r="883" ht="15.8" customHeight="1"/>
    <row r="884" ht="15.8" customHeight="1"/>
    <row r="885" ht="15.8" customHeight="1"/>
    <row r="886" ht="15.8" customHeight="1"/>
    <row r="887" ht="15.8" customHeight="1"/>
    <row r="888" ht="15.8" customHeight="1"/>
    <row r="889" ht="15.8" customHeight="1"/>
    <row r="890" ht="15.8" customHeight="1"/>
    <row r="891" ht="15.8" customHeight="1"/>
    <row r="892" ht="15.8" customHeight="1"/>
    <row r="893" ht="15.8" customHeight="1"/>
    <row r="894" ht="15.8" customHeight="1"/>
    <row r="895" ht="15.8" customHeight="1"/>
    <row r="896" ht="15.8" customHeight="1"/>
    <row r="897" ht="15.8" customHeight="1"/>
    <row r="898" ht="15.8" customHeight="1"/>
    <row r="899" ht="15.8" customHeight="1"/>
    <row r="900" ht="15.8" customHeight="1"/>
    <row r="901" ht="15.8" customHeight="1"/>
    <row r="902" ht="15.8" customHeight="1"/>
    <row r="903" ht="15.8" customHeight="1"/>
    <row r="904" ht="15.8" customHeight="1"/>
    <row r="905" ht="15.8" customHeight="1"/>
    <row r="906" ht="15.8" customHeight="1"/>
    <row r="907" ht="15.8" customHeight="1"/>
    <row r="908" ht="15.8" customHeight="1"/>
    <row r="909" ht="15.8" customHeight="1"/>
    <row r="910" ht="15.8" customHeight="1"/>
    <row r="911" ht="15.8" customHeight="1"/>
    <row r="912" ht="15.8" customHeight="1"/>
    <row r="913" ht="15.8" customHeight="1"/>
    <row r="914" ht="15.8" customHeight="1"/>
    <row r="915" ht="15.8" customHeight="1"/>
    <row r="916" ht="15.8" customHeight="1"/>
    <row r="917" ht="15.8" customHeight="1"/>
    <row r="918" ht="15.8" customHeight="1"/>
    <row r="919" ht="15.8" customHeight="1"/>
    <row r="920" ht="15.8" customHeight="1"/>
    <row r="921" ht="15.8" customHeight="1"/>
    <row r="922" ht="15.8" customHeight="1"/>
    <row r="923" ht="15.8" customHeight="1"/>
    <row r="924" ht="15.8" customHeight="1"/>
    <row r="925" ht="15.8" customHeight="1"/>
    <row r="926" ht="15.8" customHeight="1"/>
    <row r="927" ht="15.8" customHeight="1"/>
    <row r="928" ht="15.8" customHeight="1"/>
    <row r="929" ht="15.8" customHeight="1"/>
    <row r="930" ht="15.8" customHeight="1"/>
    <row r="931" ht="15.8" customHeight="1"/>
    <row r="932" ht="15.8" customHeight="1"/>
    <row r="933" ht="15.8" customHeight="1"/>
    <row r="934" ht="15.8" customHeight="1"/>
    <row r="935" ht="15.8" customHeight="1"/>
    <row r="936" ht="15.8" customHeight="1"/>
    <row r="937" ht="15.8" customHeight="1"/>
    <row r="938" ht="15.8" customHeight="1"/>
    <row r="939" ht="15.8" customHeight="1"/>
    <row r="940" ht="15.8" customHeight="1"/>
    <row r="941" ht="15.8" customHeight="1"/>
    <row r="942" ht="15.8" customHeight="1"/>
    <row r="943" ht="15.8" customHeight="1"/>
    <row r="944" ht="15.8" customHeight="1"/>
    <row r="945" ht="15.8" customHeight="1"/>
    <row r="946" ht="15.8" customHeight="1"/>
    <row r="947" ht="15.8" customHeight="1"/>
    <row r="948" ht="15.8" customHeight="1"/>
    <row r="949" ht="15.8" customHeight="1"/>
    <row r="950" ht="15.8" customHeight="1"/>
    <row r="951" ht="15.8" customHeight="1"/>
    <row r="952" ht="15.8" customHeight="1"/>
    <row r="953" ht="15.8" customHeight="1"/>
    <row r="954" ht="15.8" customHeight="1"/>
    <row r="955" ht="15.8" customHeight="1"/>
    <row r="956" ht="15.8" customHeight="1"/>
    <row r="957" ht="15.8" customHeight="1"/>
    <row r="958" ht="15.8" customHeight="1"/>
    <row r="959" ht="15.8" customHeight="1"/>
    <row r="960" ht="15.8" customHeight="1"/>
    <row r="961" ht="15.8" customHeight="1"/>
    <row r="962" ht="15.8" customHeight="1"/>
    <row r="963" ht="15.8" customHeight="1"/>
    <row r="964" ht="15.8" customHeight="1"/>
    <row r="965" ht="15.8" customHeight="1"/>
    <row r="966" ht="15.8" customHeight="1"/>
    <row r="967" ht="15.8" customHeight="1"/>
    <row r="968" ht="15.8" customHeight="1"/>
    <row r="969" ht="15.8" customHeight="1"/>
    <row r="970" ht="15.8" customHeight="1"/>
    <row r="971" ht="15.8" customHeight="1"/>
    <row r="972" ht="15.8" customHeight="1"/>
    <row r="973" ht="15.8" customHeight="1"/>
    <row r="974" ht="15.8" customHeight="1"/>
    <row r="975" ht="15.8" customHeight="1"/>
    <row r="976" ht="15.8" customHeight="1"/>
    <row r="977" ht="15.8" customHeight="1"/>
    <row r="978" ht="15.8" customHeight="1"/>
    <row r="979" ht="15.8" customHeight="1"/>
    <row r="980" ht="15.8" customHeight="1"/>
    <row r="981" ht="15.8" customHeight="1"/>
    <row r="982" ht="15.8" customHeight="1"/>
    <row r="983" ht="15.8" customHeight="1"/>
    <row r="984" ht="15.8" customHeight="1"/>
    <row r="985" ht="15.8" customHeight="1"/>
    <row r="986" ht="15.8" customHeight="1"/>
    <row r="987" ht="15.8" customHeight="1"/>
    <row r="988" ht="15.8" customHeight="1"/>
    <row r="989" ht="15.8" customHeight="1"/>
    <row r="990" ht="15.8" customHeight="1"/>
    <row r="991" ht="15.8" customHeight="1"/>
    <row r="992" ht="15.8" customHeight="1"/>
    <row r="993" ht="15.8" customHeight="1"/>
    <row r="994" ht="15.8" customHeight="1"/>
    <row r="995" ht="15.8" customHeight="1"/>
    <row r="996" ht="15.8" customHeight="1"/>
    <row r="997" ht="15.8" customHeight="1"/>
    <row r="998" ht="15.8" customHeight="1"/>
    <row r="999" ht="15.8" customHeight="1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71E4-CFD5-4EF9-B7EC-C078343D1FF3}">
  <dimension ref="A1:R18"/>
  <sheetViews>
    <sheetView workbookViewId="0">
      <selection activeCell="F14" sqref="F14"/>
    </sheetView>
  </sheetViews>
  <sheetFormatPr defaultRowHeight="12.75"/>
  <cols>
    <col min="1" max="1" width="13.77734375" bestFit="1" customWidth="1"/>
    <col min="2" max="2" width="18.33203125" bestFit="1" customWidth="1"/>
    <col min="3" max="3" width="18.77734375" bestFit="1" customWidth="1"/>
    <col min="4" max="4" width="12.77734375" bestFit="1" customWidth="1"/>
    <col min="5" max="5" width="17.5546875" bestFit="1" customWidth="1"/>
    <col min="8" max="8" width="13" customWidth="1"/>
    <col min="9" max="9" width="21.21875" customWidth="1"/>
    <col min="10" max="10" width="20.21875" bestFit="1" customWidth="1"/>
    <col min="11" max="11" width="23.44140625" customWidth="1"/>
    <col min="16" max="16" width="9.6640625" bestFit="1" customWidth="1"/>
    <col min="17" max="17" width="14.109375" bestFit="1" customWidth="1"/>
    <col min="18" max="18" width="20.21875" bestFit="1" customWidth="1"/>
  </cols>
  <sheetData>
    <row r="1" spans="1:18" s="46" customFormat="1" ht="13.4">
      <c r="A1" s="47" t="s">
        <v>266</v>
      </c>
      <c r="B1" s="47" t="s">
        <v>267</v>
      </c>
      <c r="C1" s="47" t="s">
        <v>268</v>
      </c>
      <c r="D1" s="47" t="s">
        <v>269</v>
      </c>
      <c r="E1" s="47" t="s">
        <v>270</v>
      </c>
      <c r="F1" s="47" t="s">
        <v>271</v>
      </c>
      <c r="G1" s="47" t="s">
        <v>272</v>
      </c>
      <c r="H1" s="47"/>
      <c r="P1" s="46" t="s">
        <v>266</v>
      </c>
      <c r="Q1" s="46" t="s">
        <v>273</v>
      </c>
      <c r="R1" s="46" t="s">
        <v>274</v>
      </c>
    </row>
    <row r="2" spans="1:18">
      <c r="A2" t="s">
        <v>7</v>
      </c>
      <c r="B2">
        <v>1473314</v>
      </c>
      <c r="C2">
        <v>13.5</v>
      </c>
      <c r="D2">
        <v>570886</v>
      </c>
      <c r="E2">
        <v>1238355</v>
      </c>
      <c r="F2">
        <v>34515</v>
      </c>
      <c r="G2">
        <v>46</v>
      </c>
      <c r="P2" t="s">
        <v>9</v>
      </c>
      <c r="Q2">
        <v>993901</v>
      </c>
      <c r="R2">
        <v>10.8</v>
      </c>
    </row>
    <row r="3" spans="1:18" ht="15.3">
      <c r="A3" t="s">
        <v>12</v>
      </c>
      <c r="B3">
        <v>965514</v>
      </c>
      <c r="C3">
        <v>13.75</v>
      </c>
      <c r="D3">
        <v>388331</v>
      </c>
      <c r="E3">
        <v>846755</v>
      </c>
      <c r="F3">
        <v>23139</v>
      </c>
      <c r="G3">
        <v>46</v>
      </c>
      <c r="H3" s="48">
        <v>882744.29</v>
      </c>
    </row>
    <row r="4" spans="1:18" ht="13.4">
      <c r="A4" t="s">
        <v>275</v>
      </c>
      <c r="B4">
        <v>470000</v>
      </c>
      <c r="C4">
        <v>10</v>
      </c>
      <c r="F4">
        <v>15292</v>
      </c>
      <c r="G4">
        <v>33</v>
      </c>
      <c r="I4" s="46" t="s">
        <v>276</v>
      </c>
      <c r="J4">
        <v>57719</v>
      </c>
      <c r="L4">
        <f>J4*0.7</f>
        <v>40403.299999999996</v>
      </c>
    </row>
    <row r="5" spans="1:18" ht="13.4">
      <c r="A5" t="s">
        <v>9</v>
      </c>
      <c r="B5">
        <v>993901</v>
      </c>
      <c r="C5">
        <v>10.8</v>
      </c>
      <c r="D5">
        <v>298569</v>
      </c>
      <c r="F5">
        <v>21643</v>
      </c>
      <c r="G5">
        <v>46</v>
      </c>
      <c r="I5" s="46" t="s">
        <v>22</v>
      </c>
      <c r="J5">
        <v>12250</v>
      </c>
    </row>
    <row r="6" spans="1:18" ht="13.4">
      <c r="A6" s="46" t="s">
        <v>22</v>
      </c>
      <c r="B6">
        <v>294000</v>
      </c>
      <c r="D6">
        <v>0</v>
      </c>
      <c r="E6">
        <v>110000</v>
      </c>
      <c r="F6">
        <v>12250</v>
      </c>
      <c r="G6">
        <v>9</v>
      </c>
      <c r="I6" s="46" t="s">
        <v>110</v>
      </c>
      <c r="J6">
        <v>21643</v>
      </c>
    </row>
    <row r="7" spans="1:18" ht="13.4">
      <c r="I7" s="46" t="s">
        <v>277</v>
      </c>
      <c r="J7">
        <v>0</v>
      </c>
    </row>
    <row r="8" spans="1:18" ht="13.4">
      <c r="A8" s="46" t="s">
        <v>278</v>
      </c>
      <c r="B8" s="46">
        <f>SUM(B2:B3)</f>
        <v>2438828</v>
      </c>
      <c r="C8" s="46">
        <f>AVERAGE(C2:C3)</f>
        <v>13.625</v>
      </c>
      <c r="D8">
        <f>SUM(D2:D4)</f>
        <v>959217</v>
      </c>
      <c r="E8">
        <f>SUM(E2:E3)</f>
        <v>2085110</v>
      </c>
    </row>
    <row r="10" spans="1:18" ht="13.4">
      <c r="I10" s="46"/>
      <c r="J10">
        <f>J5+J6+J7</f>
        <v>33893</v>
      </c>
      <c r="L10">
        <f>L4-J10</f>
        <v>6510.2999999999956</v>
      </c>
    </row>
    <row r="11" spans="1:18" ht="13.4">
      <c r="I11" s="46" t="s">
        <v>24</v>
      </c>
      <c r="J11">
        <f>J4-SUM(J5:J7)</f>
        <v>23826</v>
      </c>
    </row>
    <row r="14" spans="1:18" ht="13.4">
      <c r="I14" s="53" t="s">
        <v>279</v>
      </c>
      <c r="J14" s="47" t="s">
        <v>270</v>
      </c>
      <c r="K14" s="54" t="s">
        <v>280</v>
      </c>
    </row>
    <row r="15" spans="1:18">
      <c r="H15" t="s">
        <v>7</v>
      </c>
      <c r="I15">
        <f>K15-J15</f>
        <v>360055</v>
      </c>
      <c r="J15">
        <v>1227635</v>
      </c>
      <c r="K15">
        <f>F2*G2</f>
        <v>1587690</v>
      </c>
    </row>
    <row r="16" spans="1:18">
      <c r="H16" t="s">
        <v>12</v>
      </c>
      <c r="I16">
        <f>K16-J16</f>
        <v>244667</v>
      </c>
      <c r="J16">
        <v>819727</v>
      </c>
      <c r="K16">
        <f>F3*G3</f>
        <v>1064394</v>
      </c>
    </row>
    <row r="18" spans="9:10">
      <c r="I18">
        <f>SUM(I15:I16)</f>
        <v>604722</v>
      </c>
      <c r="J18">
        <f>SUM(J15:J16)</f>
        <v>2047362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I1000"/>
  <sheetViews>
    <sheetView topLeftCell="D1" workbookViewId="0"/>
  </sheetViews>
  <sheetFormatPr defaultColWidth="12.6640625" defaultRowHeight="15" customHeight="1"/>
  <cols>
    <col min="1" max="6" width="12.6640625" customWidth="1"/>
  </cols>
  <sheetData>
    <row r="1" spans="1:9" ht="15.8" customHeight="1"/>
    <row r="2" spans="1:9" ht="15.8" customHeight="1">
      <c r="A2" s="3" t="s">
        <v>281</v>
      </c>
      <c r="F2" s="3" t="s">
        <v>282</v>
      </c>
      <c r="I2" s="3"/>
    </row>
    <row r="3" spans="1:9" ht="15.8" customHeight="1">
      <c r="A3" s="3"/>
      <c r="B3" s="2" t="s">
        <v>283</v>
      </c>
      <c r="C3" s="2" t="s">
        <v>284</v>
      </c>
      <c r="D3" s="3"/>
      <c r="G3" s="2" t="s">
        <v>283</v>
      </c>
      <c r="H3" s="2" t="s">
        <v>284</v>
      </c>
      <c r="I3" s="3"/>
    </row>
    <row r="4" spans="1:9" ht="15.8" customHeight="1">
      <c r="A4" s="3" t="s">
        <v>285</v>
      </c>
      <c r="B4" s="20">
        <v>10000</v>
      </c>
      <c r="C4" s="20">
        <v>16</v>
      </c>
      <c r="D4" s="20" t="e">
        <f t="shared" ref="D4:D5" ca="1" si="0">MULTIPLY(B4,C4)</f>
        <v>#NAME?</v>
      </c>
      <c r="F4" s="3" t="s">
        <v>285</v>
      </c>
      <c r="G4" s="20">
        <v>5000</v>
      </c>
      <c r="H4" s="20">
        <v>14</v>
      </c>
      <c r="I4" s="20" t="e">
        <f t="shared" ref="I4:I5" ca="1" si="1">MULTIPLY(G4,H4)</f>
        <v>#NAME?</v>
      </c>
    </row>
    <row r="5" spans="1:9" ht="15.8" customHeight="1">
      <c r="A5" s="3" t="s">
        <v>285</v>
      </c>
      <c r="B5" s="20">
        <v>12000</v>
      </c>
      <c r="C5" s="20">
        <v>4</v>
      </c>
      <c r="D5" s="20" t="e">
        <f t="shared" ca="1" si="0"/>
        <v>#NAME?</v>
      </c>
      <c r="F5" s="3" t="s">
        <v>285</v>
      </c>
      <c r="G5" s="20">
        <v>6000</v>
      </c>
      <c r="H5" s="20">
        <v>7</v>
      </c>
      <c r="I5" s="20" t="e">
        <f t="shared" ca="1" si="1"/>
        <v>#NAME?</v>
      </c>
    </row>
    <row r="6" spans="1:9" ht="15.8" customHeight="1">
      <c r="A6" s="3"/>
      <c r="B6" s="3"/>
      <c r="C6" s="3"/>
      <c r="D6" s="3"/>
      <c r="G6" s="3"/>
      <c r="H6" s="3"/>
      <c r="I6" s="3"/>
    </row>
    <row r="7" spans="1:9" ht="15.8" customHeight="1">
      <c r="A7" s="3"/>
      <c r="B7" s="3"/>
      <c r="C7" s="2" t="s">
        <v>286</v>
      </c>
      <c r="D7" s="21" t="e">
        <f ca="1">SUM(D4:D5)</f>
        <v>#NAME?</v>
      </c>
      <c r="G7" s="3"/>
      <c r="H7" s="2" t="s">
        <v>286</v>
      </c>
      <c r="I7" s="21" t="e">
        <f ca="1">SUM(I4:I5)</f>
        <v>#NAME?</v>
      </c>
    </row>
    <row r="8" spans="1:9" ht="15.8" customHeight="1">
      <c r="A8" s="3"/>
      <c r="B8" s="3"/>
      <c r="C8" s="3"/>
      <c r="D8" s="3"/>
      <c r="H8" s="3"/>
      <c r="I8" s="3"/>
    </row>
    <row r="9" spans="1:9" ht="15.8" customHeight="1">
      <c r="A9" s="3"/>
      <c r="B9" s="3"/>
      <c r="C9" s="3" t="s">
        <v>287</v>
      </c>
      <c r="D9" s="20">
        <v>222000</v>
      </c>
      <c r="H9" s="3" t="s">
        <v>287</v>
      </c>
      <c r="I9" s="20">
        <v>112000</v>
      </c>
    </row>
    <row r="10" spans="1:9" ht="15.8" customHeight="1">
      <c r="A10" s="3"/>
      <c r="B10" s="3"/>
      <c r="C10" s="3"/>
      <c r="D10" s="3"/>
      <c r="H10" s="3"/>
      <c r="I10" s="3"/>
    </row>
    <row r="11" spans="1:9" ht="15.8" customHeight="1">
      <c r="A11" s="3"/>
      <c r="B11" s="3"/>
      <c r="C11" s="43" t="s">
        <v>288</v>
      </c>
      <c r="D11" s="44" t="e">
        <f ca="1">MINUS(D9,D7)</f>
        <v>#NAME?</v>
      </c>
      <c r="H11" s="43" t="s">
        <v>288</v>
      </c>
      <c r="I11" s="44" t="e">
        <f ca="1">MINUS(I9,I7)</f>
        <v>#NAME?</v>
      </c>
    </row>
    <row r="12" spans="1:9" ht="15.8" customHeight="1">
      <c r="A12" s="3"/>
      <c r="B12" s="3"/>
      <c r="C12" s="3"/>
      <c r="D12" s="3"/>
    </row>
    <row r="13" spans="1:9" ht="15.8" customHeight="1">
      <c r="A13" s="3" t="s">
        <v>289</v>
      </c>
      <c r="D13" s="3"/>
      <c r="E13" s="3"/>
    </row>
    <row r="14" spans="1:9" ht="15.8" customHeight="1">
      <c r="B14" s="2" t="s">
        <v>283</v>
      </c>
      <c r="C14" s="2" t="s">
        <v>284</v>
      </c>
      <c r="D14" s="3"/>
      <c r="E14" s="3"/>
    </row>
    <row r="15" spans="1:9" ht="15.8" customHeight="1">
      <c r="A15" s="3" t="s">
        <v>285</v>
      </c>
      <c r="B15" s="20">
        <v>6700</v>
      </c>
      <c r="C15" s="20">
        <v>14</v>
      </c>
      <c r="D15" s="20" t="e">
        <f t="shared" ref="D15:D16" ca="1" si="2">MULTIPLY(B15,C15)</f>
        <v>#NAME?</v>
      </c>
      <c r="E15" s="3"/>
    </row>
    <row r="16" spans="1:9" ht="15.8" customHeight="1">
      <c r="A16" s="3" t="s">
        <v>285</v>
      </c>
      <c r="B16" s="20">
        <v>7700</v>
      </c>
      <c r="C16" s="20">
        <v>1</v>
      </c>
      <c r="D16" s="20" t="e">
        <f t="shared" ca="1" si="2"/>
        <v>#NAME?</v>
      </c>
      <c r="E16" s="3"/>
    </row>
    <row r="17" spans="2:7" ht="15.8" customHeight="1">
      <c r="B17" s="3"/>
      <c r="C17" s="3"/>
      <c r="D17" s="3"/>
    </row>
    <row r="18" spans="2:7" ht="15.8" customHeight="1">
      <c r="B18" s="3"/>
      <c r="C18" s="2" t="s">
        <v>286</v>
      </c>
      <c r="D18" s="21" t="e">
        <f ca="1">SUM(D15:D16)</f>
        <v>#NAME?</v>
      </c>
    </row>
    <row r="19" spans="2:7" ht="15.8" customHeight="1">
      <c r="C19" s="3"/>
      <c r="D19" s="3"/>
    </row>
    <row r="20" spans="2:7" ht="15.8" customHeight="1">
      <c r="C20" s="3" t="s">
        <v>287</v>
      </c>
      <c r="D20" s="20">
        <v>108500</v>
      </c>
      <c r="E20" s="3">
        <v>109500</v>
      </c>
      <c r="F20" s="3" t="e">
        <f ca="1">E20-D18</f>
        <v>#NAME?</v>
      </c>
      <c r="G20" s="3" t="e">
        <f ca="1">(F20/E20)*100</f>
        <v>#NAME?</v>
      </c>
    </row>
    <row r="21" spans="2:7" ht="15.8" customHeight="1">
      <c r="C21" s="3"/>
      <c r="D21" s="3"/>
    </row>
    <row r="22" spans="2:7" ht="15.8" customHeight="1">
      <c r="C22" s="43" t="s">
        <v>288</v>
      </c>
      <c r="D22" s="44" t="e">
        <f ca="1">MINUS(D20,D18)</f>
        <v>#NAME?</v>
      </c>
    </row>
    <row r="23" spans="2:7" ht="15.8" customHeight="1"/>
    <row r="24" spans="2:7" ht="15.8" customHeight="1"/>
    <row r="25" spans="2:7" ht="15.8" customHeight="1"/>
    <row r="26" spans="2:7" ht="15.8" customHeight="1"/>
    <row r="27" spans="2:7" ht="15.8" customHeight="1"/>
    <row r="28" spans="2:7" ht="15.8" customHeight="1"/>
    <row r="29" spans="2:7" ht="15.8" customHeight="1"/>
    <row r="30" spans="2:7" ht="15.8" customHeight="1"/>
    <row r="31" spans="2:7" ht="15.8" customHeight="1"/>
    <row r="32" spans="2:7" ht="15.8" customHeight="1"/>
    <row r="33" ht="15.8" customHeight="1"/>
    <row r="34" ht="15.8" customHeight="1"/>
    <row r="35" ht="15.8" customHeight="1"/>
    <row r="36" ht="15.8" customHeight="1"/>
    <row r="37" ht="15.8" customHeight="1"/>
    <row r="38" ht="15.8" customHeight="1"/>
    <row r="39" ht="15.8" customHeight="1"/>
    <row r="40" ht="15.8" customHeight="1"/>
    <row r="41" ht="15.8" customHeight="1"/>
    <row r="42" ht="15.8" customHeight="1"/>
    <row r="43" ht="15.8" customHeight="1"/>
    <row r="44" ht="15.8" customHeight="1"/>
    <row r="45" ht="15.8" customHeight="1"/>
    <row r="46" ht="15.8" customHeight="1"/>
    <row r="47" ht="15.8" customHeight="1"/>
    <row r="48" ht="15.8" customHeight="1"/>
    <row r="49" ht="15.8" customHeight="1"/>
    <row r="50" ht="15.8" customHeight="1"/>
    <row r="51" ht="15.8" customHeight="1"/>
    <row r="52" ht="15.8" customHeight="1"/>
    <row r="53" ht="15.8" customHeight="1"/>
    <row r="54" ht="15.8" customHeight="1"/>
    <row r="55" ht="15.8" customHeight="1"/>
    <row r="56" ht="15.8" customHeight="1"/>
    <row r="57" ht="15.8" customHeight="1"/>
    <row r="58" ht="15.8" customHeight="1"/>
    <row r="59" ht="15.8" customHeight="1"/>
    <row r="60" ht="15.8" customHeight="1"/>
    <row r="61" ht="15.8" customHeight="1"/>
    <row r="62" ht="15.8" customHeight="1"/>
    <row r="63" ht="15.8" customHeight="1"/>
    <row r="64" ht="15.8" customHeight="1"/>
    <row r="65" ht="15.8" customHeight="1"/>
    <row r="66" ht="15.8" customHeight="1"/>
    <row r="67" ht="15.8" customHeight="1"/>
    <row r="68" ht="15.8" customHeight="1"/>
    <row r="69" ht="15.8" customHeight="1"/>
    <row r="70" ht="15.8" customHeight="1"/>
    <row r="71" ht="15.8" customHeight="1"/>
    <row r="72" ht="15.8" customHeight="1"/>
    <row r="73" ht="15.8" customHeight="1"/>
    <row r="74" ht="15.8" customHeight="1"/>
    <row r="75" ht="15.8" customHeight="1"/>
    <row r="76" ht="15.8" customHeight="1"/>
    <row r="77" ht="15.8" customHeight="1"/>
    <row r="78" ht="15.8" customHeight="1"/>
    <row r="79" ht="15.8" customHeight="1"/>
    <row r="80" ht="15.8" customHeight="1"/>
    <row r="81" ht="15.8" customHeight="1"/>
    <row r="82" ht="15.8" customHeight="1"/>
    <row r="83" ht="15.8" customHeight="1"/>
    <row r="84" ht="15.8" customHeight="1"/>
    <row r="85" ht="15.8" customHeight="1"/>
    <row r="86" ht="15.8" customHeight="1"/>
    <row r="87" ht="15.8" customHeight="1"/>
    <row r="88" ht="15.8" customHeight="1"/>
    <row r="89" ht="15.8" customHeight="1"/>
    <row r="90" ht="15.8" customHeight="1"/>
    <row r="91" ht="15.8" customHeight="1"/>
    <row r="92" ht="15.8" customHeight="1"/>
    <row r="93" ht="15.8" customHeight="1"/>
    <row r="94" ht="15.8" customHeight="1"/>
    <row r="95" ht="15.8" customHeight="1"/>
    <row r="96" ht="15.8" customHeight="1"/>
    <row r="97" ht="15.8" customHeight="1"/>
    <row r="98" ht="15.8" customHeight="1"/>
    <row r="99" ht="15.8" customHeight="1"/>
    <row r="100" ht="15.8" customHeight="1"/>
    <row r="101" ht="15.8" customHeight="1"/>
    <row r="102" ht="15.8" customHeight="1"/>
    <row r="103" ht="15.8" customHeight="1"/>
    <row r="104" ht="15.8" customHeight="1"/>
    <row r="105" ht="15.8" customHeight="1"/>
    <row r="106" ht="15.8" customHeight="1"/>
    <row r="107" ht="15.8" customHeight="1"/>
    <row r="108" ht="15.8" customHeight="1"/>
    <row r="109" ht="15.8" customHeight="1"/>
    <row r="110" ht="15.8" customHeight="1"/>
    <row r="111" ht="15.8" customHeight="1"/>
    <row r="112" ht="15.8" customHeight="1"/>
    <row r="113" ht="15.8" customHeight="1"/>
    <row r="114" ht="15.8" customHeight="1"/>
    <row r="115" ht="15.8" customHeight="1"/>
    <row r="116" ht="15.8" customHeight="1"/>
    <row r="117" ht="15.8" customHeight="1"/>
    <row r="118" ht="15.8" customHeight="1"/>
    <row r="119" ht="15.8" customHeight="1"/>
    <row r="120" ht="15.8" customHeight="1"/>
    <row r="121" ht="15.8" customHeight="1"/>
    <row r="122" ht="15.8" customHeight="1"/>
    <row r="123" ht="15.8" customHeight="1"/>
    <row r="124" ht="15.8" customHeight="1"/>
    <row r="125" ht="15.8" customHeight="1"/>
    <row r="126" ht="15.8" customHeight="1"/>
    <row r="127" ht="15.8" customHeight="1"/>
    <row r="128" ht="15.8" customHeight="1"/>
    <row r="129" ht="15.8" customHeight="1"/>
    <row r="130" ht="15.8" customHeight="1"/>
    <row r="131" ht="15.8" customHeight="1"/>
    <row r="132" ht="15.8" customHeight="1"/>
    <row r="133" ht="15.8" customHeight="1"/>
    <row r="134" ht="15.8" customHeight="1"/>
    <row r="135" ht="15.8" customHeight="1"/>
    <row r="136" ht="15.8" customHeight="1"/>
    <row r="137" ht="15.8" customHeight="1"/>
    <row r="138" ht="15.8" customHeight="1"/>
    <row r="139" ht="15.8" customHeight="1"/>
    <row r="140" ht="15.8" customHeight="1"/>
    <row r="141" ht="15.8" customHeight="1"/>
    <row r="142" ht="15.8" customHeight="1"/>
    <row r="143" ht="15.8" customHeight="1"/>
    <row r="144" ht="15.8" customHeight="1"/>
    <row r="145" ht="15.8" customHeight="1"/>
    <row r="146" ht="15.8" customHeight="1"/>
    <row r="147" ht="15.8" customHeight="1"/>
    <row r="148" ht="15.8" customHeight="1"/>
    <row r="149" ht="15.8" customHeight="1"/>
    <row r="150" ht="15.8" customHeight="1"/>
    <row r="151" ht="15.8" customHeight="1"/>
    <row r="152" ht="15.8" customHeight="1"/>
    <row r="153" ht="15.8" customHeight="1"/>
    <row r="154" ht="15.8" customHeight="1"/>
    <row r="155" ht="15.8" customHeight="1"/>
    <row r="156" ht="15.8" customHeight="1"/>
    <row r="157" ht="15.8" customHeight="1"/>
    <row r="158" ht="15.8" customHeight="1"/>
    <row r="159" ht="15.8" customHeight="1"/>
    <row r="160" ht="15.8" customHeight="1"/>
    <row r="161" ht="15.8" customHeight="1"/>
    <row r="162" ht="15.8" customHeight="1"/>
    <row r="163" ht="15.8" customHeight="1"/>
    <row r="164" ht="15.8" customHeight="1"/>
    <row r="165" ht="15.8" customHeight="1"/>
    <row r="166" ht="15.8" customHeight="1"/>
    <row r="167" ht="15.8" customHeight="1"/>
    <row r="168" ht="15.8" customHeight="1"/>
    <row r="169" ht="15.8" customHeight="1"/>
    <row r="170" ht="15.8" customHeight="1"/>
    <row r="171" ht="15.8" customHeight="1"/>
    <row r="172" ht="15.8" customHeight="1"/>
    <row r="173" ht="15.8" customHeight="1"/>
    <row r="174" ht="15.8" customHeight="1"/>
    <row r="175" ht="15.8" customHeight="1"/>
    <row r="176" ht="15.8" customHeight="1"/>
    <row r="177" ht="15.8" customHeight="1"/>
    <row r="178" ht="15.8" customHeight="1"/>
    <row r="179" ht="15.8" customHeight="1"/>
    <row r="180" ht="15.8" customHeight="1"/>
    <row r="181" ht="15.8" customHeight="1"/>
    <row r="182" ht="15.8" customHeight="1"/>
    <row r="183" ht="15.8" customHeight="1"/>
    <row r="184" ht="15.8" customHeight="1"/>
    <row r="185" ht="15.8" customHeight="1"/>
    <row r="186" ht="15.8" customHeight="1"/>
    <row r="187" ht="15.8" customHeight="1"/>
    <row r="188" ht="15.8" customHeight="1"/>
    <row r="189" ht="15.8" customHeight="1"/>
    <row r="190" ht="15.8" customHeight="1"/>
    <row r="191" ht="15.8" customHeight="1"/>
    <row r="192" ht="15.8" customHeight="1"/>
    <row r="193" ht="15.8" customHeight="1"/>
    <row r="194" ht="15.8" customHeight="1"/>
    <row r="195" ht="15.8" customHeight="1"/>
    <row r="196" ht="15.8" customHeight="1"/>
    <row r="197" ht="15.8" customHeight="1"/>
    <row r="198" ht="15.8" customHeight="1"/>
    <row r="199" ht="15.8" customHeight="1"/>
    <row r="200" ht="15.8" customHeight="1"/>
    <row r="201" ht="15.8" customHeight="1"/>
    <row r="202" ht="15.8" customHeight="1"/>
    <row r="203" ht="15.8" customHeight="1"/>
    <row r="204" ht="15.8" customHeight="1"/>
    <row r="205" ht="15.8" customHeight="1"/>
    <row r="206" ht="15.8" customHeight="1"/>
    <row r="207" ht="15.8" customHeight="1"/>
    <row r="208" ht="15.8" customHeight="1"/>
    <row r="209" ht="15.8" customHeight="1"/>
    <row r="210" ht="15.8" customHeight="1"/>
    <row r="211" ht="15.8" customHeight="1"/>
    <row r="212" ht="15.8" customHeight="1"/>
    <row r="213" ht="15.8" customHeight="1"/>
    <row r="214" ht="15.8" customHeight="1"/>
    <row r="215" ht="15.8" customHeight="1"/>
    <row r="216" ht="15.8" customHeight="1"/>
    <row r="217" ht="15.8" customHeight="1"/>
    <row r="218" ht="15.8" customHeight="1"/>
    <row r="219" ht="15.8" customHeight="1"/>
    <row r="220" ht="15.8" customHeight="1"/>
    <row r="221" ht="15.8" customHeight="1"/>
    <row r="222" ht="15.8" customHeight="1"/>
    <row r="223" ht="15.8" customHeight="1"/>
    <row r="224" ht="15.8" customHeight="1"/>
    <row r="225" ht="15.8" customHeight="1"/>
    <row r="226" ht="15.8" customHeight="1"/>
    <row r="227" ht="15.8" customHeight="1"/>
    <row r="228" ht="15.8" customHeight="1"/>
    <row r="229" ht="15.8" customHeight="1"/>
    <row r="230" ht="15.8" customHeight="1"/>
    <row r="231" ht="15.8" customHeight="1"/>
    <row r="232" ht="15.8" customHeight="1"/>
    <row r="233" ht="15.8" customHeight="1"/>
    <row r="234" ht="15.8" customHeight="1"/>
    <row r="235" ht="15.8" customHeight="1"/>
    <row r="236" ht="15.8" customHeight="1"/>
    <row r="237" ht="15.8" customHeight="1"/>
    <row r="238" ht="15.8" customHeight="1"/>
    <row r="239" ht="15.8" customHeight="1"/>
    <row r="240" ht="15.8" customHeight="1"/>
    <row r="241" ht="15.8" customHeight="1"/>
    <row r="242" ht="15.8" customHeight="1"/>
    <row r="243" ht="15.8" customHeight="1"/>
    <row r="244" ht="15.8" customHeight="1"/>
    <row r="245" ht="15.8" customHeight="1"/>
    <row r="246" ht="15.8" customHeight="1"/>
    <row r="247" ht="15.8" customHeight="1"/>
    <row r="248" ht="15.8" customHeight="1"/>
    <row r="249" ht="15.8" customHeight="1"/>
    <row r="250" ht="15.8" customHeight="1"/>
    <row r="251" ht="15.8" customHeight="1"/>
    <row r="252" ht="15.8" customHeight="1"/>
    <row r="253" ht="15.8" customHeight="1"/>
    <row r="254" ht="15.8" customHeight="1"/>
    <row r="255" ht="15.8" customHeight="1"/>
    <row r="256" ht="15.8" customHeight="1"/>
    <row r="257" ht="15.8" customHeight="1"/>
    <row r="258" ht="15.8" customHeight="1"/>
    <row r="259" ht="15.8" customHeight="1"/>
    <row r="260" ht="15.8" customHeight="1"/>
    <row r="261" ht="15.8" customHeight="1"/>
    <row r="262" ht="15.8" customHeight="1"/>
    <row r="263" ht="15.8" customHeight="1"/>
    <row r="264" ht="15.8" customHeight="1"/>
    <row r="265" ht="15.8" customHeight="1"/>
    <row r="266" ht="15.8" customHeight="1"/>
    <row r="267" ht="15.8" customHeight="1"/>
    <row r="268" ht="15.8" customHeight="1"/>
    <row r="269" ht="15.8" customHeight="1"/>
    <row r="270" ht="15.8" customHeight="1"/>
    <row r="271" ht="15.8" customHeight="1"/>
    <row r="272" ht="15.8" customHeight="1"/>
    <row r="273" ht="15.8" customHeight="1"/>
    <row r="274" ht="15.8" customHeight="1"/>
    <row r="275" ht="15.8" customHeight="1"/>
    <row r="276" ht="15.8" customHeight="1"/>
    <row r="277" ht="15.8" customHeight="1"/>
    <row r="278" ht="15.8" customHeight="1"/>
    <row r="279" ht="15.8" customHeight="1"/>
    <row r="280" ht="15.8" customHeight="1"/>
    <row r="281" ht="15.8" customHeight="1"/>
    <row r="282" ht="15.8" customHeight="1"/>
    <row r="283" ht="15.8" customHeight="1"/>
    <row r="284" ht="15.8" customHeight="1"/>
    <row r="285" ht="15.8" customHeight="1"/>
    <row r="286" ht="15.8" customHeight="1"/>
    <row r="287" ht="15.8" customHeight="1"/>
    <row r="288" ht="15.8" customHeight="1"/>
    <row r="289" ht="15.8" customHeight="1"/>
    <row r="290" ht="15.8" customHeight="1"/>
    <row r="291" ht="15.8" customHeight="1"/>
    <row r="292" ht="15.8" customHeight="1"/>
    <row r="293" ht="15.8" customHeight="1"/>
    <row r="294" ht="15.8" customHeight="1"/>
    <row r="295" ht="15.8" customHeight="1"/>
    <row r="296" ht="15.8" customHeight="1"/>
    <row r="297" ht="15.8" customHeight="1"/>
    <row r="298" ht="15.8" customHeight="1"/>
    <row r="299" ht="15.8" customHeight="1"/>
    <row r="300" ht="15.8" customHeight="1"/>
    <row r="301" ht="15.8" customHeight="1"/>
    <row r="302" ht="15.8" customHeight="1"/>
    <row r="303" ht="15.8" customHeight="1"/>
    <row r="304" ht="15.8" customHeight="1"/>
    <row r="305" ht="15.8" customHeight="1"/>
    <row r="306" ht="15.8" customHeight="1"/>
    <row r="307" ht="15.8" customHeight="1"/>
    <row r="308" ht="15.8" customHeight="1"/>
    <row r="309" ht="15.8" customHeight="1"/>
    <row r="310" ht="15.8" customHeight="1"/>
    <row r="311" ht="15.8" customHeight="1"/>
    <row r="312" ht="15.8" customHeight="1"/>
    <row r="313" ht="15.8" customHeight="1"/>
    <row r="314" ht="15.8" customHeight="1"/>
    <row r="315" ht="15.8" customHeight="1"/>
    <row r="316" ht="15.8" customHeight="1"/>
    <row r="317" ht="15.8" customHeight="1"/>
    <row r="318" ht="15.8" customHeight="1"/>
    <row r="319" ht="15.8" customHeight="1"/>
    <row r="320" ht="15.8" customHeight="1"/>
    <row r="321" ht="15.8" customHeight="1"/>
    <row r="322" ht="15.8" customHeight="1"/>
    <row r="323" ht="15.8" customHeight="1"/>
    <row r="324" ht="15.8" customHeight="1"/>
    <row r="325" ht="15.8" customHeight="1"/>
    <row r="326" ht="15.8" customHeight="1"/>
    <row r="327" ht="15.8" customHeight="1"/>
    <row r="328" ht="15.8" customHeight="1"/>
    <row r="329" ht="15.8" customHeight="1"/>
    <row r="330" ht="15.8" customHeight="1"/>
    <row r="331" ht="15.8" customHeight="1"/>
    <row r="332" ht="15.8" customHeight="1"/>
    <row r="333" ht="15.8" customHeight="1"/>
    <row r="334" ht="15.8" customHeight="1"/>
    <row r="335" ht="15.8" customHeight="1"/>
    <row r="336" ht="15.8" customHeight="1"/>
    <row r="337" ht="15.8" customHeight="1"/>
    <row r="338" ht="15.8" customHeight="1"/>
    <row r="339" ht="15.8" customHeight="1"/>
    <row r="340" ht="15.8" customHeight="1"/>
    <row r="341" ht="15.8" customHeight="1"/>
    <row r="342" ht="15.8" customHeight="1"/>
    <row r="343" ht="15.8" customHeight="1"/>
    <row r="344" ht="15.8" customHeight="1"/>
    <row r="345" ht="15.8" customHeight="1"/>
    <row r="346" ht="15.8" customHeight="1"/>
    <row r="347" ht="15.8" customHeight="1"/>
    <row r="348" ht="15.8" customHeight="1"/>
    <row r="349" ht="15.8" customHeight="1"/>
    <row r="350" ht="15.8" customHeight="1"/>
    <row r="351" ht="15.8" customHeight="1"/>
    <row r="352" ht="15.8" customHeight="1"/>
    <row r="353" ht="15.8" customHeight="1"/>
    <row r="354" ht="15.8" customHeight="1"/>
    <row r="355" ht="15.8" customHeight="1"/>
    <row r="356" ht="15.8" customHeight="1"/>
    <row r="357" ht="15.8" customHeight="1"/>
    <row r="358" ht="15.8" customHeight="1"/>
    <row r="359" ht="15.8" customHeight="1"/>
    <row r="360" ht="15.8" customHeight="1"/>
    <row r="361" ht="15.8" customHeight="1"/>
    <row r="362" ht="15.8" customHeight="1"/>
    <row r="363" ht="15.8" customHeight="1"/>
    <row r="364" ht="15.8" customHeight="1"/>
    <row r="365" ht="15.8" customHeight="1"/>
    <row r="366" ht="15.8" customHeight="1"/>
    <row r="367" ht="15.8" customHeight="1"/>
    <row r="368" ht="15.8" customHeight="1"/>
    <row r="369" ht="15.8" customHeight="1"/>
    <row r="370" ht="15.8" customHeight="1"/>
    <row r="371" ht="15.8" customHeight="1"/>
    <row r="372" ht="15.8" customHeight="1"/>
    <row r="373" ht="15.8" customHeight="1"/>
    <row r="374" ht="15.8" customHeight="1"/>
    <row r="375" ht="15.8" customHeight="1"/>
    <row r="376" ht="15.8" customHeight="1"/>
    <row r="377" ht="15.8" customHeight="1"/>
    <row r="378" ht="15.8" customHeight="1"/>
    <row r="379" ht="15.8" customHeight="1"/>
    <row r="380" ht="15.8" customHeight="1"/>
    <row r="381" ht="15.8" customHeight="1"/>
    <row r="382" ht="15.8" customHeight="1"/>
    <row r="383" ht="15.8" customHeight="1"/>
    <row r="384" ht="15.8" customHeight="1"/>
    <row r="385" ht="15.8" customHeight="1"/>
    <row r="386" ht="15.8" customHeight="1"/>
    <row r="387" ht="15.8" customHeight="1"/>
    <row r="388" ht="15.8" customHeight="1"/>
    <row r="389" ht="15.8" customHeight="1"/>
    <row r="390" ht="15.8" customHeight="1"/>
    <row r="391" ht="15.8" customHeight="1"/>
    <row r="392" ht="15.8" customHeight="1"/>
    <row r="393" ht="15.8" customHeight="1"/>
    <row r="394" ht="15.8" customHeight="1"/>
    <row r="395" ht="15.8" customHeight="1"/>
    <row r="396" ht="15.8" customHeight="1"/>
    <row r="397" ht="15.8" customHeight="1"/>
    <row r="398" ht="15.8" customHeight="1"/>
    <row r="399" ht="15.8" customHeight="1"/>
    <row r="400" ht="15.8" customHeight="1"/>
    <row r="401" ht="15.8" customHeight="1"/>
    <row r="402" ht="15.8" customHeight="1"/>
    <row r="403" ht="15.8" customHeight="1"/>
    <row r="404" ht="15.8" customHeight="1"/>
    <row r="405" ht="15.8" customHeight="1"/>
    <row r="406" ht="15.8" customHeight="1"/>
    <row r="407" ht="15.8" customHeight="1"/>
    <row r="408" ht="15.8" customHeight="1"/>
    <row r="409" ht="15.8" customHeight="1"/>
    <row r="410" ht="15.8" customHeight="1"/>
    <row r="411" ht="15.8" customHeight="1"/>
    <row r="412" ht="15.8" customHeight="1"/>
    <row r="413" ht="15.8" customHeight="1"/>
    <row r="414" ht="15.8" customHeight="1"/>
    <row r="415" ht="15.8" customHeight="1"/>
    <row r="416" ht="15.8" customHeight="1"/>
    <row r="417" ht="15.8" customHeight="1"/>
    <row r="418" ht="15.8" customHeight="1"/>
    <row r="419" ht="15.8" customHeight="1"/>
    <row r="420" ht="15.8" customHeight="1"/>
    <row r="421" ht="15.8" customHeight="1"/>
    <row r="422" ht="15.8" customHeight="1"/>
    <row r="423" ht="15.8" customHeight="1"/>
    <row r="424" ht="15.8" customHeight="1"/>
    <row r="425" ht="15.8" customHeight="1"/>
    <row r="426" ht="15.8" customHeight="1"/>
    <row r="427" ht="15.8" customHeight="1"/>
    <row r="428" ht="15.8" customHeight="1"/>
    <row r="429" ht="15.8" customHeight="1"/>
    <row r="430" ht="15.8" customHeight="1"/>
    <row r="431" ht="15.8" customHeight="1"/>
    <row r="432" ht="15.8" customHeight="1"/>
    <row r="433" ht="15.8" customHeight="1"/>
    <row r="434" ht="15.8" customHeight="1"/>
    <row r="435" ht="15.8" customHeight="1"/>
    <row r="436" ht="15.8" customHeight="1"/>
    <row r="437" ht="15.8" customHeight="1"/>
    <row r="438" ht="15.8" customHeight="1"/>
    <row r="439" ht="15.8" customHeight="1"/>
    <row r="440" ht="15.8" customHeight="1"/>
    <row r="441" ht="15.8" customHeight="1"/>
    <row r="442" ht="15.8" customHeight="1"/>
    <row r="443" ht="15.8" customHeight="1"/>
    <row r="444" ht="15.8" customHeight="1"/>
    <row r="445" ht="15.8" customHeight="1"/>
    <row r="446" ht="15.8" customHeight="1"/>
    <row r="447" ht="15.8" customHeight="1"/>
    <row r="448" ht="15.8" customHeight="1"/>
    <row r="449" ht="15.8" customHeight="1"/>
    <row r="450" ht="15.8" customHeight="1"/>
    <row r="451" ht="15.8" customHeight="1"/>
    <row r="452" ht="15.8" customHeight="1"/>
    <row r="453" ht="15.8" customHeight="1"/>
    <row r="454" ht="15.8" customHeight="1"/>
    <row r="455" ht="15.8" customHeight="1"/>
    <row r="456" ht="15.8" customHeight="1"/>
    <row r="457" ht="15.8" customHeight="1"/>
    <row r="458" ht="15.8" customHeight="1"/>
    <row r="459" ht="15.8" customHeight="1"/>
    <row r="460" ht="15.8" customHeight="1"/>
    <row r="461" ht="15.8" customHeight="1"/>
    <row r="462" ht="15.8" customHeight="1"/>
    <row r="463" ht="15.8" customHeight="1"/>
    <row r="464" ht="15.8" customHeight="1"/>
    <row r="465" ht="15.8" customHeight="1"/>
    <row r="466" ht="15.8" customHeight="1"/>
    <row r="467" ht="15.8" customHeight="1"/>
    <row r="468" ht="15.8" customHeight="1"/>
    <row r="469" ht="15.8" customHeight="1"/>
    <row r="470" ht="15.8" customHeight="1"/>
    <row r="471" ht="15.8" customHeight="1"/>
    <row r="472" ht="15.8" customHeight="1"/>
    <row r="473" ht="15.8" customHeight="1"/>
    <row r="474" ht="15.8" customHeight="1"/>
    <row r="475" ht="15.8" customHeight="1"/>
    <row r="476" ht="15.8" customHeight="1"/>
    <row r="477" ht="15.8" customHeight="1"/>
    <row r="478" ht="15.8" customHeight="1"/>
    <row r="479" ht="15.8" customHeight="1"/>
    <row r="480" ht="15.8" customHeight="1"/>
    <row r="481" ht="15.8" customHeight="1"/>
    <row r="482" ht="15.8" customHeight="1"/>
    <row r="483" ht="15.8" customHeight="1"/>
    <row r="484" ht="15.8" customHeight="1"/>
    <row r="485" ht="15.8" customHeight="1"/>
    <row r="486" ht="15.8" customHeight="1"/>
    <row r="487" ht="15.8" customHeight="1"/>
    <row r="488" ht="15.8" customHeight="1"/>
    <row r="489" ht="15.8" customHeight="1"/>
    <row r="490" ht="15.8" customHeight="1"/>
    <row r="491" ht="15.8" customHeight="1"/>
    <row r="492" ht="15.8" customHeight="1"/>
    <row r="493" ht="15.8" customHeight="1"/>
    <row r="494" ht="15.8" customHeight="1"/>
    <row r="495" ht="15.8" customHeight="1"/>
    <row r="496" ht="15.8" customHeight="1"/>
    <row r="497" ht="15.8" customHeight="1"/>
    <row r="498" ht="15.8" customHeight="1"/>
    <row r="499" ht="15.8" customHeight="1"/>
    <row r="500" ht="15.8" customHeight="1"/>
    <row r="501" ht="15.8" customHeight="1"/>
    <row r="502" ht="15.8" customHeight="1"/>
    <row r="503" ht="15.8" customHeight="1"/>
    <row r="504" ht="15.8" customHeight="1"/>
    <row r="505" ht="15.8" customHeight="1"/>
    <row r="506" ht="15.8" customHeight="1"/>
    <row r="507" ht="15.8" customHeight="1"/>
    <row r="508" ht="15.8" customHeight="1"/>
    <row r="509" ht="15.8" customHeight="1"/>
    <row r="510" ht="15.8" customHeight="1"/>
    <row r="511" ht="15.8" customHeight="1"/>
    <row r="512" ht="15.8" customHeight="1"/>
    <row r="513" ht="15.8" customHeight="1"/>
    <row r="514" ht="15.8" customHeight="1"/>
    <row r="515" ht="15.8" customHeight="1"/>
    <row r="516" ht="15.8" customHeight="1"/>
    <row r="517" ht="15.8" customHeight="1"/>
    <row r="518" ht="15.8" customHeight="1"/>
    <row r="519" ht="15.8" customHeight="1"/>
    <row r="520" ht="15.8" customHeight="1"/>
    <row r="521" ht="15.8" customHeight="1"/>
    <row r="522" ht="15.8" customHeight="1"/>
    <row r="523" ht="15.8" customHeight="1"/>
    <row r="524" ht="15.8" customHeight="1"/>
    <row r="525" ht="15.8" customHeight="1"/>
    <row r="526" ht="15.8" customHeight="1"/>
    <row r="527" ht="15.8" customHeight="1"/>
    <row r="528" ht="15.8" customHeight="1"/>
    <row r="529" ht="15.8" customHeight="1"/>
    <row r="530" ht="15.8" customHeight="1"/>
    <row r="531" ht="15.8" customHeight="1"/>
    <row r="532" ht="15.8" customHeight="1"/>
    <row r="533" ht="15.8" customHeight="1"/>
    <row r="534" ht="15.8" customHeight="1"/>
    <row r="535" ht="15.8" customHeight="1"/>
    <row r="536" ht="15.8" customHeight="1"/>
    <row r="537" ht="15.8" customHeight="1"/>
    <row r="538" ht="15.8" customHeight="1"/>
    <row r="539" ht="15.8" customHeight="1"/>
    <row r="540" ht="15.8" customHeight="1"/>
    <row r="541" ht="15.8" customHeight="1"/>
    <row r="542" ht="15.8" customHeight="1"/>
    <row r="543" ht="15.8" customHeight="1"/>
    <row r="544" ht="15.8" customHeight="1"/>
    <row r="545" ht="15.8" customHeight="1"/>
    <row r="546" ht="15.8" customHeight="1"/>
    <row r="547" ht="15.8" customHeight="1"/>
    <row r="548" ht="15.8" customHeight="1"/>
    <row r="549" ht="15.8" customHeight="1"/>
    <row r="550" ht="15.8" customHeight="1"/>
    <row r="551" ht="15.8" customHeight="1"/>
    <row r="552" ht="15.8" customHeight="1"/>
    <row r="553" ht="15.8" customHeight="1"/>
    <row r="554" ht="15.8" customHeight="1"/>
    <row r="555" ht="15.8" customHeight="1"/>
    <row r="556" ht="15.8" customHeight="1"/>
    <row r="557" ht="15.8" customHeight="1"/>
    <row r="558" ht="15.8" customHeight="1"/>
    <row r="559" ht="15.8" customHeight="1"/>
    <row r="560" ht="15.8" customHeight="1"/>
    <row r="561" ht="15.8" customHeight="1"/>
    <row r="562" ht="15.8" customHeight="1"/>
    <row r="563" ht="15.8" customHeight="1"/>
    <row r="564" ht="15.8" customHeight="1"/>
    <row r="565" ht="15.8" customHeight="1"/>
    <row r="566" ht="15.8" customHeight="1"/>
    <row r="567" ht="15.8" customHeight="1"/>
    <row r="568" ht="15.8" customHeight="1"/>
    <row r="569" ht="15.8" customHeight="1"/>
    <row r="570" ht="15.8" customHeight="1"/>
    <row r="571" ht="15.8" customHeight="1"/>
    <row r="572" ht="15.8" customHeight="1"/>
    <row r="573" ht="15.8" customHeight="1"/>
    <row r="574" ht="15.8" customHeight="1"/>
    <row r="575" ht="15.8" customHeight="1"/>
    <row r="576" ht="15.8" customHeight="1"/>
    <row r="577" ht="15.8" customHeight="1"/>
    <row r="578" ht="15.8" customHeight="1"/>
    <row r="579" ht="15.8" customHeight="1"/>
    <row r="580" ht="15.8" customHeight="1"/>
    <row r="581" ht="15.8" customHeight="1"/>
    <row r="582" ht="15.8" customHeight="1"/>
    <row r="583" ht="15.8" customHeight="1"/>
    <row r="584" ht="15.8" customHeight="1"/>
    <row r="585" ht="15.8" customHeight="1"/>
    <row r="586" ht="15.8" customHeight="1"/>
    <row r="587" ht="15.8" customHeight="1"/>
    <row r="588" ht="15.8" customHeight="1"/>
    <row r="589" ht="15.8" customHeight="1"/>
    <row r="590" ht="15.8" customHeight="1"/>
    <row r="591" ht="15.8" customHeight="1"/>
    <row r="592" ht="15.8" customHeight="1"/>
    <row r="593" ht="15.8" customHeight="1"/>
    <row r="594" ht="15.8" customHeight="1"/>
    <row r="595" ht="15.8" customHeight="1"/>
    <row r="596" ht="15.8" customHeight="1"/>
    <row r="597" ht="15.8" customHeight="1"/>
    <row r="598" ht="15.8" customHeight="1"/>
    <row r="599" ht="15.8" customHeight="1"/>
    <row r="600" ht="15.8" customHeight="1"/>
    <row r="601" ht="15.8" customHeight="1"/>
    <row r="602" ht="15.8" customHeight="1"/>
    <row r="603" ht="15.8" customHeight="1"/>
    <row r="604" ht="15.8" customHeight="1"/>
    <row r="605" ht="15.8" customHeight="1"/>
    <row r="606" ht="15.8" customHeight="1"/>
    <row r="607" ht="15.8" customHeight="1"/>
    <row r="608" ht="15.8" customHeight="1"/>
    <row r="609" ht="15.8" customHeight="1"/>
    <row r="610" ht="15.8" customHeight="1"/>
    <row r="611" ht="15.8" customHeight="1"/>
    <row r="612" ht="15.8" customHeight="1"/>
    <row r="613" ht="15.8" customHeight="1"/>
    <row r="614" ht="15.8" customHeight="1"/>
    <row r="615" ht="15.8" customHeight="1"/>
    <row r="616" ht="15.8" customHeight="1"/>
    <row r="617" ht="15.8" customHeight="1"/>
    <row r="618" ht="15.8" customHeight="1"/>
    <row r="619" ht="15.8" customHeight="1"/>
    <row r="620" ht="15.8" customHeight="1"/>
    <row r="621" ht="15.8" customHeight="1"/>
    <row r="622" ht="15.8" customHeight="1"/>
    <row r="623" ht="15.8" customHeight="1"/>
    <row r="624" ht="15.8" customHeight="1"/>
    <row r="625" ht="15.8" customHeight="1"/>
    <row r="626" ht="15.8" customHeight="1"/>
    <row r="627" ht="15.8" customHeight="1"/>
    <row r="628" ht="15.8" customHeight="1"/>
    <row r="629" ht="15.8" customHeight="1"/>
    <row r="630" ht="15.8" customHeight="1"/>
    <row r="631" ht="15.8" customHeight="1"/>
    <row r="632" ht="15.8" customHeight="1"/>
    <row r="633" ht="15.8" customHeight="1"/>
    <row r="634" ht="15.8" customHeight="1"/>
    <row r="635" ht="15.8" customHeight="1"/>
    <row r="636" ht="15.8" customHeight="1"/>
    <row r="637" ht="15.8" customHeight="1"/>
    <row r="638" ht="15.8" customHeight="1"/>
    <row r="639" ht="15.8" customHeight="1"/>
    <row r="640" ht="15.8" customHeight="1"/>
    <row r="641" ht="15.8" customHeight="1"/>
    <row r="642" ht="15.8" customHeight="1"/>
    <row r="643" ht="15.8" customHeight="1"/>
    <row r="644" ht="15.8" customHeight="1"/>
    <row r="645" ht="15.8" customHeight="1"/>
    <row r="646" ht="15.8" customHeight="1"/>
    <row r="647" ht="15.8" customHeight="1"/>
    <row r="648" ht="15.8" customHeight="1"/>
    <row r="649" ht="15.8" customHeight="1"/>
    <row r="650" ht="15.8" customHeight="1"/>
    <row r="651" ht="15.8" customHeight="1"/>
    <row r="652" ht="15.8" customHeight="1"/>
    <row r="653" ht="15.8" customHeight="1"/>
    <row r="654" ht="15.8" customHeight="1"/>
    <row r="655" ht="15.8" customHeight="1"/>
    <row r="656" ht="15.8" customHeight="1"/>
    <row r="657" ht="15.8" customHeight="1"/>
    <row r="658" ht="15.8" customHeight="1"/>
    <row r="659" ht="15.8" customHeight="1"/>
    <row r="660" ht="15.8" customHeight="1"/>
    <row r="661" ht="15.8" customHeight="1"/>
    <row r="662" ht="15.8" customHeight="1"/>
    <row r="663" ht="15.8" customHeight="1"/>
    <row r="664" ht="15.8" customHeight="1"/>
    <row r="665" ht="15.8" customHeight="1"/>
    <row r="666" ht="15.8" customHeight="1"/>
    <row r="667" ht="15.8" customHeight="1"/>
    <row r="668" ht="15.8" customHeight="1"/>
    <row r="669" ht="15.8" customHeight="1"/>
    <row r="670" ht="15.8" customHeight="1"/>
    <row r="671" ht="15.8" customHeight="1"/>
    <row r="672" ht="15.8" customHeight="1"/>
    <row r="673" ht="15.8" customHeight="1"/>
    <row r="674" ht="15.8" customHeight="1"/>
    <row r="675" ht="15.8" customHeight="1"/>
    <row r="676" ht="15.8" customHeight="1"/>
    <row r="677" ht="15.8" customHeight="1"/>
    <row r="678" ht="15.8" customHeight="1"/>
    <row r="679" ht="15.8" customHeight="1"/>
    <row r="680" ht="15.8" customHeight="1"/>
    <row r="681" ht="15.8" customHeight="1"/>
    <row r="682" ht="15.8" customHeight="1"/>
    <row r="683" ht="15.8" customHeight="1"/>
    <row r="684" ht="15.8" customHeight="1"/>
    <row r="685" ht="15.8" customHeight="1"/>
    <row r="686" ht="15.8" customHeight="1"/>
    <row r="687" ht="15.8" customHeight="1"/>
    <row r="688" ht="15.8" customHeight="1"/>
    <row r="689" ht="15.8" customHeight="1"/>
    <row r="690" ht="15.8" customHeight="1"/>
    <row r="691" ht="15.8" customHeight="1"/>
    <row r="692" ht="15.8" customHeight="1"/>
    <row r="693" ht="15.8" customHeight="1"/>
    <row r="694" ht="15.8" customHeight="1"/>
    <row r="695" ht="15.8" customHeight="1"/>
    <row r="696" ht="15.8" customHeight="1"/>
    <row r="697" ht="15.8" customHeight="1"/>
    <row r="698" ht="15.8" customHeight="1"/>
    <row r="699" ht="15.8" customHeight="1"/>
    <row r="700" ht="15.8" customHeight="1"/>
    <row r="701" ht="15.8" customHeight="1"/>
    <row r="702" ht="15.8" customHeight="1"/>
    <row r="703" ht="15.8" customHeight="1"/>
    <row r="704" ht="15.8" customHeight="1"/>
    <row r="705" ht="15.8" customHeight="1"/>
    <row r="706" ht="15.8" customHeight="1"/>
    <row r="707" ht="15.8" customHeight="1"/>
    <row r="708" ht="15.8" customHeight="1"/>
    <row r="709" ht="15.8" customHeight="1"/>
    <row r="710" ht="15.8" customHeight="1"/>
    <row r="711" ht="15.8" customHeight="1"/>
    <row r="712" ht="15.8" customHeight="1"/>
    <row r="713" ht="15.8" customHeight="1"/>
    <row r="714" ht="15.8" customHeight="1"/>
    <row r="715" ht="15.8" customHeight="1"/>
    <row r="716" ht="15.8" customHeight="1"/>
    <row r="717" ht="15.8" customHeight="1"/>
    <row r="718" ht="15.8" customHeight="1"/>
    <row r="719" ht="15.8" customHeight="1"/>
    <row r="720" ht="15.8" customHeight="1"/>
    <row r="721" ht="15.8" customHeight="1"/>
    <row r="722" ht="15.8" customHeight="1"/>
    <row r="723" ht="15.8" customHeight="1"/>
    <row r="724" ht="15.8" customHeight="1"/>
    <row r="725" ht="15.8" customHeight="1"/>
    <row r="726" ht="15.8" customHeight="1"/>
    <row r="727" ht="15.8" customHeight="1"/>
    <row r="728" ht="15.8" customHeight="1"/>
    <row r="729" ht="15.8" customHeight="1"/>
    <row r="730" ht="15.8" customHeight="1"/>
    <row r="731" ht="15.8" customHeight="1"/>
    <row r="732" ht="15.8" customHeight="1"/>
    <row r="733" ht="15.8" customHeight="1"/>
    <row r="734" ht="15.8" customHeight="1"/>
    <row r="735" ht="15.8" customHeight="1"/>
    <row r="736" ht="15.8" customHeight="1"/>
    <row r="737" ht="15.8" customHeight="1"/>
    <row r="738" ht="15.8" customHeight="1"/>
    <row r="739" ht="15.8" customHeight="1"/>
    <row r="740" ht="15.8" customHeight="1"/>
    <row r="741" ht="15.8" customHeight="1"/>
    <row r="742" ht="15.8" customHeight="1"/>
    <row r="743" ht="15.8" customHeight="1"/>
    <row r="744" ht="15.8" customHeight="1"/>
    <row r="745" ht="15.8" customHeight="1"/>
    <row r="746" ht="15.8" customHeight="1"/>
    <row r="747" ht="15.8" customHeight="1"/>
    <row r="748" ht="15.8" customHeight="1"/>
    <row r="749" ht="15.8" customHeight="1"/>
    <row r="750" ht="15.8" customHeight="1"/>
    <row r="751" ht="15.8" customHeight="1"/>
    <row r="752" ht="15.8" customHeight="1"/>
    <row r="753" ht="15.8" customHeight="1"/>
    <row r="754" ht="15.8" customHeight="1"/>
    <row r="755" ht="15.8" customHeight="1"/>
    <row r="756" ht="15.8" customHeight="1"/>
    <row r="757" ht="15.8" customHeight="1"/>
    <row r="758" ht="15.8" customHeight="1"/>
    <row r="759" ht="15.8" customHeight="1"/>
    <row r="760" ht="15.8" customHeight="1"/>
    <row r="761" ht="15.8" customHeight="1"/>
    <row r="762" ht="15.8" customHeight="1"/>
    <row r="763" ht="15.8" customHeight="1"/>
    <row r="764" ht="15.8" customHeight="1"/>
    <row r="765" ht="15.8" customHeight="1"/>
    <row r="766" ht="15.8" customHeight="1"/>
    <row r="767" ht="15.8" customHeight="1"/>
    <row r="768" ht="15.8" customHeight="1"/>
    <row r="769" ht="15.8" customHeight="1"/>
    <row r="770" ht="15.8" customHeight="1"/>
    <row r="771" ht="15.8" customHeight="1"/>
    <row r="772" ht="15.8" customHeight="1"/>
    <row r="773" ht="15.8" customHeight="1"/>
    <row r="774" ht="15.8" customHeight="1"/>
    <row r="775" ht="15.8" customHeight="1"/>
    <row r="776" ht="15.8" customHeight="1"/>
    <row r="777" ht="15.8" customHeight="1"/>
    <row r="778" ht="15.8" customHeight="1"/>
    <row r="779" ht="15.8" customHeight="1"/>
    <row r="780" ht="15.8" customHeight="1"/>
    <row r="781" ht="15.8" customHeight="1"/>
    <row r="782" ht="15.8" customHeight="1"/>
    <row r="783" ht="15.8" customHeight="1"/>
    <row r="784" ht="15.8" customHeight="1"/>
    <row r="785" ht="15.8" customHeight="1"/>
    <row r="786" ht="15.8" customHeight="1"/>
    <row r="787" ht="15.8" customHeight="1"/>
    <row r="788" ht="15.8" customHeight="1"/>
    <row r="789" ht="15.8" customHeight="1"/>
    <row r="790" ht="15.8" customHeight="1"/>
    <row r="791" ht="15.8" customHeight="1"/>
    <row r="792" ht="15.8" customHeight="1"/>
    <row r="793" ht="15.8" customHeight="1"/>
    <row r="794" ht="15.8" customHeight="1"/>
    <row r="795" ht="15.8" customHeight="1"/>
    <row r="796" ht="15.8" customHeight="1"/>
    <row r="797" ht="15.8" customHeight="1"/>
    <row r="798" ht="15.8" customHeight="1"/>
    <row r="799" ht="15.8" customHeight="1"/>
    <row r="800" ht="15.8" customHeight="1"/>
    <row r="801" ht="15.8" customHeight="1"/>
    <row r="802" ht="15.8" customHeight="1"/>
    <row r="803" ht="15.8" customHeight="1"/>
    <row r="804" ht="15.8" customHeight="1"/>
    <row r="805" ht="15.8" customHeight="1"/>
    <row r="806" ht="15.8" customHeight="1"/>
    <row r="807" ht="15.8" customHeight="1"/>
    <row r="808" ht="15.8" customHeight="1"/>
    <row r="809" ht="15.8" customHeight="1"/>
    <row r="810" ht="15.8" customHeight="1"/>
    <row r="811" ht="15.8" customHeight="1"/>
    <row r="812" ht="15.8" customHeight="1"/>
    <row r="813" ht="15.8" customHeight="1"/>
    <row r="814" ht="15.8" customHeight="1"/>
    <row r="815" ht="15.8" customHeight="1"/>
    <row r="816" ht="15.8" customHeight="1"/>
    <row r="817" ht="15.8" customHeight="1"/>
    <row r="818" ht="15.8" customHeight="1"/>
    <row r="819" ht="15.8" customHeight="1"/>
    <row r="820" ht="15.8" customHeight="1"/>
    <row r="821" ht="15.8" customHeight="1"/>
    <row r="822" ht="15.8" customHeight="1"/>
    <row r="823" ht="15.8" customHeight="1"/>
    <row r="824" ht="15.8" customHeight="1"/>
    <row r="825" ht="15.8" customHeight="1"/>
    <row r="826" ht="15.8" customHeight="1"/>
    <row r="827" ht="15.8" customHeight="1"/>
    <row r="828" ht="15.8" customHeight="1"/>
    <row r="829" ht="15.8" customHeight="1"/>
    <row r="830" ht="15.8" customHeight="1"/>
    <row r="831" ht="15.8" customHeight="1"/>
    <row r="832" ht="15.8" customHeight="1"/>
    <row r="833" ht="15.8" customHeight="1"/>
    <row r="834" ht="15.8" customHeight="1"/>
    <row r="835" ht="15.8" customHeight="1"/>
    <row r="836" ht="15.8" customHeight="1"/>
    <row r="837" ht="15.8" customHeight="1"/>
    <row r="838" ht="15.8" customHeight="1"/>
    <row r="839" ht="15.8" customHeight="1"/>
    <row r="840" ht="15.8" customHeight="1"/>
    <row r="841" ht="15.8" customHeight="1"/>
    <row r="842" ht="15.8" customHeight="1"/>
    <row r="843" ht="15.8" customHeight="1"/>
    <row r="844" ht="15.8" customHeight="1"/>
    <row r="845" ht="15.8" customHeight="1"/>
    <row r="846" ht="15.8" customHeight="1"/>
    <row r="847" ht="15.8" customHeight="1"/>
    <row r="848" ht="15.8" customHeight="1"/>
    <row r="849" ht="15.8" customHeight="1"/>
    <row r="850" ht="15.8" customHeight="1"/>
    <row r="851" ht="15.8" customHeight="1"/>
    <row r="852" ht="15.8" customHeight="1"/>
    <row r="853" ht="15.8" customHeight="1"/>
    <row r="854" ht="15.8" customHeight="1"/>
    <row r="855" ht="15.8" customHeight="1"/>
    <row r="856" ht="15.8" customHeight="1"/>
    <row r="857" ht="15.8" customHeight="1"/>
    <row r="858" ht="15.8" customHeight="1"/>
    <row r="859" ht="15.8" customHeight="1"/>
    <row r="860" ht="15.8" customHeight="1"/>
    <row r="861" ht="15.8" customHeight="1"/>
    <row r="862" ht="15.8" customHeight="1"/>
    <row r="863" ht="15.8" customHeight="1"/>
    <row r="864" ht="15.8" customHeight="1"/>
    <row r="865" ht="15.8" customHeight="1"/>
    <row r="866" ht="15.8" customHeight="1"/>
    <row r="867" ht="15.8" customHeight="1"/>
    <row r="868" ht="15.8" customHeight="1"/>
    <row r="869" ht="15.8" customHeight="1"/>
    <row r="870" ht="15.8" customHeight="1"/>
    <row r="871" ht="15.8" customHeight="1"/>
    <row r="872" ht="15.8" customHeight="1"/>
    <row r="873" ht="15.8" customHeight="1"/>
    <row r="874" ht="15.8" customHeight="1"/>
    <row r="875" ht="15.8" customHeight="1"/>
    <row r="876" ht="15.8" customHeight="1"/>
    <row r="877" ht="15.8" customHeight="1"/>
    <row r="878" ht="15.8" customHeight="1"/>
    <row r="879" ht="15.8" customHeight="1"/>
    <row r="880" ht="15.8" customHeight="1"/>
    <row r="881" ht="15.8" customHeight="1"/>
    <row r="882" ht="15.8" customHeight="1"/>
    <row r="883" ht="15.8" customHeight="1"/>
    <row r="884" ht="15.8" customHeight="1"/>
    <row r="885" ht="15.8" customHeight="1"/>
    <row r="886" ht="15.8" customHeight="1"/>
    <row r="887" ht="15.8" customHeight="1"/>
    <row r="888" ht="15.8" customHeight="1"/>
    <row r="889" ht="15.8" customHeight="1"/>
    <row r="890" ht="15.8" customHeight="1"/>
    <row r="891" ht="15.8" customHeight="1"/>
    <row r="892" ht="15.8" customHeight="1"/>
    <row r="893" ht="15.8" customHeight="1"/>
    <row r="894" ht="15.8" customHeight="1"/>
    <row r="895" ht="15.8" customHeight="1"/>
    <row r="896" ht="15.8" customHeight="1"/>
    <row r="897" ht="15.8" customHeight="1"/>
    <row r="898" ht="15.8" customHeight="1"/>
    <row r="899" ht="15.8" customHeight="1"/>
    <row r="900" ht="15.8" customHeight="1"/>
    <row r="901" ht="15.8" customHeight="1"/>
    <row r="902" ht="15.8" customHeight="1"/>
    <row r="903" ht="15.8" customHeight="1"/>
    <row r="904" ht="15.8" customHeight="1"/>
    <row r="905" ht="15.8" customHeight="1"/>
    <row r="906" ht="15.8" customHeight="1"/>
    <row r="907" ht="15.8" customHeight="1"/>
    <row r="908" ht="15.8" customHeight="1"/>
    <row r="909" ht="15.8" customHeight="1"/>
    <row r="910" ht="15.8" customHeight="1"/>
    <row r="911" ht="15.8" customHeight="1"/>
    <row r="912" ht="15.8" customHeight="1"/>
    <row r="913" ht="15.8" customHeight="1"/>
    <row r="914" ht="15.8" customHeight="1"/>
    <row r="915" ht="15.8" customHeight="1"/>
    <row r="916" ht="15.8" customHeight="1"/>
    <row r="917" ht="15.8" customHeight="1"/>
    <row r="918" ht="15.8" customHeight="1"/>
    <row r="919" ht="15.8" customHeight="1"/>
    <row r="920" ht="15.8" customHeight="1"/>
    <row r="921" ht="15.8" customHeight="1"/>
    <row r="922" ht="15.8" customHeight="1"/>
    <row r="923" ht="15.8" customHeight="1"/>
    <row r="924" ht="15.8" customHeight="1"/>
    <row r="925" ht="15.8" customHeight="1"/>
    <row r="926" ht="15.8" customHeight="1"/>
    <row r="927" ht="15.8" customHeight="1"/>
    <row r="928" ht="15.8" customHeight="1"/>
    <row r="929" ht="15.8" customHeight="1"/>
    <row r="930" ht="15.8" customHeight="1"/>
    <row r="931" ht="15.8" customHeight="1"/>
    <row r="932" ht="15.8" customHeight="1"/>
    <row r="933" ht="15.8" customHeight="1"/>
    <row r="934" ht="15.8" customHeight="1"/>
    <row r="935" ht="15.8" customHeight="1"/>
    <row r="936" ht="15.8" customHeight="1"/>
    <row r="937" ht="15.8" customHeight="1"/>
    <row r="938" ht="15.8" customHeight="1"/>
    <row r="939" ht="15.8" customHeight="1"/>
    <row r="940" ht="15.8" customHeight="1"/>
    <row r="941" ht="15.8" customHeight="1"/>
    <row r="942" ht="15.8" customHeight="1"/>
    <row r="943" ht="15.8" customHeight="1"/>
    <row r="944" ht="15.8" customHeight="1"/>
    <row r="945" ht="15.8" customHeight="1"/>
    <row r="946" ht="15.8" customHeight="1"/>
    <row r="947" ht="15.8" customHeight="1"/>
    <row r="948" ht="15.8" customHeight="1"/>
    <row r="949" ht="15.8" customHeight="1"/>
    <row r="950" ht="15.8" customHeight="1"/>
    <row r="951" ht="15.8" customHeight="1"/>
    <row r="952" ht="15.8" customHeight="1"/>
    <row r="953" ht="15.8" customHeight="1"/>
    <row r="954" ht="15.8" customHeight="1"/>
    <row r="955" ht="15.8" customHeight="1"/>
    <row r="956" ht="15.8" customHeight="1"/>
    <row r="957" ht="15.8" customHeight="1"/>
    <row r="958" ht="15.8" customHeight="1"/>
    <row r="959" ht="15.8" customHeight="1"/>
    <row r="960" ht="15.8" customHeight="1"/>
    <row r="961" ht="15.8" customHeight="1"/>
    <row r="962" ht="15.8" customHeight="1"/>
    <row r="963" ht="15.8" customHeight="1"/>
    <row r="964" ht="15.8" customHeight="1"/>
    <row r="965" ht="15.8" customHeight="1"/>
    <row r="966" ht="15.8" customHeight="1"/>
    <row r="967" ht="15.8" customHeight="1"/>
    <row r="968" ht="15.8" customHeight="1"/>
    <row r="969" ht="15.8" customHeight="1"/>
    <row r="970" ht="15.8" customHeight="1"/>
    <row r="971" ht="15.8" customHeight="1"/>
    <row r="972" ht="15.8" customHeight="1"/>
    <row r="973" ht="15.8" customHeight="1"/>
    <row r="974" ht="15.8" customHeight="1"/>
    <row r="975" ht="15.8" customHeight="1"/>
    <row r="976" ht="15.8" customHeight="1"/>
    <row r="977" ht="15.8" customHeight="1"/>
    <row r="978" ht="15.8" customHeight="1"/>
    <row r="979" ht="15.8" customHeight="1"/>
    <row r="980" ht="15.8" customHeight="1"/>
    <row r="981" ht="15.8" customHeight="1"/>
    <row r="982" ht="15.8" customHeight="1"/>
    <row r="983" ht="15.8" customHeight="1"/>
    <row r="984" ht="15.8" customHeight="1"/>
    <row r="985" ht="15.8" customHeight="1"/>
    <row r="986" ht="15.8" customHeight="1"/>
    <row r="987" ht="15.8" customHeight="1"/>
    <row r="988" ht="15.8" customHeight="1"/>
    <row r="989" ht="15.8" customHeight="1"/>
    <row r="990" ht="15.8" customHeight="1"/>
    <row r="991" ht="15.8" customHeight="1"/>
    <row r="992" ht="15.8" customHeight="1"/>
    <row r="993" ht="15.8" customHeight="1"/>
    <row r="994" ht="15.8" customHeight="1"/>
    <row r="995" ht="15.8" customHeight="1"/>
    <row r="996" ht="15.8" customHeight="1"/>
    <row r="997" ht="15.8" customHeight="1"/>
    <row r="998" ht="15.8" customHeight="1"/>
    <row r="999" ht="15.8" customHeight="1"/>
    <row r="1000" ht="15.8" customHeight="1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03D19-AFDF-4407-BFA3-8BCEA046B8E2}">
  <dimension ref="A1:C3"/>
  <sheetViews>
    <sheetView workbookViewId="0">
      <selection activeCell="B3" sqref="B3"/>
    </sheetView>
  </sheetViews>
  <sheetFormatPr defaultRowHeight="12.75"/>
  <sheetData>
    <row r="1" spans="1:3">
      <c r="A1" t="s">
        <v>290</v>
      </c>
      <c r="B1" t="s">
        <v>291</v>
      </c>
    </row>
    <row r="2" spans="1:3">
      <c r="A2" t="s">
        <v>292</v>
      </c>
      <c r="B2" t="s">
        <v>293</v>
      </c>
      <c r="C2" t="s">
        <v>294</v>
      </c>
    </row>
    <row r="3" spans="1:3">
      <c r="A3">
        <v>106000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workbookViewId="0"/>
  </sheetViews>
  <sheetFormatPr defaultColWidth="12.6640625" defaultRowHeight="15" customHeight="1"/>
  <cols>
    <col min="1" max="6" width="12.6640625" customWidth="1"/>
  </cols>
  <sheetData>
    <row r="1" spans="1:5" ht="15.8" customHeight="1">
      <c r="A1" s="3" t="s">
        <v>30</v>
      </c>
      <c r="B1" s="3" t="s">
        <v>31</v>
      </c>
      <c r="C1" s="3" t="s">
        <v>32</v>
      </c>
      <c r="D1" s="3" t="s">
        <v>33</v>
      </c>
      <c r="E1" s="3" t="s">
        <v>34</v>
      </c>
    </row>
    <row r="2" spans="1:5" ht="15.8" customHeight="1">
      <c r="A2" s="3" t="s">
        <v>35</v>
      </c>
      <c r="B2" s="3">
        <v>77313</v>
      </c>
      <c r="C2" s="3" t="s">
        <v>35</v>
      </c>
    </row>
    <row r="3" spans="1:5" ht="15.8" customHeight="1">
      <c r="A3" s="3" t="s">
        <v>36</v>
      </c>
      <c r="B3" s="3">
        <v>92000</v>
      </c>
    </row>
    <row r="4" spans="1:5" ht="15.8" customHeight="1"/>
    <row r="5" spans="1:5" ht="15.8" customHeight="1"/>
    <row r="6" spans="1:5" ht="15.8" customHeight="1"/>
    <row r="7" spans="1:5" ht="15.8" customHeight="1"/>
    <row r="8" spans="1:5" ht="15.8" customHeight="1"/>
    <row r="9" spans="1:5" ht="15.8" customHeight="1"/>
    <row r="10" spans="1:5" ht="15.8" customHeight="1"/>
    <row r="11" spans="1:5" ht="15.8" customHeight="1"/>
    <row r="12" spans="1:5" ht="15.8" customHeight="1"/>
    <row r="13" spans="1:5" ht="15.8" customHeight="1"/>
    <row r="14" spans="1:5" ht="15.8" customHeight="1">
      <c r="B14" s="3">
        <v>5</v>
      </c>
      <c r="C14" s="3">
        <v>34515</v>
      </c>
      <c r="D14" s="4">
        <v>45174</v>
      </c>
    </row>
    <row r="15" spans="1:5" ht="15.8" customHeight="1">
      <c r="B15" s="3">
        <v>6</v>
      </c>
      <c r="C15" s="3">
        <v>21643</v>
      </c>
      <c r="D15" s="4">
        <v>45176</v>
      </c>
    </row>
    <row r="16" spans="1:5" ht="15.8" customHeight="1">
      <c r="B16" s="3">
        <v>7</v>
      </c>
      <c r="C16" s="3">
        <v>23139</v>
      </c>
      <c r="D16" s="4">
        <v>45177</v>
      </c>
    </row>
    <row r="17" spans="3:4" ht="15.8" customHeight="1">
      <c r="C17" s="3">
        <v>12500</v>
      </c>
      <c r="D17" s="4">
        <v>45174</v>
      </c>
    </row>
    <row r="18" spans="3:4" ht="15.8" customHeight="1">
      <c r="C18" s="3">
        <v>30000</v>
      </c>
      <c r="D18" s="4">
        <v>45176</v>
      </c>
    </row>
    <row r="19" spans="3:4" ht="15.8" customHeight="1"/>
    <row r="20" spans="3:4" ht="15.8" customHeight="1">
      <c r="C20" s="3">
        <f>SUM(C14:C18)</f>
        <v>121797</v>
      </c>
    </row>
    <row r="21" spans="3:4" ht="15.8" customHeight="1"/>
    <row r="22" spans="3:4" ht="15.8" customHeight="1"/>
    <row r="23" spans="3:4" ht="15.8" customHeight="1"/>
    <row r="24" spans="3:4" ht="15.8" customHeight="1"/>
    <row r="25" spans="3:4" ht="15.8" customHeight="1"/>
    <row r="26" spans="3:4" ht="15.8" customHeight="1"/>
    <row r="27" spans="3:4" ht="15.8" customHeight="1"/>
    <row r="28" spans="3:4" ht="15.8" customHeight="1"/>
    <row r="29" spans="3:4" ht="15.8" customHeight="1"/>
    <row r="30" spans="3:4" ht="15.8" customHeight="1"/>
    <row r="31" spans="3:4" ht="15.8" customHeight="1"/>
    <row r="32" spans="3:4" ht="15.8" customHeight="1"/>
    <row r="33" ht="15.8" customHeight="1"/>
    <row r="34" ht="15.8" customHeight="1"/>
    <row r="35" ht="15.8" customHeight="1"/>
    <row r="36" ht="15.8" customHeight="1"/>
    <row r="37" ht="15.8" customHeight="1"/>
    <row r="38" ht="15.8" customHeight="1"/>
    <row r="39" ht="15.8" customHeight="1"/>
    <row r="40" ht="15.8" customHeight="1"/>
    <row r="41" ht="15.8" customHeight="1"/>
    <row r="42" ht="15.8" customHeight="1"/>
    <row r="43" ht="15.8" customHeight="1"/>
    <row r="44" ht="15.8" customHeight="1"/>
    <row r="45" ht="15.8" customHeight="1"/>
    <row r="46" ht="15.8" customHeight="1"/>
    <row r="47" ht="15.8" customHeight="1"/>
    <row r="48" ht="15.8" customHeight="1"/>
    <row r="49" ht="15.8" customHeight="1"/>
    <row r="50" ht="15.8" customHeight="1"/>
    <row r="51" ht="15.8" customHeight="1"/>
    <row r="52" ht="15.8" customHeight="1"/>
    <row r="53" ht="15.8" customHeight="1"/>
    <row r="54" ht="15.8" customHeight="1"/>
    <row r="55" ht="15.8" customHeight="1"/>
    <row r="56" ht="15.8" customHeight="1"/>
    <row r="57" ht="15.8" customHeight="1"/>
    <row r="58" ht="15.8" customHeight="1"/>
    <row r="59" ht="15.8" customHeight="1"/>
    <row r="60" ht="15.8" customHeight="1"/>
    <row r="61" ht="15.8" customHeight="1"/>
    <row r="62" ht="15.8" customHeight="1"/>
    <row r="63" ht="15.8" customHeight="1"/>
    <row r="64" ht="15.8" customHeight="1"/>
    <row r="65" ht="15.8" customHeight="1"/>
    <row r="66" ht="15.8" customHeight="1"/>
    <row r="67" ht="15.8" customHeight="1"/>
    <row r="68" ht="15.8" customHeight="1"/>
    <row r="69" ht="15.8" customHeight="1"/>
    <row r="70" ht="15.8" customHeight="1"/>
    <row r="71" ht="15.8" customHeight="1"/>
    <row r="72" ht="15.8" customHeight="1"/>
    <row r="73" ht="15.8" customHeight="1"/>
    <row r="74" ht="15.8" customHeight="1"/>
    <row r="75" ht="15.8" customHeight="1"/>
    <row r="76" ht="15.8" customHeight="1"/>
    <row r="77" ht="15.8" customHeight="1"/>
    <row r="78" ht="15.8" customHeight="1"/>
    <row r="79" ht="15.8" customHeight="1"/>
    <row r="80" ht="15.8" customHeight="1"/>
    <row r="81" ht="15.8" customHeight="1"/>
    <row r="82" ht="15.8" customHeight="1"/>
    <row r="83" ht="15.8" customHeight="1"/>
    <row r="84" ht="15.8" customHeight="1"/>
    <row r="85" ht="15.8" customHeight="1"/>
    <row r="86" ht="15.8" customHeight="1"/>
    <row r="87" ht="15.8" customHeight="1"/>
    <row r="88" ht="15.8" customHeight="1"/>
    <row r="89" ht="15.8" customHeight="1"/>
    <row r="90" ht="15.8" customHeight="1"/>
    <row r="91" ht="15.8" customHeight="1"/>
    <row r="92" ht="15.8" customHeight="1"/>
    <row r="93" ht="15.8" customHeight="1"/>
    <row r="94" ht="15.8" customHeight="1"/>
    <row r="95" ht="15.8" customHeight="1"/>
    <row r="96" ht="15.8" customHeight="1"/>
    <row r="97" ht="15.8" customHeight="1"/>
    <row r="98" ht="15.8" customHeight="1"/>
    <row r="99" ht="15.8" customHeight="1"/>
    <row r="100" ht="15.8" customHeight="1"/>
    <row r="101" ht="15.8" customHeight="1"/>
    <row r="102" ht="15.8" customHeight="1"/>
    <row r="103" ht="15.8" customHeight="1"/>
    <row r="104" ht="15.8" customHeight="1"/>
    <row r="105" ht="15.8" customHeight="1"/>
    <row r="106" ht="15.8" customHeight="1"/>
    <row r="107" ht="15.8" customHeight="1"/>
    <row r="108" ht="15.8" customHeight="1"/>
    <row r="109" ht="15.8" customHeight="1"/>
    <row r="110" ht="15.8" customHeight="1"/>
    <row r="111" ht="15.8" customHeight="1"/>
    <row r="112" ht="15.8" customHeight="1"/>
    <row r="113" ht="15.8" customHeight="1"/>
    <row r="114" ht="15.8" customHeight="1"/>
    <row r="115" ht="15.8" customHeight="1"/>
    <row r="116" ht="15.8" customHeight="1"/>
    <row r="117" ht="15.8" customHeight="1"/>
    <row r="118" ht="15.8" customHeight="1"/>
    <row r="119" ht="15.8" customHeight="1"/>
    <row r="120" ht="15.8" customHeight="1"/>
    <row r="121" ht="15.8" customHeight="1"/>
    <row r="122" ht="15.8" customHeight="1"/>
    <row r="123" ht="15.8" customHeight="1"/>
    <row r="124" ht="15.8" customHeight="1"/>
    <row r="125" ht="15.8" customHeight="1"/>
    <row r="126" ht="15.8" customHeight="1"/>
    <row r="127" ht="15.8" customHeight="1"/>
    <row r="128" ht="15.8" customHeight="1"/>
    <row r="129" ht="15.8" customHeight="1"/>
    <row r="130" ht="15.8" customHeight="1"/>
    <row r="131" ht="15.8" customHeight="1"/>
    <row r="132" ht="15.8" customHeight="1"/>
    <row r="133" ht="15.8" customHeight="1"/>
    <row r="134" ht="15.8" customHeight="1"/>
    <row r="135" ht="15.8" customHeight="1"/>
    <row r="136" ht="15.8" customHeight="1"/>
    <row r="137" ht="15.8" customHeight="1"/>
    <row r="138" ht="15.8" customHeight="1"/>
    <row r="139" ht="15.8" customHeight="1"/>
    <row r="140" ht="15.8" customHeight="1"/>
    <row r="141" ht="15.8" customHeight="1"/>
    <row r="142" ht="15.8" customHeight="1"/>
    <row r="143" ht="15.8" customHeight="1"/>
    <row r="144" ht="15.8" customHeight="1"/>
    <row r="145" ht="15.8" customHeight="1"/>
    <row r="146" ht="15.8" customHeight="1"/>
    <row r="147" ht="15.8" customHeight="1"/>
    <row r="148" ht="15.8" customHeight="1"/>
    <row r="149" ht="15.8" customHeight="1"/>
    <row r="150" ht="15.8" customHeight="1"/>
    <row r="151" ht="15.8" customHeight="1"/>
    <row r="152" ht="15.8" customHeight="1"/>
    <row r="153" ht="15.8" customHeight="1"/>
    <row r="154" ht="15.8" customHeight="1"/>
    <row r="155" ht="15.8" customHeight="1"/>
    <row r="156" ht="15.8" customHeight="1"/>
    <row r="157" ht="15.8" customHeight="1"/>
    <row r="158" ht="15.8" customHeight="1"/>
    <row r="159" ht="15.8" customHeight="1"/>
    <row r="160" ht="15.8" customHeight="1"/>
    <row r="161" ht="15.8" customHeight="1"/>
    <row r="162" ht="15.8" customHeight="1"/>
    <row r="163" ht="15.8" customHeight="1"/>
    <row r="164" ht="15.8" customHeight="1"/>
    <row r="165" ht="15.8" customHeight="1"/>
    <row r="166" ht="15.8" customHeight="1"/>
    <row r="167" ht="15.8" customHeight="1"/>
    <row r="168" ht="15.8" customHeight="1"/>
    <row r="169" ht="15.8" customHeight="1"/>
    <row r="170" ht="15.8" customHeight="1"/>
    <row r="171" ht="15.8" customHeight="1"/>
    <row r="172" ht="15.8" customHeight="1"/>
    <row r="173" ht="15.8" customHeight="1"/>
    <row r="174" ht="15.8" customHeight="1"/>
    <row r="175" ht="15.8" customHeight="1"/>
    <row r="176" ht="15.8" customHeight="1"/>
    <row r="177" ht="15.8" customHeight="1"/>
    <row r="178" ht="15.8" customHeight="1"/>
    <row r="179" ht="15.8" customHeight="1"/>
    <row r="180" ht="15.8" customHeight="1"/>
    <row r="181" ht="15.8" customHeight="1"/>
    <row r="182" ht="15.8" customHeight="1"/>
    <row r="183" ht="15.8" customHeight="1"/>
    <row r="184" ht="15.8" customHeight="1"/>
    <row r="185" ht="15.8" customHeight="1"/>
    <row r="186" ht="15.8" customHeight="1"/>
    <row r="187" ht="15.8" customHeight="1"/>
    <row r="188" ht="15.8" customHeight="1"/>
    <row r="189" ht="15.8" customHeight="1"/>
    <row r="190" ht="15.8" customHeight="1"/>
    <row r="191" ht="15.8" customHeight="1"/>
    <row r="192" ht="15.8" customHeight="1"/>
    <row r="193" ht="15.8" customHeight="1"/>
    <row r="194" ht="15.8" customHeight="1"/>
    <row r="195" ht="15.8" customHeight="1"/>
    <row r="196" ht="15.8" customHeight="1"/>
    <row r="197" ht="15.8" customHeight="1"/>
    <row r="198" ht="15.8" customHeight="1"/>
    <row r="199" ht="15.8" customHeight="1"/>
    <row r="200" ht="15.8" customHeight="1"/>
    <row r="201" ht="15.8" customHeight="1"/>
    <row r="202" ht="15.8" customHeight="1"/>
    <row r="203" ht="15.8" customHeight="1"/>
    <row r="204" ht="15.8" customHeight="1"/>
    <row r="205" ht="15.8" customHeight="1"/>
    <row r="206" ht="15.8" customHeight="1"/>
    <row r="207" ht="15.8" customHeight="1"/>
    <row r="208" ht="15.8" customHeight="1"/>
    <row r="209" ht="15.8" customHeight="1"/>
    <row r="210" ht="15.8" customHeight="1"/>
    <row r="211" ht="15.8" customHeight="1"/>
    <row r="212" ht="15.8" customHeight="1"/>
    <row r="213" ht="15.8" customHeight="1"/>
    <row r="214" ht="15.8" customHeight="1"/>
    <row r="215" ht="15.8" customHeight="1"/>
    <row r="216" ht="15.8" customHeight="1"/>
    <row r="217" ht="15.8" customHeight="1"/>
    <row r="218" ht="15.8" customHeight="1"/>
    <row r="219" ht="15.8" customHeight="1"/>
    <row r="220" ht="15.8" customHeight="1"/>
    <row r="221" ht="15.8" customHeight="1"/>
    <row r="222" ht="15.8" customHeight="1"/>
    <row r="223" ht="15.8" customHeight="1"/>
    <row r="224" ht="15.8" customHeight="1"/>
    <row r="225" ht="15.8" customHeight="1"/>
    <row r="226" ht="15.8" customHeight="1"/>
    <row r="227" ht="15.8" customHeight="1"/>
    <row r="228" ht="15.8" customHeight="1"/>
    <row r="229" ht="15.8" customHeight="1"/>
    <row r="230" ht="15.8" customHeight="1"/>
    <row r="231" ht="15.8" customHeight="1"/>
    <row r="232" ht="15.8" customHeight="1"/>
    <row r="233" ht="15.8" customHeight="1"/>
    <row r="234" ht="15.8" customHeight="1"/>
    <row r="235" ht="15.8" customHeight="1"/>
    <row r="236" ht="15.8" customHeight="1"/>
    <row r="237" ht="15.8" customHeight="1"/>
    <row r="238" ht="15.8" customHeight="1"/>
    <row r="239" ht="15.8" customHeight="1"/>
    <row r="240" ht="15.8" customHeight="1"/>
    <row r="241" ht="15.8" customHeight="1"/>
    <row r="242" ht="15.8" customHeight="1"/>
    <row r="243" ht="15.8" customHeight="1"/>
    <row r="244" ht="15.8" customHeight="1"/>
    <row r="245" ht="15.8" customHeight="1"/>
    <row r="246" ht="15.8" customHeight="1"/>
    <row r="247" ht="15.8" customHeight="1"/>
    <row r="248" ht="15.8" customHeight="1"/>
    <row r="249" ht="15.8" customHeight="1"/>
    <row r="250" ht="15.8" customHeight="1"/>
    <row r="251" ht="15.8" customHeight="1"/>
    <row r="252" ht="15.8" customHeight="1"/>
    <row r="253" ht="15.8" customHeight="1"/>
    <row r="254" ht="15.8" customHeight="1"/>
    <row r="255" ht="15.8" customHeight="1"/>
    <row r="256" ht="15.8" customHeight="1"/>
    <row r="257" ht="15.8" customHeight="1"/>
    <row r="258" ht="15.8" customHeight="1"/>
    <row r="259" ht="15.8" customHeight="1"/>
    <row r="260" ht="15.8" customHeight="1"/>
    <row r="261" ht="15.8" customHeight="1"/>
    <row r="262" ht="15.8" customHeight="1"/>
    <row r="263" ht="15.8" customHeight="1"/>
    <row r="264" ht="15.8" customHeight="1"/>
    <row r="265" ht="15.8" customHeight="1"/>
    <row r="266" ht="15.8" customHeight="1"/>
    <row r="267" ht="15.8" customHeight="1"/>
    <row r="268" ht="15.8" customHeight="1"/>
    <row r="269" ht="15.8" customHeight="1"/>
    <row r="270" ht="15.8" customHeight="1"/>
    <row r="271" ht="15.8" customHeight="1"/>
    <row r="272" ht="15.8" customHeight="1"/>
    <row r="273" ht="15.8" customHeight="1"/>
    <row r="274" ht="15.8" customHeight="1"/>
    <row r="275" ht="15.8" customHeight="1"/>
    <row r="276" ht="15.8" customHeight="1"/>
    <row r="277" ht="15.8" customHeight="1"/>
    <row r="278" ht="15.8" customHeight="1"/>
    <row r="279" ht="15.8" customHeight="1"/>
    <row r="280" ht="15.8" customHeight="1"/>
    <row r="281" ht="15.8" customHeight="1"/>
    <row r="282" ht="15.8" customHeight="1"/>
    <row r="283" ht="15.8" customHeight="1"/>
    <row r="284" ht="15.8" customHeight="1"/>
    <row r="285" ht="15.8" customHeight="1"/>
    <row r="286" ht="15.8" customHeight="1"/>
    <row r="287" ht="15.8" customHeight="1"/>
    <row r="288" ht="15.8" customHeight="1"/>
    <row r="289" ht="15.8" customHeight="1"/>
    <row r="290" ht="15.8" customHeight="1"/>
    <row r="291" ht="15.8" customHeight="1"/>
    <row r="292" ht="15.8" customHeight="1"/>
    <row r="293" ht="15.8" customHeight="1"/>
    <row r="294" ht="15.8" customHeight="1"/>
    <row r="295" ht="15.8" customHeight="1"/>
    <row r="296" ht="15.8" customHeight="1"/>
    <row r="297" ht="15.8" customHeight="1"/>
    <row r="298" ht="15.8" customHeight="1"/>
    <row r="299" ht="15.8" customHeight="1"/>
    <row r="300" ht="15.8" customHeight="1"/>
    <row r="301" ht="15.8" customHeight="1"/>
    <row r="302" ht="15.8" customHeight="1"/>
    <row r="303" ht="15.8" customHeight="1"/>
    <row r="304" ht="15.8" customHeight="1"/>
    <row r="305" ht="15.8" customHeight="1"/>
    <row r="306" ht="15.8" customHeight="1"/>
    <row r="307" ht="15.8" customHeight="1"/>
    <row r="308" ht="15.8" customHeight="1"/>
    <row r="309" ht="15.8" customHeight="1"/>
    <row r="310" ht="15.8" customHeight="1"/>
    <row r="311" ht="15.8" customHeight="1"/>
    <row r="312" ht="15.8" customHeight="1"/>
    <row r="313" ht="15.8" customHeight="1"/>
    <row r="314" ht="15.8" customHeight="1"/>
    <row r="315" ht="15.8" customHeight="1"/>
    <row r="316" ht="15.8" customHeight="1"/>
    <row r="317" ht="15.8" customHeight="1"/>
    <row r="318" ht="15.8" customHeight="1"/>
    <row r="319" ht="15.8" customHeight="1"/>
    <row r="320" ht="15.8" customHeight="1"/>
    <row r="321" ht="15.8" customHeight="1"/>
    <row r="322" ht="15.8" customHeight="1"/>
    <row r="323" ht="15.8" customHeight="1"/>
    <row r="324" ht="15.8" customHeight="1"/>
    <row r="325" ht="15.8" customHeight="1"/>
    <row r="326" ht="15.8" customHeight="1"/>
    <row r="327" ht="15.8" customHeight="1"/>
    <row r="328" ht="15.8" customHeight="1"/>
    <row r="329" ht="15.8" customHeight="1"/>
    <row r="330" ht="15.8" customHeight="1"/>
    <row r="331" ht="15.8" customHeight="1"/>
    <row r="332" ht="15.8" customHeight="1"/>
    <row r="333" ht="15.8" customHeight="1"/>
    <row r="334" ht="15.8" customHeight="1"/>
    <row r="335" ht="15.8" customHeight="1"/>
    <row r="336" ht="15.8" customHeight="1"/>
    <row r="337" ht="15.8" customHeight="1"/>
    <row r="338" ht="15.8" customHeight="1"/>
    <row r="339" ht="15.8" customHeight="1"/>
    <row r="340" ht="15.8" customHeight="1"/>
    <row r="341" ht="15.8" customHeight="1"/>
    <row r="342" ht="15.8" customHeight="1"/>
    <row r="343" ht="15.8" customHeight="1"/>
    <row r="344" ht="15.8" customHeight="1"/>
    <row r="345" ht="15.8" customHeight="1"/>
    <row r="346" ht="15.8" customHeight="1"/>
    <row r="347" ht="15.8" customHeight="1"/>
    <row r="348" ht="15.8" customHeight="1"/>
    <row r="349" ht="15.8" customHeight="1"/>
    <row r="350" ht="15.8" customHeight="1"/>
    <row r="351" ht="15.8" customHeight="1"/>
    <row r="352" ht="15.8" customHeight="1"/>
    <row r="353" ht="15.8" customHeight="1"/>
    <row r="354" ht="15.8" customHeight="1"/>
    <row r="355" ht="15.8" customHeight="1"/>
    <row r="356" ht="15.8" customHeight="1"/>
    <row r="357" ht="15.8" customHeight="1"/>
    <row r="358" ht="15.8" customHeight="1"/>
    <row r="359" ht="15.8" customHeight="1"/>
    <row r="360" ht="15.8" customHeight="1"/>
    <row r="361" ht="15.8" customHeight="1"/>
    <row r="362" ht="15.8" customHeight="1"/>
    <row r="363" ht="15.8" customHeight="1"/>
    <row r="364" ht="15.8" customHeight="1"/>
    <row r="365" ht="15.8" customHeight="1"/>
    <row r="366" ht="15.8" customHeight="1"/>
    <row r="367" ht="15.8" customHeight="1"/>
    <row r="368" ht="15.8" customHeight="1"/>
    <row r="369" ht="15.8" customHeight="1"/>
    <row r="370" ht="15.8" customHeight="1"/>
    <row r="371" ht="15.8" customHeight="1"/>
    <row r="372" ht="15.8" customHeight="1"/>
    <row r="373" ht="15.8" customHeight="1"/>
    <row r="374" ht="15.8" customHeight="1"/>
    <row r="375" ht="15.8" customHeight="1"/>
    <row r="376" ht="15.8" customHeight="1"/>
    <row r="377" ht="15.8" customHeight="1"/>
    <row r="378" ht="15.8" customHeight="1"/>
    <row r="379" ht="15.8" customHeight="1"/>
    <row r="380" ht="15.8" customHeight="1"/>
    <row r="381" ht="15.8" customHeight="1"/>
    <row r="382" ht="15.8" customHeight="1"/>
    <row r="383" ht="15.8" customHeight="1"/>
    <row r="384" ht="15.8" customHeight="1"/>
    <row r="385" ht="15.8" customHeight="1"/>
    <row r="386" ht="15.8" customHeight="1"/>
    <row r="387" ht="15.8" customHeight="1"/>
    <row r="388" ht="15.8" customHeight="1"/>
    <row r="389" ht="15.8" customHeight="1"/>
    <row r="390" ht="15.8" customHeight="1"/>
    <row r="391" ht="15.8" customHeight="1"/>
    <row r="392" ht="15.8" customHeight="1"/>
    <row r="393" ht="15.8" customHeight="1"/>
    <row r="394" ht="15.8" customHeight="1"/>
    <row r="395" ht="15.8" customHeight="1"/>
    <row r="396" ht="15.8" customHeight="1"/>
    <row r="397" ht="15.8" customHeight="1"/>
    <row r="398" ht="15.8" customHeight="1"/>
    <row r="399" ht="15.8" customHeight="1"/>
    <row r="400" ht="15.8" customHeight="1"/>
    <row r="401" ht="15.8" customHeight="1"/>
    <row r="402" ht="15.8" customHeight="1"/>
    <row r="403" ht="15.8" customHeight="1"/>
    <row r="404" ht="15.8" customHeight="1"/>
    <row r="405" ht="15.8" customHeight="1"/>
    <row r="406" ht="15.8" customHeight="1"/>
    <row r="407" ht="15.8" customHeight="1"/>
    <row r="408" ht="15.8" customHeight="1"/>
    <row r="409" ht="15.8" customHeight="1"/>
    <row r="410" ht="15.8" customHeight="1"/>
    <row r="411" ht="15.8" customHeight="1"/>
    <row r="412" ht="15.8" customHeight="1"/>
    <row r="413" ht="15.8" customHeight="1"/>
    <row r="414" ht="15.8" customHeight="1"/>
    <row r="415" ht="15.8" customHeight="1"/>
    <row r="416" ht="15.8" customHeight="1"/>
    <row r="417" ht="15.8" customHeight="1"/>
    <row r="418" ht="15.8" customHeight="1"/>
    <row r="419" ht="15.8" customHeight="1"/>
    <row r="420" ht="15.8" customHeight="1"/>
    <row r="421" ht="15.8" customHeight="1"/>
    <row r="422" ht="15.8" customHeight="1"/>
    <row r="423" ht="15.8" customHeight="1"/>
    <row r="424" ht="15.8" customHeight="1"/>
    <row r="425" ht="15.8" customHeight="1"/>
    <row r="426" ht="15.8" customHeight="1"/>
    <row r="427" ht="15.8" customHeight="1"/>
    <row r="428" ht="15.8" customHeight="1"/>
    <row r="429" ht="15.8" customHeight="1"/>
    <row r="430" ht="15.8" customHeight="1"/>
    <row r="431" ht="15.8" customHeight="1"/>
    <row r="432" ht="15.8" customHeight="1"/>
    <row r="433" ht="15.8" customHeight="1"/>
    <row r="434" ht="15.8" customHeight="1"/>
    <row r="435" ht="15.8" customHeight="1"/>
    <row r="436" ht="15.8" customHeight="1"/>
    <row r="437" ht="15.8" customHeight="1"/>
    <row r="438" ht="15.8" customHeight="1"/>
    <row r="439" ht="15.8" customHeight="1"/>
    <row r="440" ht="15.8" customHeight="1"/>
    <row r="441" ht="15.8" customHeight="1"/>
    <row r="442" ht="15.8" customHeight="1"/>
    <row r="443" ht="15.8" customHeight="1"/>
    <row r="444" ht="15.8" customHeight="1"/>
    <row r="445" ht="15.8" customHeight="1"/>
    <row r="446" ht="15.8" customHeight="1"/>
    <row r="447" ht="15.8" customHeight="1"/>
    <row r="448" ht="15.8" customHeight="1"/>
    <row r="449" ht="15.8" customHeight="1"/>
    <row r="450" ht="15.8" customHeight="1"/>
    <row r="451" ht="15.8" customHeight="1"/>
    <row r="452" ht="15.8" customHeight="1"/>
    <row r="453" ht="15.8" customHeight="1"/>
    <row r="454" ht="15.8" customHeight="1"/>
    <row r="455" ht="15.8" customHeight="1"/>
    <row r="456" ht="15.8" customHeight="1"/>
    <row r="457" ht="15.8" customHeight="1"/>
    <row r="458" ht="15.8" customHeight="1"/>
    <row r="459" ht="15.8" customHeight="1"/>
    <row r="460" ht="15.8" customHeight="1"/>
    <row r="461" ht="15.8" customHeight="1"/>
    <row r="462" ht="15.8" customHeight="1"/>
    <row r="463" ht="15.8" customHeight="1"/>
    <row r="464" ht="15.8" customHeight="1"/>
    <row r="465" ht="15.8" customHeight="1"/>
    <row r="466" ht="15.8" customHeight="1"/>
    <row r="467" ht="15.8" customHeight="1"/>
    <row r="468" ht="15.8" customHeight="1"/>
    <row r="469" ht="15.8" customHeight="1"/>
    <row r="470" ht="15.8" customHeight="1"/>
    <row r="471" ht="15.8" customHeight="1"/>
    <row r="472" ht="15.8" customHeight="1"/>
    <row r="473" ht="15.8" customHeight="1"/>
    <row r="474" ht="15.8" customHeight="1"/>
    <row r="475" ht="15.8" customHeight="1"/>
    <row r="476" ht="15.8" customHeight="1"/>
    <row r="477" ht="15.8" customHeight="1"/>
    <row r="478" ht="15.8" customHeight="1"/>
    <row r="479" ht="15.8" customHeight="1"/>
    <row r="480" ht="15.8" customHeight="1"/>
    <row r="481" ht="15.8" customHeight="1"/>
    <row r="482" ht="15.8" customHeight="1"/>
    <row r="483" ht="15.8" customHeight="1"/>
    <row r="484" ht="15.8" customHeight="1"/>
    <row r="485" ht="15.8" customHeight="1"/>
    <row r="486" ht="15.8" customHeight="1"/>
    <row r="487" ht="15.8" customHeight="1"/>
    <row r="488" ht="15.8" customHeight="1"/>
    <row r="489" ht="15.8" customHeight="1"/>
    <row r="490" ht="15.8" customHeight="1"/>
    <row r="491" ht="15.8" customHeight="1"/>
    <row r="492" ht="15.8" customHeight="1"/>
    <row r="493" ht="15.8" customHeight="1"/>
    <row r="494" ht="15.8" customHeight="1"/>
    <row r="495" ht="15.8" customHeight="1"/>
    <row r="496" ht="15.8" customHeight="1"/>
    <row r="497" ht="15.8" customHeight="1"/>
    <row r="498" ht="15.8" customHeight="1"/>
    <row r="499" ht="15.8" customHeight="1"/>
    <row r="500" ht="15.8" customHeight="1"/>
    <row r="501" ht="15.8" customHeight="1"/>
    <row r="502" ht="15.8" customHeight="1"/>
    <row r="503" ht="15.8" customHeight="1"/>
    <row r="504" ht="15.8" customHeight="1"/>
    <row r="505" ht="15.8" customHeight="1"/>
    <row r="506" ht="15.8" customHeight="1"/>
    <row r="507" ht="15.8" customHeight="1"/>
    <row r="508" ht="15.8" customHeight="1"/>
    <row r="509" ht="15.8" customHeight="1"/>
    <row r="510" ht="15.8" customHeight="1"/>
    <row r="511" ht="15.8" customHeight="1"/>
    <row r="512" ht="15.8" customHeight="1"/>
    <row r="513" ht="15.8" customHeight="1"/>
    <row r="514" ht="15.8" customHeight="1"/>
    <row r="515" ht="15.8" customHeight="1"/>
    <row r="516" ht="15.8" customHeight="1"/>
    <row r="517" ht="15.8" customHeight="1"/>
    <row r="518" ht="15.8" customHeight="1"/>
    <row r="519" ht="15.8" customHeight="1"/>
    <row r="520" ht="15.8" customHeight="1"/>
    <row r="521" ht="15.8" customHeight="1"/>
    <row r="522" ht="15.8" customHeight="1"/>
    <row r="523" ht="15.8" customHeight="1"/>
    <row r="524" ht="15.8" customHeight="1"/>
    <row r="525" ht="15.8" customHeight="1"/>
    <row r="526" ht="15.8" customHeight="1"/>
    <row r="527" ht="15.8" customHeight="1"/>
    <row r="528" ht="15.8" customHeight="1"/>
    <row r="529" ht="15.8" customHeight="1"/>
    <row r="530" ht="15.8" customHeight="1"/>
    <row r="531" ht="15.8" customHeight="1"/>
    <row r="532" ht="15.8" customHeight="1"/>
    <row r="533" ht="15.8" customHeight="1"/>
    <row r="534" ht="15.8" customHeight="1"/>
    <row r="535" ht="15.8" customHeight="1"/>
    <row r="536" ht="15.8" customHeight="1"/>
    <row r="537" ht="15.8" customHeight="1"/>
    <row r="538" ht="15.8" customHeight="1"/>
    <row r="539" ht="15.8" customHeight="1"/>
    <row r="540" ht="15.8" customHeight="1"/>
    <row r="541" ht="15.8" customHeight="1"/>
    <row r="542" ht="15.8" customHeight="1"/>
    <row r="543" ht="15.8" customHeight="1"/>
    <row r="544" ht="15.8" customHeight="1"/>
    <row r="545" ht="15.8" customHeight="1"/>
    <row r="546" ht="15.8" customHeight="1"/>
    <row r="547" ht="15.8" customHeight="1"/>
    <row r="548" ht="15.8" customHeight="1"/>
    <row r="549" ht="15.8" customHeight="1"/>
    <row r="550" ht="15.8" customHeight="1"/>
    <row r="551" ht="15.8" customHeight="1"/>
    <row r="552" ht="15.8" customHeight="1"/>
    <row r="553" ht="15.8" customHeight="1"/>
    <row r="554" ht="15.8" customHeight="1"/>
    <row r="555" ht="15.8" customHeight="1"/>
    <row r="556" ht="15.8" customHeight="1"/>
    <row r="557" ht="15.8" customHeight="1"/>
    <row r="558" ht="15.8" customHeight="1"/>
    <row r="559" ht="15.8" customHeight="1"/>
    <row r="560" ht="15.8" customHeight="1"/>
    <row r="561" ht="15.8" customHeight="1"/>
    <row r="562" ht="15.8" customHeight="1"/>
    <row r="563" ht="15.8" customHeight="1"/>
    <row r="564" ht="15.8" customHeight="1"/>
    <row r="565" ht="15.8" customHeight="1"/>
    <row r="566" ht="15.8" customHeight="1"/>
    <row r="567" ht="15.8" customHeight="1"/>
    <row r="568" ht="15.8" customHeight="1"/>
    <row r="569" ht="15.8" customHeight="1"/>
    <row r="570" ht="15.8" customHeight="1"/>
    <row r="571" ht="15.8" customHeight="1"/>
    <row r="572" ht="15.8" customHeight="1"/>
    <row r="573" ht="15.8" customHeight="1"/>
    <row r="574" ht="15.8" customHeight="1"/>
    <row r="575" ht="15.8" customHeight="1"/>
    <row r="576" ht="15.8" customHeight="1"/>
    <row r="577" ht="15.8" customHeight="1"/>
    <row r="578" ht="15.8" customHeight="1"/>
    <row r="579" ht="15.8" customHeight="1"/>
    <row r="580" ht="15.8" customHeight="1"/>
    <row r="581" ht="15.8" customHeight="1"/>
    <row r="582" ht="15.8" customHeight="1"/>
    <row r="583" ht="15.8" customHeight="1"/>
    <row r="584" ht="15.8" customHeight="1"/>
    <row r="585" ht="15.8" customHeight="1"/>
    <row r="586" ht="15.8" customHeight="1"/>
    <row r="587" ht="15.8" customHeight="1"/>
    <row r="588" ht="15.8" customHeight="1"/>
    <row r="589" ht="15.8" customHeight="1"/>
    <row r="590" ht="15.8" customHeight="1"/>
    <row r="591" ht="15.8" customHeight="1"/>
    <row r="592" ht="15.8" customHeight="1"/>
    <row r="593" ht="15.8" customHeight="1"/>
    <row r="594" ht="15.8" customHeight="1"/>
    <row r="595" ht="15.8" customHeight="1"/>
    <row r="596" ht="15.8" customHeight="1"/>
    <row r="597" ht="15.8" customHeight="1"/>
    <row r="598" ht="15.8" customHeight="1"/>
    <row r="599" ht="15.8" customHeight="1"/>
    <row r="600" ht="15.8" customHeight="1"/>
    <row r="601" ht="15.8" customHeight="1"/>
    <row r="602" ht="15.8" customHeight="1"/>
    <row r="603" ht="15.8" customHeight="1"/>
    <row r="604" ht="15.8" customHeight="1"/>
    <row r="605" ht="15.8" customHeight="1"/>
    <row r="606" ht="15.8" customHeight="1"/>
    <row r="607" ht="15.8" customHeight="1"/>
    <row r="608" ht="15.8" customHeight="1"/>
    <row r="609" ht="15.8" customHeight="1"/>
    <row r="610" ht="15.8" customHeight="1"/>
    <row r="611" ht="15.8" customHeight="1"/>
    <row r="612" ht="15.8" customHeight="1"/>
    <row r="613" ht="15.8" customHeight="1"/>
    <row r="614" ht="15.8" customHeight="1"/>
    <row r="615" ht="15.8" customHeight="1"/>
    <row r="616" ht="15.8" customHeight="1"/>
    <row r="617" ht="15.8" customHeight="1"/>
    <row r="618" ht="15.8" customHeight="1"/>
    <row r="619" ht="15.8" customHeight="1"/>
    <row r="620" ht="15.8" customHeight="1"/>
    <row r="621" ht="15.8" customHeight="1"/>
    <row r="622" ht="15.8" customHeight="1"/>
    <row r="623" ht="15.8" customHeight="1"/>
    <row r="624" ht="15.8" customHeight="1"/>
    <row r="625" ht="15.8" customHeight="1"/>
    <row r="626" ht="15.8" customHeight="1"/>
    <row r="627" ht="15.8" customHeight="1"/>
    <row r="628" ht="15.8" customHeight="1"/>
    <row r="629" ht="15.8" customHeight="1"/>
    <row r="630" ht="15.8" customHeight="1"/>
    <row r="631" ht="15.8" customHeight="1"/>
    <row r="632" ht="15.8" customHeight="1"/>
    <row r="633" ht="15.8" customHeight="1"/>
    <row r="634" ht="15.8" customHeight="1"/>
    <row r="635" ht="15.8" customHeight="1"/>
    <row r="636" ht="15.8" customHeight="1"/>
    <row r="637" ht="15.8" customHeight="1"/>
    <row r="638" ht="15.8" customHeight="1"/>
    <row r="639" ht="15.8" customHeight="1"/>
    <row r="640" ht="15.8" customHeight="1"/>
    <row r="641" ht="15.8" customHeight="1"/>
    <row r="642" ht="15.8" customHeight="1"/>
    <row r="643" ht="15.8" customHeight="1"/>
    <row r="644" ht="15.8" customHeight="1"/>
    <row r="645" ht="15.8" customHeight="1"/>
    <row r="646" ht="15.8" customHeight="1"/>
    <row r="647" ht="15.8" customHeight="1"/>
    <row r="648" ht="15.8" customHeight="1"/>
    <row r="649" ht="15.8" customHeight="1"/>
    <row r="650" ht="15.8" customHeight="1"/>
    <row r="651" ht="15.8" customHeight="1"/>
    <row r="652" ht="15.8" customHeight="1"/>
    <row r="653" ht="15.8" customHeight="1"/>
    <row r="654" ht="15.8" customHeight="1"/>
    <row r="655" ht="15.8" customHeight="1"/>
    <row r="656" ht="15.8" customHeight="1"/>
    <row r="657" ht="15.8" customHeight="1"/>
    <row r="658" ht="15.8" customHeight="1"/>
    <row r="659" ht="15.8" customHeight="1"/>
    <row r="660" ht="15.8" customHeight="1"/>
    <row r="661" ht="15.8" customHeight="1"/>
    <row r="662" ht="15.8" customHeight="1"/>
    <row r="663" ht="15.8" customHeight="1"/>
    <row r="664" ht="15.8" customHeight="1"/>
    <row r="665" ht="15.8" customHeight="1"/>
    <row r="666" ht="15.8" customHeight="1"/>
    <row r="667" ht="15.8" customHeight="1"/>
    <row r="668" ht="15.8" customHeight="1"/>
    <row r="669" ht="15.8" customHeight="1"/>
    <row r="670" ht="15.8" customHeight="1"/>
    <row r="671" ht="15.8" customHeight="1"/>
    <row r="672" ht="15.8" customHeight="1"/>
    <row r="673" ht="15.8" customHeight="1"/>
    <row r="674" ht="15.8" customHeight="1"/>
    <row r="675" ht="15.8" customHeight="1"/>
    <row r="676" ht="15.8" customHeight="1"/>
    <row r="677" ht="15.8" customHeight="1"/>
    <row r="678" ht="15.8" customHeight="1"/>
    <row r="679" ht="15.8" customHeight="1"/>
    <row r="680" ht="15.8" customHeight="1"/>
    <row r="681" ht="15.8" customHeight="1"/>
    <row r="682" ht="15.8" customHeight="1"/>
    <row r="683" ht="15.8" customHeight="1"/>
    <row r="684" ht="15.8" customHeight="1"/>
    <row r="685" ht="15.8" customHeight="1"/>
    <row r="686" ht="15.8" customHeight="1"/>
    <row r="687" ht="15.8" customHeight="1"/>
    <row r="688" ht="15.8" customHeight="1"/>
    <row r="689" ht="15.8" customHeight="1"/>
    <row r="690" ht="15.8" customHeight="1"/>
    <row r="691" ht="15.8" customHeight="1"/>
    <row r="692" ht="15.8" customHeight="1"/>
    <row r="693" ht="15.8" customHeight="1"/>
    <row r="694" ht="15.8" customHeight="1"/>
    <row r="695" ht="15.8" customHeight="1"/>
    <row r="696" ht="15.8" customHeight="1"/>
    <row r="697" ht="15.8" customHeight="1"/>
    <row r="698" ht="15.8" customHeight="1"/>
    <row r="699" ht="15.8" customHeight="1"/>
    <row r="700" ht="15.8" customHeight="1"/>
    <row r="701" ht="15.8" customHeight="1"/>
    <row r="702" ht="15.8" customHeight="1"/>
    <row r="703" ht="15.8" customHeight="1"/>
    <row r="704" ht="15.8" customHeight="1"/>
    <row r="705" ht="15.8" customHeight="1"/>
    <row r="706" ht="15.8" customHeight="1"/>
    <row r="707" ht="15.8" customHeight="1"/>
    <row r="708" ht="15.8" customHeight="1"/>
    <row r="709" ht="15.8" customHeight="1"/>
    <row r="710" ht="15.8" customHeight="1"/>
    <row r="711" ht="15.8" customHeight="1"/>
    <row r="712" ht="15.8" customHeight="1"/>
    <row r="713" ht="15.8" customHeight="1"/>
    <row r="714" ht="15.8" customHeight="1"/>
    <row r="715" ht="15.8" customHeight="1"/>
    <row r="716" ht="15.8" customHeight="1"/>
    <row r="717" ht="15.8" customHeight="1"/>
    <row r="718" ht="15.8" customHeight="1"/>
    <row r="719" ht="15.8" customHeight="1"/>
    <row r="720" ht="15.8" customHeight="1"/>
    <row r="721" ht="15.8" customHeight="1"/>
    <row r="722" ht="15.8" customHeight="1"/>
    <row r="723" ht="15.8" customHeight="1"/>
    <row r="724" ht="15.8" customHeight="1"/>
    <row r="725" ht="15.8" customHeight="1"/>
    <row r="726" ht="15.8" customHeight="1"/>
    <row r="727" ht="15.8" customHeight="1"/>
    <row r="728" ht="15.8" customHeight="1"/>
    <row r="729" ht="15.8" customHeight="1"/>
    <row r="730" ht="15.8" customHeight="1"/>
    <row r="731" ht="15.8" customHeight="1"/>
    <row r="732" ht="15.8" customHeight="1"/>
    <row r="733" ht="15.8" customHeight="1"/>
    <row r="734" ht="15.8" customHeight="1"/>
    <row r="735" ht="15.8" customHeight="1"/>
    <row r="736" ht="15.8" customHeight="1"/>
    <row r="737" ht="15.8" customHeight="1"/>
    <row r="738" ht="15.8" customHeight="1"/>
    <row r="739" ht="15.8" customHeight="1"/>
    <row r="740" ht="15.8" customHeight="1"/>
    <row r="741" ht="15.8" customHeight="1"/>
    <row r="742" ht="15.8" customHeight="1"/>
    <row r="743" ht="15.8" customHeight="1"/>
    <row r="744" ht="15.8" customHeight="1"/>
    <row r="745" ht="15.8" customHeight="1"/>
    <row r="746" ht="15.8" customHeight="1"/>
    <row r="747" ht="15.8" customHeight="1"/>
    <row r="748" ht="15.8" customHeight="1"/>
    <row r="749" ht="15.8" customHeight="1"/>
    <row r="750" ht="15.8" customHeight="1"/>
    <row r="751" ht="15.8" customHeight="1"/>
    <row r="752" ht="15.8" customHeight="1"/>
    <row r="753" ht="15.8" customHeight="1"/>
    <row r="754" ht="15.8" customHeight="1"/>
    <row r="755" ht="15.8" customHeight="1"/>
    <row r="756" ht="15.8" customHeight="1"/>
    <row r="757" ht="15.8" customHeight="1"/>
    <row r="758" ht="15.8" customHeight="1"/>
    <row r="759" ht="15.8" customHeight="1"/>
    <row r="760" ht="15.8" customHeight="1"/>
    <row r="761" ht="15.8" customHeight="1"/>
    <row r="762" ht="15.8" customHeight="1"/>
    <row r="763" ht="15.8" customHeight="1"/>
    <row r="764" ht="15.8" customHeight="1"/>
    <row r="765" ht="15.8" customHeight="1"/>
    <row r="766" ht="15.8" customHeight="1"/>
    <row r="767" ht="15.8" customHeight="1"/>
    <row r="768" ht="15.8" customHeight="1"/>
    <row r="769" ht="15.8" customHeight="1"/>
    <row r="770" ht="15.8" customHeight="1"/>
    <row r="771" ht="15.8" customHeight="1"/>
    <row r="772" ht="15.8" customHeight="1"/>
    <row r="773" ht="15.8" customHeight="1"/>
    <row r="774" ht="15.8" customHeight="1"/>
    <row r="775" ht="15.8" customHeight="1"/>
    <row r="776" ht="15.8" customHeight="1"/>
    <row r="777" ht="15.8" customHeight="1"/>
    <row r="778" ht="15.8" customHeight="1"/>
    <row r="779" ht="15.8" customHeight="1"/>
    <row r="780" ht="15.8" customHeight="1"/>
    <row r="781" ht="15.8" customHeight="1"/>
    <row r="782" ht="15.8" customHeight="1"/>
    <row r="783" ht="15.8" customHeight="1"/>
    <row r="784" ht="15.8" customHeight="1"/>
    <row r="785" ht="15.8" customHeight="1"/>
    <row r="786" ht="15.8" customHeight="1"/>
    <row r="787" ht="15.8" customHeight="1"/>
    <row r="788" ht="15.8" customHeight="1"/>
    <row r="789" ht="15.8" customHeight="1"/>
    <row r="790" ht="15.8" customHeight="1"/>
    <row r="791" ht="15.8" customHeight="1"/>
    <row r="792" ht="15.8" customHeight="1"/>
    <row r="793" ht="15.8" customHeight="1"/>
    <row r="794" ht="15.8" customHeight="1"/>
    <row r="795" ht="15.8" customHeight="1"/>
    <row r="796" ht="15.8" customHeight="1"/>
    <row r="797" ht="15.8" customHeight="1"/>
    <row r="798" ht="15.8" customHeight="1"/>
    <row r="799" ht="15.8" customHeight="1"/>
    <row r="800" ht="15.8" customHeight="1"/>
    <row r="801" ht="15.8" customHeight="1"/>
    <row r="802" ht="15.8" customHeight="1"/>
    <row r="803" ht="15.8" customHeight="1"/>
    <row r="804" ht="15.8" customHeight="1"/>
    <row r="805" ht="15.8" customHeight="1"/>
    <row r="806" ht="15.8" customHeight="1"/>
    <row r="807" ht="15.8" customHeight="1"/>
    <row r="808" ht="15.8" customHeight="1"/>
    <row r="809" ht="15.8" customHeight="1"/>
    <row r="810" ht="15.8" customHeight="1"/>
    <row r="811" ht="15.8" customHeight="1"/>
    <row r="812" ht="15.8" customHeight="1"/>
    <row r="813" ht="15.8" customHeight="1"/>
    <row r="814" ht="15.8" customHeight="1"/>
    <row r="815" ht="15.8" customHeight="1"/>
    <row r="816" ht="15.8" customHeight="1"/>
    <row r="817" ht="15.8" customHeight="1"/>
    <row r="818" ht="15.8" customHeight="1"/>
    <row r="819" ht="15.8" customHeight="1"/>
    <row r="820" ht="15.8" customHeight="1"/>
    <row r="821" ht="15.8" customHeight="1"/>
    <row r="822" ht="15.8" customHeight="1"/>
    <row r="823" ht="15.8" customHeight="1"/>
    <row r="824" ht="15.8" customHeight="1"/>
    <row r="825" ht="15.8" customHeight="1"/>
    <row r="826" ht="15.8" customHeight="1"/>
    <row r="827" ht="15.8" customHeight="1"/>
    <row r="828" ht="15.8" customHeight="1"/>
    <row r="829" ht="15.8" customHeight="1"/>
    <row r="830" ht="15.8" customHeight="1"/>
    <row r="831" ht="15.8" customHeight="1"/>
    <row r="832" ht="15.8" customHeight="1"/>
    <row r="833" ht="15.8" customHeight="1"/>
    <row r="834" ht="15.8" customHeight="1"/>
    <row r="835" ht="15.8" customHeight="1"/>
    <row r="836" ht="15.8" customHeight="1"/>
    <row r="837" ht="15.8" customHeight="1"/>
    <row r="838" ht="15.8" customHeight="1"/>
    <row r="839" ht="15.8" customHeight="1"/>
    <row r="840" ht="15.8" customHeight="1"/>
    <row r="841" ht="15.8" customHeight="1"/>
    <row r="842" ht="15.8" customHeight="1"/>
    <row r="843" ht="15.8" customHeight="1"/>
    <row r="844" ht="15.8" customHeight="1"/>
    <row r="845" ht="15.8" customHeight="1"/>
    <row r="846" ht="15.8" customHeight="1"/>
    <row r="847" ht="15.8" customHeight="1"/>
    <row r="848" ht="15.8" customHeight="1"/>
    <row r="849" ht="15.8" customHeight="1"/>
    <row r="850" ht="15.8" customHeight="1"/>
    <row r="851" ht="15.8" customHeight="1"/>
    <row r="852" ht="15.8" customHeight="1"/>
    <row r="853" ht="15.8" customHeight="1"/>
    <row r="854" ht="15.8" customHeight="1"/>
    <row r="855" ht="15.8" customHeight="1"/>
    <row r="856" ht="15.8" customHeight="1"/>
    <row r="857" ht="15.8" customHeight="1"/>
    <row r="858" ht="15.8" customHeight="1"/>
    <row r="859" ht="15.8" customHeight="1"/>
    <row r="860" ht="15.8" customHeight="1"/>
    <row r="861" ht="15.8" customHeight="1"/>
    <row r="862" ht="15.8" customHeight="1"/>
    <row r="863" ht="15.8" customHeight="1"/>
    <row r="864" ht="15.8" customHeight="1"/>
    <row r="865" ht="15.8" customHeight="1"/>
    <row r="866" ht="15.8" customHeight="1"/>
    <row r="867" ht="15.8" customHeight="1"/>
    <row r="868" ht="15.8" customHeight="1"/>
    <row r="869" ht="15.8" customHeight="1"/>
    <row r="870" ht="15.8" customHeight="1"/>
    <row r="871" ht="15.8" customHeight="1"/>
    <row r="872" ht="15.8" customHeight="1"/>
    <row r="873" ht="15.8" customHeight="1"/>
    <row r="874" ht="15.8" customHeight="1"/>
    <row r="875" ht="15.8" customHeight="1"/>
    <row r="876" ht="15.8" customHeight="1"/>
    <row r="877" ht="15.8" customHeight="1"/>
    <row r="878" ht="15.8" customHeight="1"/>
    <row r="879" ht="15.8" customHeight="1"/>
    <row r="880" ht="15.8" customHeight="1"/>
    <row r="881" ht="15.8" customHeight="1"/>
    <row r="882" ht="15.8" customHeight="1"/>
    <row r="883" ht="15.8" customHeight="1"/>
    <row r="884" ht="15.8" customHeight="1"/>
    <row r="885" ht="15.8" customHeight="1"/>
    <row r="886" ht="15.8" customHeight="1"/>
    <row r="887" ht="15.8" customHeight="1"/>
    <row r="888" ht="15.8" customHeight="1"/>
    <row r="889" ht="15.8" customHeight="1"/>
    <row r="890" ht="15.8" customHeight="1"/>
    <row r="891" ht="15.8" customHeight="1"/>
    <row r="892" ht="15.8" customHeight="1"/>
    <row r="893" ht="15.8" customHeight="1"/>
    <row r="894" ht="15.8" customHeight="1"/>
    <row r="895" ht="15.8" customHeight="1"/>
    <row r="896" ht="15.8" customHeight="1"/>
    <row r="897" ht="15.8" customHeight="1"/>
    <row r="898" ht="15.8" customHeight="1"/>
    <row r="899" ht="15.8" customHeight="1"/>
    <row r="900" ht="15.8" customHeight="1"/>
    <row r="901" ht="15.8" customHeight="1"/>
    <row r="902" ht="15.8" customHeight="1"/>
    <row r="903" ht="15.8" customHeight="1"/>
    <row r="904" ht="15.8" customHeight="1"/>
    <row r="905" ht="15.8" customHeight="1"/>
    <row r="906" ht="15.8" customHeight="1"/>
    <row r="907" ht="15.8" customHeight="1"/>
    <row r="908" ht="15.8" customHeight="1"/>
    <row r="909" ht="15.8" customHeight="1"/>
    <row r="910" ht="15.8" customHeight="1"/>
    <row r="911" ht="15.8" customHeight="1"/>
    <row r="912" ht="15.8" customHeight="1"/>
    <row r="913" ht="15.8" customHeight="1"/>
    <row r="914" ht="15.8" customHeight="1"/>
    <row r="915" ht="15.8" customHeight="1"/>
    <row r="916" ht="15.8" customHeight="1"/>
    <row r="917" ht="15.8" customHeight="1"/>
    <row r="918" ht="15.8" customHeight="1"/>
    <row r="919" ht="15.8" customHeight="1"/>
    <row r="920" ht="15.8" customHeight="1"/>
    <row r="921" ht="15.8" customHeight="1"/>
    <row r="922" ht="15.8" customHeight="1"/>
    <row r="923" ht="15.8" customHeight="1"/>
    <row r="924" ht="15.8" customHeight="1"/>
    <row r="925" ht="15.8" customHeight="1"/>
    <row r="926" ht="15.8" customHeight="1"/>
    <row r="927" ht="15.8" customHeight="1"/>
    <row r="928" ht="15.8" customHeight="1"/>
    <row r="929" ht="15.8" customHeight="1"/>
    <row r="930" ht="15.8" customHeight="1"/>
    <row r="931" ht="15.8" customHeight="1"/>
    <row r="932" ht="15.8" customHeight="1"/>
    <row r="933" ht="15.8" customHeight="1"/>
    <row r="934" ht="15.8" customHeight="1"/>
    <row r="935" ht="15.8" customHeight="1"/>
    <row r="936" ht="15.8" customHeight="1"/>
    <row r="937" ht="15.8" customHeight="1"/>
    <row r="938" ht="15.8" customHeight="1"/>
    <row r="939" ht="15.8" customHeight="1"/>
    <row r="940" ht="15.8" customHeight="1"/>
    <row r="941" ht="15.8" customHeight="1"/>
    <row r="942" ht="15.8" customHeight="1"/>
    <row r="943" ht="15.8" customHeight="1"/>
    <row r="944" ht="15.8" customHeight="1"/>
    <row r="945" ht="15.8" customHeight="1"/>
    <row r="946" ht="15.8" customHeight="1"/>
    <row r="947" ht="15.8" customHeight="1"/>
    <row r="948" ht="15.8" customHeight="1"/>
    <row r="949" ht="15.8" customHeight="1"/>
    <row r="950" ht="15.8" customHeight="1"/>
    <row r="951" ht="15.8" customHeight="1"/>
    <row r="952" ht="15.8" customHeight="1"/>
    <row r="953" ht="15.8" customHeight="1"/>
    <row r="954" ht="15.8" customHeight="1"/>
    <row r="955" ht="15.8" customHeight="1"/>
    <row r="956" ht="15.8" customHeight="1"/>
    <row r="957" ht="15.8" customHeight="1"/>
    <row r="958" ht="15.8" customHeight="1"/>
    <row r="959" ht="15.8" customHeight="1"/>
    <row r="960" ht="15.8" customHeight="1"/>
    <row r="961" ht="15.8" customHeight="1"/>
    <row r="962" ht="15.8" customHeight="1"/>
    <row r="963" ht="15.8" customHeight="1"/>
    <row r="964" ht="15.8" customHeight="1"/>
    <row r="965" ht="15.8" customHeight="1"/>
    <row r="966" ht="15.8" customHeight="1"/>
    <row r="967" ht="15.8" customHeight="1"/>
    <row r="968" ht="15.8" customHeight="1"/>
    <row r="969" ht="15.8" customHeight="1"/>
    <row r="970" ht="15.8" customHeight="1"/>
    <row r="971" ht="15.8" customHeight="1"/>
    <row r="972" ht="15.8" customHeight="1"/>
    <row r="973" ht="15.8" customHeight="1"/>
    <row r="974" ht="15.8" customHeight="1"/>
    <row r="975" ht="15.8" customHeight="1"/>
    <row r="976" ht="15.8" customHeight="1"/>
    <row r="977" ht="15.8" customHeight="1"/>
    <row r="978" ht="15.8" customHeight="1"/>
    <row r="979" ht="15.8" customHeight="1"/>
    <row r="980" ht="15.8" customHeight="1"/>
    <row r="981" ht="15.8" customHeight="1"/>
    <row r="982" ht="15.8" customHeight="1"/>
    <row r="983" ht="15.8" customHeight="1"/>
    <row r="984" ht="15.8" customHeight="1"/>
    <row r="985" ht="15.8" customHeight="1"/>
    <row r="986" ht="15.8" customHeight="1"/>
    <row r="987" ht="15.8" customHeight="1"/>
    <row r="988" ht="15.8" customHeight="1"/>
    <row r="989" ht="15.8" customHeight="1"/>
    <row r="990" ht="15.8" customHeight="1"/>
    <row r="991" ht="15.8" customHeight="1"/>
    <row r="992" ht="15.8" customHeight="1"/>
    <row r="993" ht="15.8" customHeight="1"/>
    <row r="994" ht="15.8" customHeight="1"/>
    <row r="995" ht="15.8" customHeight="1"/>
    <row r="996" ht="15.8" customHeight="1"/>
    <row r="997" ht="15.8" customHeight="1"/>
    <row r="998" ht="15.8" customHeight="1"/>
    <row r="999" ht="15.8" customHeight="1"/>
    <row r="1000" ht="15.8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0"/>
  <sheetViews>
    <sheetView workbookViewId="0"/>
  </sheetViews>
  <sheetFormatPr defaultColWidth="12.6640625" defaultRowHeight="15" customHeight="1"/>
  <cols>
    <col min="1" max="1" width="27" customWidth="1"/>
    <col min="2" max="2" width="7.5546875" customWidth="1"/>
    <col min="3" max="3" width="15.109375" customWidth="1"/>
    <col min="4" max="4" width="12.6640625" customWidth="1"/>
    <col min="5" max="5" width="13.88671875" customWidth="1"/>
    <col min="6" max="6" width="12.6640625" customWidth="1"/>
    <col min="9" max="9" width="19.5546875" customWidth="1"/>
    <col min="10" max="10" width="16.21875" customWidth="1"/>
  </cols>
  <sheetData>
    <row r="1" spans="1:13" ht="15.8" customHeight="1">
      <c r="A1" s="3"/>
      <c r="B1" s="3"/>
      <c r="E1" s="2" t="s">
        <v>37</v>
      </c>
      <c r="F1" s="2" t="s">
        <v>38</v>
      </c>
    </row>
    <row r="2" spans="1:13" ht="15.8" customHeight="1">
      <c r="A2" s="3" t="s">
        <v>39</v>
      </c>
      <c r="B2" s="3">
        <v>52000</v>
      </c>
      <c r="E2" s="3" t="s">
        <v>40</v>
      </c>
      <c r="F2" s="3">
        <v>2500000</v>
      </c>
      <c r="G2" s="3" t="s">
        <v>41</v>
      </c>
    </row>
    <row r="3" spans="1:13" ht="15.8" customHeight="1">
      <c r="A3" s="3" t="s">
        <v>42</v>
      </c>
      <c r="B3" s="3">
        <v>110000</v>
      </c>
      <c r="K3" s="2" t="s">
        <v>43</v>
      </c>
    </row>
    <row r="4" spans="1:13" ht="15.8" customHeight="1">
      <c r="E4" s="3" t="s">
        <v>44</v>
      </c>
      <c r="F4" s="3">
        <v>0</v>
      </c>
      <c r="I4" s="2" t="s">
        <v>45</v>
      </c>
      <c r="K4" s="3">
        <v>79297</v>
      </c>
      <c r="L4" s="8"/>
    </row>
    <row r="5" spans="1:13" ht="15.8" customHeight="1">
      <c r="E5" s="3" t="s">
        <v>46</v>
      </c>
      <c r="F5" s="3">
        <v>0</v>
      </c>
      <c r="I5" s="9">
        <v>98671</v>
      </c>
      <c r="J5" s="9"/>
      <c r="K5" s="3">
        <v>60000</v>
      </c>
      <c r="L5" s="10"/>
    </row>
    <row r="6" spans="1:13" ht="15.8" customHeight="1">
      <c r="A6" s="3" t="s">
        <v>47</v>
      </c>
      <c r="B6" s="3">
        <v>40000</v>
      </c>
      <c r="E6" s="11" t="s">
        <v>48</v>
      </c>
      <c r="F6" s="11">
        <v>460000</v>
      </c>
      <c r="G6" s="11" t="s">
        <v>49</v>
      </c>
      <c r="H6" s="11">
        <v>210816</v>
      </c>
      <c r="I6" s="9">
        <v>14397</v>
      </c>
      <c r="J6" s="9" t="s">
        <v>50</v>
      </c>
      <c r="K6" s="3">
        <v>2000</v>
      </c>
    </row>
    <row r="7" spans="1:13" ht="15.8" customHeight="1">
      <c r="A7" s="3" t="s">
        <v>51</v>
      </c>
      <c r="B7" s="3">
        <v>50000</v>
      </c>
      <c r="C7" s="3" t="s">
        <v>52</v>
      </c>
      <c r="E7" s="5" t="s">
        <v>53</v>
      </c>
      <c r="F7" s="5">
        <v>0</v>
      </c>
      <c r="G7" s="12" t="s">
        <v>53</v>
      </c>
      <c r="H7" s="12">
        <v>205525</v>
      </c>
      <c r="I7" s="9">
        <v>26800</v>
      </c>
      <c r="J7" s="9" t="s">
        <v>54</v>
      </c>
      <c r="K7" s="3">
        <v>3000</v>
      </c>
    </row>
    <row r="8" spans="1:13" ht="15.8" customHeight="1">
      <c r="A8" s="3" t="s">
        <v>55</v>
      </c>
      <c r="B8" s="3">
        <v>50000</v>
      </c>
      <c r="E8" s="5" t="s">
        <v>56</v>
      </c>
      <c r="F8" s="5">
        <v>0</v>
      </c>
      <c r="G8" s="12" t="s">
        <v>57</v>
      </c>
      <c r="H8" s="12">
        <v>10000</v>
      </c>
      <c r="I8" s="9">
        <f>H12</f>
        <v>16659</v>
      </c>
      <c r="J8" s="9" t="s">
        <v>58</v>
      </c>
    </row>
    <row r="9" spans="1:13" ht="15.8" customHeight="1">
      <c r="E9" s="5" t="s">
        <v>59</v>
      </c>
      <c r="F9" s="5">
        <v>227850</v>
      </c>
      <c r="G9" s="12" t="s">
        <v>60</v>
      </c>
      <c r="H9" s="12">
        <v>17000</v>
      </c>
      <c r="I9" s="9">
        <v>6000</v>
      </c>
      <c r="J9" s="9" t="s">
        <v>61</v>
      </c>
      <c r="K9" s="3">
        <v>14397</v>
      </c>
    </row>
    <row r="10" spans="1:13" ht="15.8" customHeight="1">
      <c r="A10" s="2" t="s">
        <v>62</v>
      </c>
      <c r="B10" s="2">
        <f>SUM(B2:B8)</f>
        <v>302000</v>
      </c>
      <c r="C10" s="2" t="s">
        <v>63</v>
      </c>
      <c r="E10" s="5" t="s">
        <v>64</v>
      </c>
      <c r="F10" s="5">
        <v>103000</v>
      </c>
      <c r="G10" s="12"/>
      <c r="H10" s="12"/>
      <c r="I10" s="9">
        <v>20000</v>
      </c>
      <c r="J10" s="9" t="s">
        <v>65</v>
      </c>
      <c r="L10" s="3" t="s">
        <v>66</v>
      </c>
      <c r="M10" s="3">
        <v>145000</v>
      </c>
    </row>
    <row r="11" spans="1:13" ht="15.8" customHeight="1">
      <c r="E11" s="5" t="s">
        <v>67</v>
      </c>
      <c r="F11" s="5">
        <v>255500</v>
      </c>
      <c r="G11" s="12" t="s">
        <v>68</v>
      </c>
      <c r="H11" s="12">
        <f>SUM(H6:H9)</f>
        <v>443341</v>
      </c>
      <c r="I11" s="9">
        <f>SUM(I6:I10)</f>
        <v>83856</v>
      </c>
      <c r="J11" s="9" t="s">
        <v>69</v>
      </c>
      <c r="L11" s="3" t="s">
        <v>70</v>
      </c>
      <c r="M11" s="3">
        <v>1000000</v>
      </c>
    </row>
    <row r="12" spans="1:13" ht="15.8" customHeight="1">
      <c r="A12" s="2" t="s">
        <v>71</v>
      </c>
      <c r="B12" s="2">
        <f>SUM('Loan Amount Arrangement'!B6,B10)</f>
        <v>5334729</v>
      </c>
      <c r="E12" s="5"/>
      <c r="F12" s="5"/>
      <c r="G12" s="3" t="s">
        <v>72</v>
      </c>
      <c r="H12" s="3">
        <f>460000-H11</f>
        <v>16659</v>
      </c>
      <c r="I12" s="9" t="e">
        <f ca="1">MINUS(I5,I11)</f>
        <v>#NAME?</v>
      </c>
      <c r="J12" s="9" t="s">
        <v>73</v>
      </c>
      <c r="L12" s="3" t="s">
        <v>74</v>
      </c>
      <c r="M12" s="3">
        <v>150000</v>
      </c>
    </row>
    <row r="13" spans="1:13" ht="15.8" customHeight="1">
      <c r="E13" s="5" t="s">
        <v>75</v>
      </c>
      <c r="F13" s="5">
        <v>145000</v>
      </c>
      <c r="L13" s="3" t="s">
        <v>76</v>
      </c>
      <c r="M13" s="3">
        <v>795000</v>
      </c>
    </row>
    <row r="14" spans="1:13" ht="15.8" customHeight="1">
      <c r="A14" s="13" t="s">
        <v>77</v>
      </c>
      <c r="B14" s="13" t="e">
        <f ca="1">MINUS(5000000,B12)</f>
        <v>#NAME?</v>
      </c>
      <c r="E14" s="5"/>
      <c r="F14" s="5"/>
      <c r="H14" s="3">
        <v>19659</v>
      </c>
      <c r="L14" s="3" t="s">
        <v>78</v>
      </c>
      <c r="M14" s="3">
        <v>100000</v>
      </c>
    </row>
    <row r="15" spans="1:13" ht="15.8" customHeight="1">
      <c r="E15" s="5" t="s">
        <v>79</v>
      </c>
      <c r="F15" s="5" t="s">
        <v>80</v>
      </c>
      <c r="H15" s="3">
        <v>14397</v>
      </c>
      <c r="J15" s="3">
        <v>2500000</v>
      </c>
      <c r="L15" s="3" t="s">
        <v>81</v>
      </c>
      <c r="M15" s="3">
        <v>100000</v>
      </c>
    </row>
    <row r="16" spans="1:13" ht="15.8" customHeight="1">
      <c r="A16" s="2" t="s">
        <v>82</v>
      </c>
      <c r="E16" s="5" t="s">
        <v>83</v>
      </c>
      <c r="F16" s="5">
        <v>0</v>
      </c>
      <c r="H16" s="3">
        <f>SUM(H14:H15)</f>
        <v>34056</v>
      </c>
      <c r="L16" s="3" t="s">
        <v>84</v>
      </c>
      <c r="M16" s="3">
        <v>150000</v>
      </c>
    </row>
    <row r="17" spans="1:13" ht="15.8" customHeight="1">
      <c r="E17" s="5"/>
      <c r="F17" s="5"/>
      <c r="H17" s="3"/>
      <c r="I17" s="14" t="s">
        <v>85</v>
      </c>
      <c r="J17" s="14">
        <v>145000</v>
      </c>
    </row>
    <row r="18" spans="1:13" ht="15.8" customHeight="1">
      <c r="A18" s="3" t="s">
        <v>86</v>
      </c>
      <c r="B18" s="3">
        <v>45000</v>
      </c>
      <c r="E18" s="5" t="s">
        <v>69</v>
      </c>
      <c r="F18" s="5">
        <f>SUM(F4:F16)</f>
        <v>1191350</v>
      </c>
      <c r="I18" s="14" t="s">
        <v>87</v>
      </c>
      <c r="J18" s="14">
        <v>1000000</v>
      </c>
      <c r="M18" s="3">
        <f>SUM(M10:M16)</f>
        <v>2440000</v>
      </c>
    </row>
    <row r="19" spans="1:13" ht="15.8" customHeight="1">
      <c r="A19" s="3" t="s">
        <v>88</v>
      </c>
      <c r="B19" s="3">
        <v>260000</v>
      </c>
      <c r="I19" s="14" t="s">
        <v>89</v>
      </c>
      <c r="J19" s="14">
        <v>410000</v>
      </c>
      <c r="K19" s="3">
        <f>445000-J19</f>
        <v>35000</v>
      </c>
    </row>
    <row r="20" spans="1:13" ht="15.8" customHeight="1">
      <c r="A20" s="3" t="s">
        <v>90</v>
      </c>
      <c r="B20" s="3">
        <v>120000</v>
      </c>
      <c r="I20" s="14" t="s">
        <v>91</v>
      </c>
      <c r="J20" s="14">
        <v>795000</v>
      </c>
    </row>
    <row r="21" spans="1:13" ht="15.8" customHeight="1">
      <c r="E21" s="3" t="s">
        <v>92</v>
      </c>
      <c r="F21" s="3">
        <f>F2-F18</f>
        <v>1308650</v>
      </c>
      <c r="I21" s="14" t="s">
        <v>84</v>
      </c>
      <c r="J21" s="14">
        <v>150000</v>
      </c>
    </row>
    <row r="22" spans="1:13" ht="15.8" customHeight="1">
      <c r="A22" s="2" t="s">
        <v>93</v>
      </c>
      <c r="B22" s="2">
        <f>SUM(B18:B20)</f>
        <v>425000</v>
      </c>
      <c r="E22" s="3" t="s">
        <v>94</v>
      </c>
      <c r="F22" s="3">
        <v>1392290</v>
      </c>
      <c r="I22" s="14"/>
      <c r="J22" s="14"/>
    </row>
    <row r="23" spans="1:13" ht="15.8" customHeight="1">
      <c r="F23" s="3">
        <f>F22-F21</f>
        <v>83640</v>
      </c>
      <c r="I23" s="14"/>
      <c r="J23" s="14">
        <f>SUM(J17:J21)</f>
        <v>2500000</v>
      </c>
    </row>
    <row r="24" spans="1:13" ht="15.8" customHeight="1"/>
    <row r="25" spans="1:13" ht="15.8" customHeight="1"/>
    <row r="26" spans="1:13" ht="15.8" customHeight="1"/>
    <row r="27" spans="1:13" ht="15.8" customHeight="1"/>
    <row r="28" spans="1:13" ht="15.8" customHeight="1"/>
    <row r="29" spans="1:13" ht="15.8" customHeight="1"/>
    <row r="30" spans="1:13" ht="15.8" customHeight="1"/>
    <row r="31" spans="1:13" ht="15.8" customHeight="1"/>
    <row r="32" spans="1:13" ht="15.8" customHeight="1"/>
    <row r="33" ht="15.8" customHeight="1"/>
    <row r="34" ht="15.8" customHeight="1"/>
    <row r="35" ht="15.8" customHeight="1"/>
    <row r="36" ht="15.8" customHeight="1"/>
    <row r="37" ht="15.8" customHeight="1"/>
    <row r="38" ht="15.8" customHeight="1"/>
    <row r="39" ht="15.8" customHeight="1"/>
    <row r="40" ht="15.8" customHeight="1"/>
    <row r="41" ht="15.8" customHeight="1"/>
    <row r="42" ht="15.8" customHeight="1"/>
    <row r="43" ht="15.8" customHeight="1"/>
    <row r="44" ht="15.8" customHeight="1"/>
    <row r="45" ht="15.8" customHeight="1"/>
    <row r="46" ht="15.8" customHeight="1"/>
    <row r="47" ht="15.8" customHeight="1"/>
    <row r="48" ht="15.8" customHeight="1"/>
    <row r="49" ht="15.8" customHeight="1"/>
    <row r="50" ht="15.8" customHeight="1"/>
    <row r="51" ht="15.8" customHeight="1"/>
    <row r="52" ht="15.8" customHeight="1"/>
    <row r="53" ht="15.8" customHeight="1"/>
    <row r="54" ht="15.8" customHeight="1"/>
    <row r="55" ht="15.8" customHeight="1"/>
    <row r="56" ht="15.8" customHeight="1"/>
    <row r="57" ht="15.8" customHeight="1"/>
    <row r="58" ht="15.8" customHeight="1"/>
    <row r="59" ht="15.8" customHeight="1"/>
    <row r="60" ht="15.8" customHeight="1"/>
    <row r="61" ht="15.8" customHeight="1"/>
    <row r="62" ht="15.8" customHeight="1"/>
    <row r="63" ht="15.8" customHeight="1"/>
    <row r="64" ht="15.8" customHeight="1"/>
    <row r="65" ht="15.8" customHeight="1"/>
    <row r="66" ht="15.8" customHeight="1"/>
    <row r="67" ht="15.8" customHeight="1"/>
    <row r="68" ht="15.8" customHeight="1"/>
    <row r="69" ht="15.8" customHeight="1"/>
    <row r="70" ht="15.8" customHeight="1"/>
    <row r="71" ht="15.8" customHeight="1"/>
    <row r="72" ht="15.8" customHeight="1"/>
    <row r="73" ht="15.8" customHeight="1"/>
    <row r="74" ht="15.8" customHeight="1"/>
    <row r="75" ht="15.8" customHeight="1"/>
    <row r="76" ht="15.8" customHeight="1"/>
    <row r="77" ht="15.8" customHeight="1"/>
    <row r="78" ht="15.8" customHeight="1"/>
    <row r="79" ht="15.8" customHeight="1"/>
    <row r="80" ht="15.8" customHeight="1"/>
    <row r="81" ht="15.8" customHeight="1"/>
    <row r="82" ht="15.8" customHeight="1"/>
    <row r="83" ht="15.8" customHeight="1"/>
    <row r="84" ht="15.8" customHeight="1"/>
    <row r="85" ht="15.8" customHeight="1"/>
    <row r="86" ht="15.8" customHeight="1"/>
    <row r="87" ht="15.8" customHeight="1"/>
    <row r="88" ht="15.8" customHeight="1"/>
    <row r="89" ht="15.8" customHeight="1"/>
    <row r="90" ht="15.8" customHeight="1"/>
    <row r="91" ht="15.8" customHeight="1"/>
    <row r="92" ht="15.8" customHeight="1"/>
    <row r="93" ht="15.8" customHeight="1"/>
    <row r="94" ht="15.8" customHeight="1"/>
    <row r="95" ht="15.8" customHeight="1"/>
    <row r="96" ht="15.8" customHeight="1"/>
    <row r="97" ht="15.8" customHeight="1"/>
    <row r="98" ht="15.8" customHeight="1"/>
    <row r="99" ht="15.8" customHeight="1"/>
    <row r="100" ht="15.8" customHeight="1"/>
    <row r="101" ht="15.8" customHeight="1"/>
    <row r="102" ht="15.8" customHeight="1"/>
    <row r="103" ht="15.8" customHeight="1"/>
    <row r="104" ht="15.8" customHeight="1"/>
    <row r="105" ht="15.8" customHeight="1"/>
    <row r="106" ht="15.8" customHeight="1"/>
    <row r="107" ht="15.8" customHeight="1"/>
    <row r="108" ht="15.8" customHeight="1"/>
    <row r="109" ht="15.8" customHeight="1"/>
    <row r="110" ht="15.8" customHeight="1"/>
    <row r="111" ht="15.8" customHeight="1"/>
    <row r="112" ht="15.8" customHeight="1"/>
    <row r="113" ht="15.8" customHeight="1"/>
    <row r="114" ht="15.8" customHeight="1"/>
    <row r="115" ht="15.8" customHeight="1"/>
    <row r="116" ht="15.8" customHeight="1"/>
    <row r="117" ht="15.8" customHeight="1"/>
    <row r="118" ht="15.8" customHeight="1"/>
    <row r="119" ht="15.8" customHeight="1"/>
    <row r="120" ht="15.8" customHeight="1"/>
    <row r="121" ht="15.8" customHeight="1"/>
    <row r="122" ht="15.8" customHeight="1"/>
    <row r="123" ht="15.8" customHeight="1"/>
    <row r="124" ht="15.8" customHeight="1"/>
    <row r="125" ht="15.8" customHeight="1"/>
    <row r="126" ht="15.8" customHeight="1"/>
    <row r="127" ht="15.8" customHeight="1"/>
    <row r="128" ht="15.8" customHeight="1"/>
    <row r="129" ht="15.8" customHeight="1"/>
    <row r="130" ht="15.8" customHeight="1"/>
    <row r="131" ht="15.8" customHeight="1"/>
    <row r="132" ht="15.8" customHeight="1"/>
    <row r="133" ht="15.8" customHeight="1"/>
    <row r="134" ht="15.8" customHeight="1"/>
    <row r="135" ht="15.8" customHeight="1"/>
    <row r="136" ht="15.8" customHeight="1"/>
    <row r="137" ht="15.8" customHeight="1"/>
    <row r="138" ht="15.8" customHeight="1"/>
    <row r="139" ht="15.8" customHeight="1"/>
    <row r="140" ht="15.8" customHeight="1"/>
    <row r="141" ht="15.8" customHeight="1"/>
    <row r="142" ht="15.8" customHeight="1"/>
    <row r="143" ht="15.8" customHeight="1"/>
    <row r="144" ht="15.8" customHeight="1"/>
    <row r="145" ht="15.8" customHeight="1"/>
    <row r="146" ht="15.8" customHeight="1"/>
    <row r="147" ht="15.8" customHeight="1"/>
    <row r="148" ht="15.8" customHeight="1"/>
    <row r="149" ht="15.8" customHeight="1"/>
    <row r="150" ht="15.8" customHeight="1"/>
    <row r="151" ht="15.8" customHeight="1"/>
    <row r="152" ht="15.8" customHeight="1"/>
    <row r="153" ht="15.8" customHeight="1"/>
    <row r="154" ht="15.8" customHeight="1"/>
    <row r="155" ht="15.8" customHeight="1"/>
    <row r="156" ht="15.8" customHeight="1"/>
    <row r="157" ht="15.8" customHeight="1"/>
    <row r="158" ht="15.8" customHeight="1"/>
    <row r="159" ht="15.8" customHeight="1"/>
    <row r="160" ht="15.8" customHeight="1"/>
    <row r="161" ht="15.8" customHeight="1"/>
    <row r="162" ht="15.8" customHeight="1"/>
    <row r="163" ht="15.8" customHeight="1"/>
    <row r="164" ht="15.8" customHeight="1"/>
    <row r="165" ht="15.8" customHeight="1"/>
    <row r="166" ht="15.8" customHeight="1"/>
    <row r="167" ht="15.8" customHeight="1"/>
    <row r="168" ht="15.8" customHeight="1"/>
    <row r="169" ht="15.8" customHeight="1"/>
    <row r="170" ht="15.8" customHeight="1"/>
    <row r="171" ht="15.8" customHeight="1"/>
    <row r="172" ht="15.8" customHeight="1"/>
    <row r="173" ht="15.8" customHeight="1"/>
    <row r="174" ht="15.8" customHeight="1"/>
    <row r="175" ht="15.8" customHeight="1"/>
    <row r="176" ht="15.8" customHeight="1"/>
    <row r="177" ht="15.8" customHeight="1"/>
    <row r="178" ht="15.8" customHeight="1"/>
    <row r="179" ht="15.8" customHeight="1"/>
    <row r="180" ht="15.8" customHeight="1"/>
    <row r="181" ht="15.8" customHeight="1"/>
    <row r="182" ht="15.8" customHeight="1"/>
    <row r="183" ht="15.8" customHeight="1"/>
    <row r="184" ht="15.8" customHeight="1"/>
    <row r="185" ht="15.8" customHeight="1"/>
    <row r="186" ht="15.8" customHeight="1"/>
    <row r="187" ht="15.8" customHeight="1"/>
    <row r="188" ht="15.8" customHeight="1"/>
    <row r="189" ht="15.8" customHeight="1"/>
    <row r="190" ht="15.8" customHeight="1"/>
    <row r="191" ht="15.8" customHeight="1"/>
    <row r="192" ht="15.8" customHeight="1"/>
    <row r="193" ht="15.8" customHeight="1"/>
    <row r="194" ht="15.8" customHeight="1"/>
    <row r="195" ht="15.8" customHeight="1"/>
    <row r="196" ht="15.8" customHeight="1"/>
    <row r="197" ht="15.8" customHeight="1"/>
    <row r="198" ht="15.8" customHeight="1"/>
    <row r="199" ht="15.8" customHeight="1"/>
    <row r="200" ht="15.8" customHeight="1"/>
    <row r="201" ht="15.8" customHeight="1"/>
    <row r="202" ht="15.8" customHeight="1"/>
    <row r="203" ht="15.8" customHeight="1"/>
    <row r="204" ht="15.8" customHeight="1"/>
    <row r="205" ht="15.8" customHeight="1"/>
    <row r="206" ht="15.8" customHeight="1"/>
    <row r="207" ht="15.8" customHeight="1"/>
    <row r="208" ht="15.8" customHeight="1"/>
    <row r="209" ht="15.8" customHeight="1"/>
    <row r="210" ht="15.8" customHeight="1"/>
    <row r="211" ht="15.8" customHeight="1"/>
    <row r="212" ht="15.8" customHeight="1"/>
    <row r="213" ht="15.8" customHeight="1"/>
    <row r="214" ht="15.8" customHeight="1"/>
    <row r="215" ht="15.8" customHeight="1"/>
    <row r="216" ht="15.8" customHeight="1"/>
    <row r="217" ht="15.8" customHeight="1"/>
    <row r="218" ht="15.8" customHeight="1"/>
    <row r="219" ht="15.8" customHeight="1"/>
    <row r="220" ht="15.8" customHeight="1"/>
    <row r="221" ht="15.8" customHeight="1"/>
    <row r="222" ht="15.8" customHeight="1"/>
    <row r="223" ht="15.8" customHeight="1"/>
    <row r="224" ht="15.8" customHeight="1"/>
    <row r="225" ht="15.8" customHeight="1"/>
    <row r="226" ht="15.8" customHeight="1"/>
    <row r="227" ht="15.8" customHeight="1"/>
    <row r="228" ht="15.8" customHeight="1"/>
    <row r="229" ht="15.8" customHeight="1"/>
    <row r="230" ht="15.8" customHeight="1"/>
    <row r="231" ht="15.8" customHeight="1"/>
    <row r="232" ht="15.8" customHeight="1"/>
    <row r="233" ht="15.8" customHeight="1"/>
    <row r="234" ht="15.8" customHeight="1"/>
    <row r="235" ht="15.8" customHeight="1"/>
    <row r="236" ht="15.8" customHeight="1"/>
    <row r="237" ht="15.8" customHeight="1"/>
    <row r="238" ht="15.8" customHeight="1"/>
    <row r="239" ht="15.8" customHeight="1"/>
    <row r="240" ht="15.8" customHeight="1"/>
    <row r="241" ht="15.8" customHeight="1"/>
    <row r="242" ht="15.8" customHeight="1"/>
    <row r="243" ht="15.8" customHeight="1"/>
    <row r="244" ht="15.8" customHeight="1"/>
    <row r="245" ht="15.8" customHeight="1"/>
    <row r="246" ht="15.8" customHeight="1"/>
    <row r="247" ht="15.8" customHeight="1"/>
    <row r="248" ht="15.8" customHeight="1"/>
    <row r="249" ht="15.8" customHeight="1"/>
    <row r="250" ht="15.8" customHeight="1"/>
    <row r="251" ht="15.8" customHeight="1"/>
    <row r="252" ht="15.8" customHeight="1"/>
    <row r="253" ht="15.8" customHeight="1"/>
    <row r="254" ht="15.8" customHeight="1"/>
    <row r="255" ht="15.8" customHeight="1"/>
    <row r="256" ht="15.8" customHeight="1"/>
    <row r="257" ht="15.8" customHeight="1"/>
    <row r="258" ht="15.8" customHeight="1"/>
    <row r="259" ht="15.8" customHeight="1"/>
    <row r="260" ht="15.8" customHeight="1"/>
    <row r="261" ht="15.8" customHeight="1"/>
    <row r="262" ht="15.8" customHeight="1"/>
    <row r="263" ht="15.8" customHeight="1"/>
    <row r="264" ht="15.8" customHeight="1"/>
    <row r="265" ht="15.8" customHeight="1"/>
    <row r="266" ht="15.8" customHeight="1"/>
    <row r="267" ht="15.8" customHeight="1"/>
    <row r="268" ht="15.8" customHeight="1"/>
    <row r="269" ht="15.8" customHeight="1"/>
    <row r="270" ht="15.8" customHeight="1"/>
    <row r="271" ht="15.8" customHeight="1"/>
    <row r="272" ht="15.8" customHeight="1"/>
    <row r="273" ht="15.8" customHeight="1"/>
    <row r="274" ht="15.8" customHeight="1"/>
    <row r="275" ht="15.8" customHeight="1"/>
    <row r="276" ht="15.8" customHeight="1"/>
    <row r="277" ht="15.8" customHeight="1"/>
    <row r="278" ht="15.8" customHeight="1"/>
    <row r="279" ht="15.8" customHeight="1"/>
    <row r="280" ht="15.8" customHeight="1"/>
    <row r="281" ht="15.8" customHeight="1"/>
    <row r="282" ht="15.8" customHeight="1"/>
    <row r="283" ht="15.8" customHeight="1"/>
    <row r="284" ht="15.8" customHeight="1"/>
    <row r="285" ht="15.8" customHeight="1"/>
    <row r="286" ht="15.8" customHeight="1"/>
    <row r="287" ht="15.8" customHeight="1"/>
    <row r="288" ht="15.8" customHeight="1"/>
    <row r="289" ht="15.8" customHeight="1"/>
    <row r="290" ht="15.8" customHeight="1"/>
    <row r="291" ht="15.8" customHeight="1"/>
    <row r="292" ht="15.8" customHeight="1"/>
    <row r="293" ht="15.8" customHeight="1"/>
    <row r="294" ht="15.8" customHeight="1"/>
    <row r="295" ht="15.8" customHeight="1"/>
    <row r="296" ht="15.8" customHeight="1"/>
    <row r="297" ht="15.8" customHeight="1"/>
    <row r="298" ht="15.8" customHeight="1"/>
    <row r="299" ht="15.8" customHeight="1"/>
    <row r="300" ht="15.8" customHeight="1"/>
    <row r="301" ht="15.8" customHeight="1"/>
    <row r="302" ht="15.8" customHeight="1"/>
    <row r="303" ht="15.8" customHeight="1"/>
    <row r="304" ht="15.8" customHeight="1"/>
    <row r="305" ht="15.8" customHeight="1"/>
    <row r="306" ht="15.8" customHeight="1"/>
    <row r="307" ht="15.8" customHeight="1"/>
    <row r="308" ht="15.8" customHeight="1"/>
    <row r="309" ht="15.8" customHeight="1"/>
    <row r="310" ht="15.8" customHeight="1"/>
    <row r="311" ht="15.8" customHeight="1"/>
    <row r="312" ht="15.8" customHeight="1"/>
    <row r="313" ht="15.8" customHeight="1"/>
    <row r="314" ht="15.8" customHeight="1"/>
    <row r="315" ht="15.8" customHeight="1"/>
    <row r="316" ht="15.8" customHeight="1"/>
    <row r="317" ht="15.8" customHeight="1"/>
    <row r="318" ht="15.8" customHeight="1"/>
    <row r="319" ht="15.8" customHeight="1"/>
    <row r="320" ht="15.8" customHeight="1"/>
    <row r="321" ht="15.8" customHeight="1"/>
    <row r="322" ht="15.8" customHeight="1"/>
    <row r="323" ht="15.8" customHeight="1"/>
    <row r="324" ht="15.8" customHeight="1"/>
    <row r="325" ht="15.8" customHeight="1"/>
    <row r="326" ht="15.8" customHeight="1"/>
    <row r="327" ht="15.8" customHeight="1"/>
    <row r="328" ht="15.8" customHeight="1"/>
    <row r="329" ht="15.8" customHeight="1"/>
    <row r="330" ht="15.8" customHeight="1"/>
    <row r="331" ht="15.8" customHeight="1"/>
    <row r="332" ht="15.8" customHeight="1"/>
    <row r="333" ht="15.8" customHeight="1"/>
    <row r="334" ht="15.8" customHeight="1"/>
    <row r="335" ht="15.8" customHeight="1"/>
    <row r="336" ht="15.8" customHeight="1"/>
    <row r="337" ht="15.8" customHeight="1"/>
    <row r="338" ht="15.8" customHeight="1"/>
    <row r="339" ht="15.8" customHeight="1"/>
    <row r="340" ht="15.8" customHeight="1"/>
    <row r="341" ht="15.8" customHeight="1"/>
    <row r="342" ht="15.8" customHeight="1"/>
    <row r="343" ht="15.8" customHeight="1"/>
    <row r="344" ht="15.8" customHeight="1"/>
    <row r="345" ht="15.8" customHeight="1"/>
    <row r="346" ht="15.8" customHeight="1"/>
    <row r="347" ht="15.8" customHeight="1"/>
    <row r="348" ht="15.8" customHeight="1"/>
    <row r="349" ht="15.8" customHeight="1"/>
    <row r="350" ht="15.8" customHeight="1"/>
    <row r="351" ht="15.8" customHeight="1"/>
    <row r="352" ht="15.8" customHeight="1"/>
    <row r="353" ht="15.8" customHeight="1"/>
    <row r="354" ht="15.8" customHeight="1"/>
    <row r="355" ht="15.8" customHeight="1"/>
    <row r="356" ht="15.8" customHeight="1"/>
    <row r="357" ht="15.8" customHeight="1"/>
    <row r="358" ht="15.8" customHeight="1"/>
    <row r="359" ht="15.8" customHeight="1"/>
    <row r="360" ht="15.8" customHeight="1"/>
    <row r="361" ht="15.8" customHeight="1"/>
    <row r="362" ht="15.8" customHeight="1"/>
    <row r="363" ht="15.8" customHeight="1"/>
    <row r="364" ht="15.8" customHeight="1"/>
    <row r="365" ht="15.8" customHeight="1"/>
    <row r="366" ht="15.8" customHeight="1"/>
    <row r="367" ht="15.8" customHeight="1"/>
    <row r="368" ht="15.8" customHeight="1"/>
    <row r="369" ht="15.8" customHeight="1"/>
    <row r="370" ht="15.8" customHeight="1"/>
    <row r="371" ht="15.8" customHeight="1"/>
    <row r="372" ht="15.8" customHeight="1"/>
    <row r="373" ht="15.8" customHeight="1"/>
    <row r="374" ht="15.8" customHeight="1"/>
    <row r="375" ht="15.8" customHeight="1"/>
    <row r="376" ht="15.8" customHeight="1"/>
    <row r="377" ht="15.8" customHeight="1"/>
    <row r="378" ht="15.8" customHeight="1"/>
    <row r="379" ht="15.8" customHeight="1"/>
    <row r="380" ht="15.8" customHeight="1"/>
    <row r="381" ht="15.8" customHeight="1"/>
    <row r="382" ht="15.8" customHeight="1"/>
    <row r="383" ht="15.8" customHeight="1"/>
    <row r="384" ht="15.8" customHeight="1"/>
    <row r="385" ht="15.8" customHeight="1"/>
    <row r="386" ht="15.8" customHeight="1"/>
    <row r="387" ht="15.8" customHeight="1"/>
    <row r="388" ht="15.8" customHeight="1"/>
    <row r="389" ht="15.8" customHeight="1"/>
    <row r="390" ht="15.8" customHeight="1"/>
    <row r="391" ht="15.8" customHeight="1"/>
    <row r="392" ht="15.8" customHeight="1"/>
    <row r="393" ht="15.8" customHeight="1"/>
    <row r="394" ht="15.8" customHeight="1"/>
    <row r="395" ht="15.8" customHeight="1"/>
    <row r="396" ht="15.8" customHeight="1"/>
    <row r="397" ht="15.8" customHeight="1"/>
    <row r="398" ht="15.8" customHeight="1"/>
    <row r="399" ht="15.8" customHeight="1"/>
    <row r="400" ht="15.8" customHeight="1"/>
    <row r="401" ht="15.8" customHeight="1"/>
    <row r="402" ht="15.8" customHeight="1"/>
    <row r="403" ht="15.8" customHeight="1"/>
    <row r="404" ht="15.8" customHeight="1"/>
    <row r="405" ht="15.8" customHeight="1"/>
    <row r="406" ht="15.8" customHeight="1"/>
    <row r="407" ht="15.8" customHeight="1"/>
    <row r="408" ht="15.8" customHeight="1"/>
    <row r="409" ht="15.8" customHeight="1"/>
    <row r="410" ht="15.8" customHeight="1"/>
    <row r="411" ht="15.8" customHeight="1"/>
    <row r="412" ht="15.8" customHeight="1"/>
    <row r="413" ht="15.8" customHeight="1"/>
    <row r="414" ht="15.8" customHeight="1"/>
    <row r="415" ht="15.8" customHeight="1"/>
    <row r="416" ht="15.8" customHeight="1"/>
    <row r="417" ht="15.8" customHeight="1"/>
    <row r="418" ht="15.8" customHeight="1"/>
    <row r="419" ht="15.8" customHeight="1"/>
    <row r="420" ht="15.8" customHeight="1"/>
    <row r="421" ht="15.8" customHeight="1"/>
    <row r="422" ht="15.8" customHeight="1"/>
    <row r="423" ht="15.8" customHeight="1"/>
    <row r="424" ht="15.8" customHeight="1"/>
    <row r="425" ht="15.8" customHeight="1"/>
    <row r="426" ht="15.8" customHeight="1"/>
    <row r="427" ht="15.8" customHeight="1"/>
    <row r="428" ht="15.8" customHeight="1"/>
    <row r="429" ht="15.8" customHeight="1"/>
    <row r="430" ht="15.8" customHeight="1"/>
    <row r="431" ht="15.8" customHeight="1"/>
    <row r="432" ht="15.8" customHeight="1"/>
    <row r="433" ht="15.8" customHeight="1"/>
    <row r="434" ht="15.8" customHeight="1"/>
    <row r="435" ht="15.8" customHeight="1"/>
    <row r="436" ht="15.8" customHeight="1"/>
    <row r="437" ht="15.8" customHeight="1"/>
    <row r="438" ht="15.8" customHeight="1"/>
    <row r="439" ht="15.8" customHeight="1"/>
    <row r="440" ht="15.8" customHeight="1"/>
    <row r="441" ht="15.8" customHeight="1"/>
    <row r="442" ht="15.8" customHeight="1"/>
    <row r="443" ht="15.8" customHeight="1"/>
    <row r="444" ht="15.8" customHeight="1"/>
    <row r="445" ht="15.8" customHeight="1"/>
    <row r="446" ht="15.8" customHeight="1"/>
    <row r="447" ht="15.8" customHeight="1"/>
    <row r="448" ht="15.8" customHeight="1"/>
    <row r="449" ht="15.8" customHeight="1"/>
    <row r="450" ht="15.8" customHeight="1"/>
    <row r="451" ht="15.8" customHeight="1"/>
    <row r="452" ht="15.8" customHeight="1"/>
    <row r="453" ht="15.8" customHeight="1"/>
    <row r="454" ht="15.8" customHeight="1"/>
    <row r="455" ht="15.8" customHeight="1"/>
    <row r="456" ht="15.8" customHeight="1"/>
    <row r="457" ht="15.8" customHeight="1"/>
    <row r="458" ht="15.8" customHeight="1"/>
    <row r="459" ht="15.8" customHeight="1"/>
    <row r="460" ht="15.8" customHeight="1"/>
    <row r="461" ht="15.8" customHeight="1"/>
    <row r="462" ht="15.8" customHeight="1"/>
    <row r="463" ht="15.8" customHeight="1"/>
    <row r="464" ht="15.8" customHeight="1"/>
    <row r="465" ht="15.8" customHeight="1"/>
    <row r="466" ht="15.8" customHeight="1"/>
    <row r="467" ht="15.8" customHeight="1"/>
    <row r="468" ht="15.8" customHeight="1"/>
    <row r="469" ht="15.8" customHeight="1"/>
    <row r="470" ht="15.8" customHeight="1"/>
    <row r="471" ht="15.8" customHeight="1"/>
    <row r="472" ht="15.8" customHeight="1"/>
    <row r="473" ht="15.8" customHeight="1"/>
    <row r="474" ht="15.8" customHeight="1"/>
    <row r="475" ht="15.8" customHeight="1"/>
    <row r="476" ht="15.8" customHeight="1"/>
    <row r="477" ht="15.8" customHeight="1"/>
    <row r="478" ht="15.8" customHeight="1"/>
    <row r="479" ht="15.8" customHeight="1"/>
    <row r="480" ht="15.8" customHeight="1"/>
    <row r="481" ht="15.8" customHeight="1"/>
    <row r="482" ht="15.8" customHeight="1"/>
    <row r="483" ht="15.8" customHeight="1"/>
    <row r="484" ht="15.8" customHeight="1"/>
    <row r="485" ht="15.8" customHeight="1"/>
    <row r="486" ht="15.8" customHeight="1"/>
    <row r="487" ht="15.8" customHeight="1"/>
    <row r="488" ht="15.8" customHeight="1"/>
    <row r="489" ht="15.8" customHeight="1"/>
    <row r="490" ht="15.8" customHeight="1"/>
    <row r="491" ht="15.8" customHeight="1"/>
    <row r="492" ht="15.8" customHeight="1"/>
    <row r="493" ht="15.8" customHeight="1"/>
    <row r="494" ht="15.8" customHeight="1"/>
    <row r="495" ht="15.8" customHeight="1"/>
    <row r="496" ht="15.8" customHeight="1"/>
    <row r="497" ht="15.8" customHeight="1"/>
    <row r="498" ht="15.8" customHeight="1"/>
    <row r="499" ht="15.8" customHeight="1"/>
    <row r="500" ht="15.8" customHeight="1"/>
    <row r="501" ht="15.8" customHeight="1"/>
    <row r="502" ht="15.8" customHeight="1"/>
    <row r="503" ht="15.8" customHeight="1"/>
    <row r="504" ht="15.8" customHeight="1"/>
    <row r="505" ht="15.8" customHeight="1"/>
    <row r="506" ht="15.8" customHeight="1"/>
    <row r="507" ht="15.8" customHeight="1"/>
    <row r="508" ht="15.8" customHeight="1"/>
    <row r="509" ht="15.8" customHeight="1"/>
    <row r="510" ht="15.8" customHeight="1"/>
    <row r="511" ht="15.8" customHeight="1"/>
    <row r="512" ht="15.8" customHeight="1"/>
    <row r="513" ht="15.8" customHeight="1"/>
    <row r="514" ht="15.8" customHeight="1"/>
    <row r="515" ht="15.8" customHeight="1"/>
    <row r="516" ht="15.8" customHeight="1"/>
    <row r="517" ht="15.8" customHeight="1"/>
    <row r="518" ht="15.8" customHeight="1"/>
    <row r="519" ht="15.8" customHeight="1"/>
    <row r="520" ht="15.8" customHeight="1"/>
    <row r="521" ht="15.8" customHeight="1"/>
    <row r="522" ht="15.8" customHeight="1"/>
    <row r="523" ht="15.8" customHeight="1"/>
    <row r="524" ht="15.8" customHeight="1"/>
    <row r="525" ht="15.8" customHeight="1"/>
    <row r="526" ht="15.8" customHeight="1"/>
    <row r="527" ht="15.8" customHeight="1"/>
    <row r="528" ht="15.8" customHeight="1"/>
    <row r="529" ht="15.8" customHeight="1"/>
    <row r="530" ht="15.8" customHeight="1"/>
    <row r="531" ht="15.8" customHeight="1"/>
    <row r="532" ht="15.8" customHeight="1"/>
    <row r="533" ht="15.8" customHeight="1"/>
    <row r="534" ht="15.8" customHeight="1"/>
    <row r="535" ht="15.8" customHeight="1"/>
    <row r="536" ht="15.8" customHeight="1"/>
    <row r="537" ht="15.8" customHeight="1"/>
    <row r="538" ht="15.8" customHeight="1"/>
    <row r="539" ht="15.8" customHeight="1"/>
    <row r="540" ht="15.8" customHeight="1"/>
    <row r="541" ht="15.8" customHeight="1"/>
    <row r="542" ht="15.8" customHeight="1"/>
    <row r="543" ht="15.8" customHeight="1"/>
    <row r="544" ht="15.8" customHeight="1"/>
    <row r="545" ht="15.8" customHeight="1"/>
    <row r="546" ht="15.8" customHeight="1"/>
    <row r="547" ht="15.8" customHeight="1"/>
    <row r="548" ht="15.8" customHeight="1"/>
    <row r="549" ht="15.8" customHeight="1"/>
    <row r="550" ht="15.8" customHeight="1"/>
    <row r="551" ht="15.8" customHeight="1"/>
    <row r="552" ht="15.8" customHeight="1"/>
    <row r="553" ht="15.8" customHeight="1"/>
    <row r="554" ht="15.8" customHeight="1"/>
    <row r="555" ht="15.8" customHeight="1"/>
    <row r="556" ht="15.8" customHeight="1"/>
    <row r="557" ht="15.8" customHeight="1"/>
    <row r="558" ht="15.8" customHeight="1"/>
    <row r="559" ht="15.8" customHeight="1"/>
    <row r="560" ht="15.8" customHeight="1"/>
    <row r="561" ht="15.8" customHeight="1"/>
    <row r="562" ht="15.8" customHeight="1"/>
    <row r="563" ht="15.8" customHeight="1"/>
    <row r="564" ht="15.8" customHeight="1"/>
    <row r="565" ht="15.8" customHeight="1"/>
    <row r="566" ht="15.8" customHeight="1"/>
    <row r="567" ht="15.8" customHeight="1"/>
    <row r="568" ht="15.8" customHeight="1"/>
    <row r="569" ht="15.8" customHeight="1"/>
    <row r="570" ht="15.8" customHeight="1"/>
    <row r="571" ht="15.8" customHeight="1"/>
    <row r="572" ht="15.8" customHeight="1"/>
    <row r="573" ht="15.8" customHeight="1"/>
    <row r="574" ht="15.8" customHeight="1"/>
    <row r="575" ht="15.8" customHeight="1"/>
    <row r="576" ht="15.8" customHeight="1"/>
    <row r="577" ht="15.8" customHeight="1"/>
    <row r="578" ht="15.8" customHeight="1"/>
    <row r="579" ht="15.8" customHeight="1"/>
    <row r="580" ht="15.8" customHeight="1"/>
    <row r="581" ht="15.8" customHeight="1"/>
    <row r="582" ht="15.8" customHeight="1"/>
    <row r="583" ht="15.8" customHeight="1"/>
    <row r="584" ht="15.8" customHeight="1"/>
    <row r="585" ht="15.8" customHeight="1"/>
    <row r="586" ht="15.8" customHeight="1"/>
    <row r="587" ht="15.8" customHeight="1"/>
    <row r="588" ht="15.8" customHeight="1"/>
    <row r="589" ht="15.8" customHeight="1"/>
    <row r="590" ht="15.8" customHeight="1"/>
    <row r="591" ht="15.8" customHeight="1"/>
    <row r="592" ht="15.8" customHeight="1"/>
    <row r="593" ht="15.8" customHeight="1"/>
    <row r="594" ht="15.8" customHeight="1"/>
    <row r="595" ht="15.8" customHeight="1"/>
    <row r="596" ht="15.8" customHeight="1"/>
    <row r="597" ht="15.8" customHeight="1"/>
    <row r="598" ht="15.8" customHeight="1"/>
    <row r="599" ht="15.8" customHeight="1"/>
    <row r="600" ht="15.8" customHeight="1"/>
    <row r="601" ht="15.8" customHeight="1"/>
    <row r="602" ht="15.8" customHeight="1"/>
    <row r="603" ht="15.8" customHeight="1"/>
    <row r="604" ht="15.8" customHeight="1"/>
    <row r="605" ht="15.8" customHeight="1"/>
    <row r="606" ht="15.8" customHeight="1"/>
    <row r="607" ht="15.8" customHeight="1"/>
    <row r="608" ht="15.8" customHeight="1"/>
    <row r="609" ht="15.8" customHeight="1"/>
    <row r="610" ht="15.8" customHeight="1"/>
    <row r="611" ht="15.8" customHeight="1"/>
    <row r="612" ht="15.8" customHeight="1"/>
    <row r="613" ht="15.8" customHeight="1"/>
    <row r="614" ht="15.8" customHeight="1"/>
    <row r="615" ht="15.8" customHeight="1"/>
    <row r="616" ht="15.8" customHeight="1"/>
    <row r="617" ht="15.8" customHeight="1"/>
    <row r="618" ht="15.8" customHeight="1"/>
    <row r="619" ht="15.8" customHeight="1"/>
    <row r="620" ht="15.8" customHeight="1"/>
    <row r="621" ht="15.8" customHeight="1"/>
    <row r="622" ht="15.8" customHeight="1"/>
    <row r="623" ht="15.8" customHeight="1"/>
    <row r="624" ht="15.8" customHeight="1"/>
    <row r="625" ht="15.8" customHeight="1"/>
    <row r="626" ht="15.8" customHeight="1"/>
    <row r="627" ht="15.8" customHeight="1"/>
    <row r="628" ht="15.8" customHeight="1"/>
    <row r="629" ht="15.8" customHeight="1"/>
    <row r="630" ht="15.8" customHeight="1"/>
    <row r="631" ht="15.8" customHeight="1"/>
    <row r="632" ht="15.8" customHeight="1"/>
    <row r="633" ht="15.8" customHeight="1"/>
    <row r="634" ht="15.8" customHeight="1"/>
    <row r="635" ht="15.8" customHeight="1"/>
    <row r="636" ht="15.8" customHeight="1"/>
    <row r="637" ht="15.8" customHeight="1"/>
    <row r="638" ht="15.8" customHeight="1"/>
    <row r="639" ht="15.8" customHeight="1"/>
    <row r="640" ht="15.8" customHeight="1"/>
    <row r="641" ht="15.8" customHeight="1"/>
    <row r="642" ht="15.8" customHeight="1"/>
    <row r="643" ht="15.8" customHeight="1"/>
    <row r="644" ht="15.8" customHeight="1"/>
    <row r="645" ht="15.8" customHeight="1"/>
    <row r="646" ht="15.8" customHeight="1"/>
    <row r="647" ht="15.8" customHeight="1"/>
    <row r="648" ht="15.8" customHeight="1"/>
    <row r="649" ht="15.8" customHeight="1"/>
    <row r="650" ht="15.8" customHeight="1"/>
    <row r="651" ht="15.8" customHeight="1"/>
    <row r="652" ht="15.8" customHeight="1"/>
    <row r="653" ht="15.8" customHeight="1"/>
    <row r="654" ht="15.8" customHeight="1"/>
    <row r="655" ht="15.8" customHeight="1"/>
    <row r="656" ht="15.8" customHeight="1"/>
    <row r="657" ht="15.8" customHeight="1"/>
    <row r="658" ht="15.8" customHeight="1"/>
    <row r="659" ht="15.8" customHeight="1"/>
    <row r="660" ht="15.8" customHeight="1"/>
    <row r="661" ht="15.8" customHeight="1"/>
    <row r="662" ht="15.8" customHeight="1"/>
    <row r="663" ht="15.8" customHeight="1"/>
    <row r="664" ht="15.8" customHeight="1"/>
    <row r="665" ht="15.8" customHeight="1"/>
    <row r="666" ht="15.8" customHeight="1"/>
    <row r="667" ht="15.8" customHeight="1"/>
    <row r="668" ht="15.8" customHeight="1"/>
    <row r="669" ht="15.8" customHeight="1"/>
    <row r="670" ht="15.8" customHeight="1"/>
    <row r="671" ht="15.8" customHeight="1"/>
    <row r="672" ht="15.8" customHeight="1"/>
    <row r="673" ht="15.8" customHeight="1"/>
    <row r="674" ht="15.8" customHeight="1"/>
    <row r="675" ht="15.8" customHeight="1"/>
    <row r="676" ht="15.8" customHeight="1"/>
    <row r="677" ht="15.8" customHeight="1"/>
    <row r="678" ht="15.8" customHeight="1"/>
    <row r="679" ht="15.8" customHeight="1"/>
    <row r="680" ht="15.8" customHeight="1"/>
    <row r="681" ht="15.8" customHeight="1"/>
    <row r="682" ht="15.8" customHeight="1"/>
    <row r="683" ht="15.8" customHeight="1"/>
    <row r="684" ht="15.8" customHeight="1"/>
    <row r="685" ht="15.8" customHeight="1"/>
    <row r="686" ht="15.8" customHeight="1"/>
    <row r="687" ht="15.8" customHeight="1"/>
    <row r="688" ht="15.8" customHeight="1"/>
    <row r="689" ht="15.8" customHeight="1"/>
    <row r="690" ht="15.8" customHeight="1"/>
    <row r="691" ht="15.8" customHeight="1"/>
    <row r="692" ht="15.8" customHeight="1"/>
    <row r="693" ht="15.8" customHeight="1"/>
    <row r="694" ht="15.8" customHeight="1"/>
    <row r="695" ht="15.8" customHeight="1"/>
    <row r="696" ht="15.8" customHeight="1"/>
    <row r="697" ht="15.8" customHeight="1"/>
    <row r="698" ht="15.8" customHeight="1"/>
    <row r="699" ht="15.8" customHeight="1"/>
    <row r="700" ht="15.8" customHeight="1"/>
    <row r="701" ht="15.8" customHeight="1"/>
    <row r="702" ht="15.8" customHeight="1"/>
    <row r="703" ht="15.8" customHeight="1"/>
    <row r="704" ht="15.8" customHeight="1"/>
    <row r="705" ht="15.8" customHeight="1"/>
    <row r="706" ht="15.8" customHeight="1"/>
    <row r="707" ht="15.8" customHeight="1"/>
    <row r="708" ht="15.8" customHeight="1"/>
    <row r="709" ht="15.8" customHeight="1"/>
    <row r="710" ht="15.8" customHeight="1"/>
    <row r="711" ht="15.8" customHeight="1"/>
    <row r="712" ht="15.8" customHeight="1"/>
    <row r="713" ht="15.8" customHeight="1"/>
    <row r="714" ht="15.8" customHeight="1"/>
    <row r="715" ht="15.8" customHeight="1"/>
    <row r="716" ht="15.8" customHeight="1"/>
    <row r="717" ht="15.8" customHeight="1"/>
    <row r="718" ht="15.8" customHeight="1"/>
    <row r="719" ht="15.8" customHeight="1"/>
    <row r="720" ht="15.8" customHeight="1"/>
    <row r="721" ht="15.8" customHeight="1"/>
    <row r="722" ht="15.8" customHeight="1"/>
    <row r="723" ht="15.8" customHeight="1"/>
    <row r="724" ht="15.8" customHeight="1"/>
    <row r="725" ht="15.8" customHeight="1"/>
    <row r="726" ht="15.8" customHeight="1"/>
    <row r="727" ht="15.8" customHeight="1"/>
    <row r="728" ht="15.8" customHeight="1"/>
    <row r="729" ht="15.8" customHeight="1"/>
    <row r="730" ht="15.8" customHeight="1"/>
    <row r="731" ht="15.8" customHeight="1"/>
    <row r="732" ht="15.8" customHeight="1"/>
    <row r="733" ht="15.8" customHeight="1"/>
    <row r="734" ht="15.8" customHeight="1"/>
    <row r="735" ht="15.8" customHeight="1"/>
    <row r="736" ht="15.8" customHeight="1"/>
    <row r="737" ht="15.8" customHeight="1"/>
    <row r="738" ht="15.8" customHeight="1"/>
    <row r="739" ht="15.8" customHeight="1"/>
    <row r="740" ht="15.8" customHeight="1"/>
    <row r="741" ht="15.8" customHeight="1"/>
    <row r="742" ht="15.8" customHeight="1"/>
    <row r="743" ht="15.8" customHeight="1"/>
    <row r="744" ht="15.8" customHeight="1"/>
    <row r="745" ht="15.8" customHeight="1"/>
    <row r="746" ht="15.8" customHeight="1"/>
    <row r="747" ht="15.8" customHeight="1"/>
    <row r="748" ht="15.8" customHeight="1"/>
    <row r="749" ht="15.8" customHeight="1"/>
    <row r="750" ht="15.8" customHeight="1"/>
    <row r="751" ht="15.8" customHeight="1"/>
    <row r="752" ht="15.8" customHeight="1"/>
    <row r="753" ht="15.8" customHeight="1"/>
    <row r="754" ht="15.8" customHeight="1"/>
    <row r="755" ht="15.8" customHeight="1"/>
    <row r="756" ht="15.8" customHeight="1"/>
    <row r="757" ht="15.8" customHeight="1"/>
    <row r="758" ht="15.8" customHeight="1"/>
    <row r="759" ht="15.8" customHeight="1"/>
    <row r="760" ht="15.8" customHeight="1"/>
    <row r="761" ht="15.8" customHeight="1"/>
    <row r="762" ht="15.8" customHeight="1"/>
    <row r="763" ht="15.8" customHeight="1"/>
    <row r="764" ht="15.8" customHeight="1"/>
    <row r="765" ht="15.8" customHeight="1"/>
    <row r="766" ht="15.8" customHeight="1"/>
    <row r="767" ht="15.8" customHeight="1"/>
    <row r="768" ht="15.8" customHeight="1"/>
    <row r="769" ht="15.8" customHeight="1"/>
    <row r="770" ht="15.8" customHeight="1"/>
    <row r="771" ht="15.8" customHeight="1"/>
    <row r="772" ht="15.8" customHeight="1"/>
    <row r="773" ht="15.8" customHeight="1"/>
    <row r="774" ht="15.8" customHeight="1"/>
    <row r="775" ht="15.8" customHeight="1"/>
    <row r="776" ht="15.8" customHeight="1"/>
    <row r="777" ht="15.8" customHeight="1"/>
    <row r="778" ht="15.8" customHeight="1"/>
    <row r="779" ht="15.8" customHeight="1"/>
    <row r="780" ht="15.8" customHeight="1"/>
    <row r="781" ht="15.8" customHeight="1"/>
    <row r="782" ht="15.8" customHeight="1"/>
    <row r="783" ht="15.8" customHeight="1"/>
    <row r="784" ht="15.8" customHeight="1"/>
    <row r="785" ht="15.8" customHeight="1"/>
    <row r="786" ht="15.8" customHeight="1"/>
    <row r="787" ht="15.8" customHeight="1"/>
    <row r="788" ht="15.8" customHeight="1"/>
    <row r="789" ht="15.8" customHeight="1"/>
    <row r="790" ht="15.8" customHeight="1"/>
    <row r="791" ht="15.8" customHeight="1"/>
    <row r="792" ht="15.8" customHeight="1"/>
    <row r="793" ht="15.8" customHeight="1"/>
    <row r="794" ht="15.8" customHeight="1"/>
    <row r="795" ht="15.8" customHeight="1"/>
    <row r="796" ht="15.8" customHeight="1"/>
    <row r="797" ht="15.8" customHeight="1"/>
    <row r="798" ht="15.8" customHeight="1"/>
    <row r="799" ht="15.8" customHeight="1"/>
    <row r="800" ht="15.8" customHeight="1"/>
    <row r="801" ht="15.8" customHeight="1"/>
    <row r="802" ht="15.8" customHeight="1"/>
    <row r="803" ht="15.8" customHeight="1"/>
    <row r="804" ht="15.8" customHeight="1"/>
    <row r="805" ht="15.8" customHeight="1"/>
    <row r="806" ht="15.8" customHeight="1"/>
    <row r="807" ht="15.8" customHeight="1"/>
    <row r="808" ht="15.8" customHeight="1"/>
    <row r="809" ht="15.8" customHeight="1"/>
    <row r="810" ht="15.8" customHeight="1"/>
    <row r="811" ht="15.8" customHeight="1"/>
    <row r="812" ht="15.8" customHeight="1"/>
    <row r="813" ht="15.8" customHeight="1"/>
    <row r="814" ht="15.8" customHeight="1"/>
    <row r="815" ht="15.8" customHeight="1"/>
    <row r="816" ht="15.8" customHeight="1"/>
    <row r="817" ht="15.8" customHeight="1"/>
    <row r="818" ht="15.8" customHeight="1"/>
    <row r="819" ht="15.8" customHeight="1"/>
    <row r="820" ht="15.8" customHeight="1"/>
    <row r="821" ht="15.8" customHeight="1"/>
    <row r="822" ht="15.8" customHeight="1"/>
    <row r="823" ht="15.8" customHeight="1"/>
    <row r="824" ht="15.8" customHeight="1"/>
    <row r="825" ht="15.8" customHeight="1"/>
    <row r="826" ht="15.8" customHeight="1"/>
    <row r="827" ht="15.8" customHeight="1"/>
    <row r="828" ht="15.8" customHeight="1"/>
    <row r="829" ht="15.8" customHeight="1"/>
    <row r="830" ht="15.8" customHeight="1"/>
    <row r="831" ht="15.8" customHeight="1"/>
    <row r="832" ht="15.8" customHeight="1"/>
    <row r="833" ht="15.8" customHeight="1"/>
    <row r="834" ht="15.8" customHeight="1"/>
    <row r="835" ht="15.8" customHeight="1"/>
    <row r="836" ht="15.8" customHeight="1"/>
    <row r="837" ht="15.8" customHeight="1"/>
    <row r="838" ht="15.8" customHeight="1"/>
    <row r="839" ht="15.8" customHeight="1"/>
    <row r="840" ht="15.8" customHeight="1"/>
    <row r="841" ht="15.8" customHeight="1"/>
    <row r="842" ht="15.8" customHeight="1"/>
    <row r="843" ht="15.8" customHeight="1"/>
    <row r="844" ht="15.8" customHeight="1"/>
    <row r="845" ht="15.8" customHeight="1"/>
    <row r="846" ht="15.8" customHeight="1"/>
    <row r="847" ht="15.8" customHeight="1"/>
    <row r="848" ht="15.8" customHeight="1"/>
    <row r="849" ht="15.8" customHeight="1"/>
    <row r="850" ht="15.8" customHeight="1"/>
    <row r="851" ht="15.8" customHeight="1"/>
    <row r="852" ht="15.8" customHeight="1"/>
    <row r="853" ht="15.8" customHeight="1"/>
    <row r="854" ht="15.8" customHeight="1"/>
    <row r="855" ht="15.8" customHeight="1"/>
    <row r="856" ht="15.8" customHeight="1"/>
    <row r="857" ht="15.8" customHeight="1"/>
    <row r="858" ht="15.8" customHeight="1"/>
    <row r="859" ht="15.8" customHeight="1"/>
    <row r="860" ht="15.8" customHeight="1"/>
    <row r="861" ht="15.8" customHeight="1"/>
    <row r="862" ht="15.8" customHeight="1"/>
    <row r="863" ht="15.8" customHeight="1"/>
    <row r="864" ht="15.8" customHeight="1"/>
    <row r="865" ht="15.8" customHeight="1"/>
    <row r="866" ht="15.8" customHeight="1"/>
    <row r="867" ht="15.8" customHeight="1"/>
    <row r="868" ht="15.8" customHeight="1"/>
    <row r="869" ht="15.8" customHeight="1"/>
    <row r="870" ht="15.8" customHeight="1"/>
    <row r="871" ht="15.8" customHeight="1"/>
    <row r="872" ht="15.8" customHeight="1"/>
    <row r="873" ht="15.8" customHeight="1"/>
    <row r="874" ht="15.8" customHeight="1"/>
    <row r="875" ht="15.8" customHeight="1"/>
    <row r="876" ht="15.8" customHeight="1"/>
    <row r="877" ht="15.8" customHeight="1"/>
    <row r="878" ht="15.8" customHeight="1"/>
    <row r="879" ht="15.8" customHeight="1"/>
    <row r="880" ht="15.8" customHeight="1"/>
    <row r="881" ht="15.8" customHeight="1"/>
    <row r="882" ht="15.8" customHeight="1"/>
    <row r="883" ht="15.8" customHeight="1"/>
    <row r="884" ht="15.8" customHeight="1"/>
    <row r="885" ht="15.8" customHeight="1"/>
    <row r="886" ht="15.8" customHeight="1"/>
    <row r="887" ht="15.8" customHeight="1"/>
    <row r="888" ht="15.8" customHeight="1"/>
    <row r="889" ht="15.8" customHeight="1"/>
    <row r="890" ht="15.8" customHeight="1"/>
    <row r="891" ht="15.8" customHeight="1"/>
    <row r="892" ht="15.8" customHeight="1"/>
    <row r="893" ht="15.8" customHeight="1"/>
    <row r="894" ht="15.8" customHeight="1"/>
    <row r="895" ht="15.8" customHeight="1"/>
    <row r="896" ht="15.8" customHeight="1"/>
    <row r="897" ht="15.8" customHeight="1"/>
    <row r="898" ht="15.8" customHeight="1"/>
    <row r="899" ht="15.8" customHeight="1"/>
    <row r="900" ht="15.8" customHeight="1"/>
    <row r="901" ht="15.8" customHeight="1"/>
    <row r="902" ht="15.8" customHeight="1"/>
    <row r="903" ht="15.8" customHeight="1"/>
    <row r="904" ht="15.8" customHeight="1"/>
    <row r="905" ht="15.8" customHeight="1"/>
    <row r="906" ht="15.8" customHeight="1"/>
    <row r="907" ht="15.8" customHeight="1"/>
    <row r="908" ht="15.8" customHeight="1"/>
    <row r="909" ht="15.8" customHeight="1"/>
    <row r="910" ht="15.8" customHeight="1"/>
    <row r="911" ht="15.8" customHeight="1"/>
    <row r="912" ht="15.8" customHeight="1"/>
    <row r="913" ht="15.8" customHeight="1"/>
    <row r="914" ht="15.8" customHeight="1"/>
    <row r="915" ht="15.8" customHeight="1"/>
    <row r="916" ht="15.8" customHeight="1"/>
    <row r="917" ht="15.8" customHeight="1"/>
    <row r="918" ht="15.8" customHeight="1"/>
    <row r="919" ht="15.8" customHeight="1"/>
    <row r="920" ht="15.8" customHeight="1"/>
    <row r="921" ht="15.8" customHeight="1"/>
    <row r="922" ht="15.8" customHeight="1"/>
    <row r="923" ht="15.8" customHeight="1"/>
    <row r="924" ht="15.8" customHeight="1"/>
    <row r="925" ht="15.8" customHeight="1"/>
    <row r="926" ht="15.8" customHeight="1"/>
    <row r="927" ht="15.8" customHeight="1"/>
    <row r="928" ht="15.8" customHeight="1"/>
    <row r="929" ht="15.8" customHeight="1"/>
    <row r="930" ht="15.8" customHeight="1"/>
    <row r="931" ht="15.8" customHeight="1"/>
    <row r="932" ht="15.8" customHeight="1"/>
    <row r="933" ht="15.8" customHeight="1"/>
    <row r="934" ht="15.8" customHeight="1"/>
    <row r="935" ht="15.8" customHeight="1"/>
    <row r="936" ht="15.8" customHeight="1"/>
    <row r="937" ht="15.8" customHeight="1"/>
    <row r="938" ht="15.8" customHeight="1"/>
    <row r="939" ht="15.8" customHeight="1"/>
    <row r="940" ht="15.8" customHeight="1"/>
    <row r="941" ht="15.8" customHeight="1"/>
    <row r="942" ht="15.8" customHeight="1"/>
    <row r="943" ht="15.8" customHeight="1"/>
    <row r="944" ht="15.8" customHeight="1"/>
    <row r="945" ht="15.8" customHeight="1"/>
    <row r="946" ht="15.8" customHeight="1"/>
    <row r="947" ht="15.8" customHeight="1"/>
    <row r="948" ht="15.8" customHeight="1"/>
    <row r="949" ht="15.8" customHeight="1"/>
    <row r="950" ht="15.8" customHeight="1"/>
    <row r="951" ht="15.8" customHeight="1"/>
    <row r="952" ht="15.8" customHeight="1"/>
    <row r="953" ht="15.8" customHeight="1"/>
    <row r="954" ht="15.8" customHeight="1"/>
    <row r="955" ht="15.8" customHeight="1"/>
    <row r="956" ht="15.8" customHeight="1"/>
    <row r="957" ht="15.8" customHeight="1"/>
    <row r="958" ht="15.8" customHeight="1"/>
    <row r="959" ht="15.8" customHeight="1"/>
    <row r="960" ht="15.8" customHeight="1"/>
    <row r="961" ht="15.8" customHeight="1"/>
    <row r="962" ht="15.8" customHeight="1"/>
    <row r="963" ht="15.8" customHeight="1"/>
    <row r="964" ht="15.8" customHeight="1"/>
    <row r="965" ht="15.8" customHeight="1"/>
    <row r="966" ht="15.8" customHeight="1"/>
    <row r="967" ht="15.8" customHeight="1"/>
    <row r="968" ht="15.8" customHeight="1"/>
    <row r="969" ht="15.8" customHeight="1"/>
    <row r="970" ht="15.8" customHeight="1"/>
    <row r="971" ht="15.8" customHeight="1"/>
    <row r="972" ht="15.8" customHeight="1"/>
    <row r="973" ht="15.8" customHeight="1"/>
    <row r="974" ht="15.8" customHeight="1"/>
    <row r="975" ht="15.8" customHeight="1"/>
    <row r="976" ht="15.8" customHeight="1"/>
    <row r="977" ht="15.8" customHeight="1"/>
    <row r="978" ht="15.8" customHeight="1"/>
    <row r="979" ht="15.8" customHeight="1"/>
    <row r="980" ht="15.8" customHeight="1"/>
    <row r="981" ht="15.8" customHeight="1"/>
    <row r="982" ht="15.8" customHeight="1"/>
    <row r="983" ht="15.8" customHeight="1"/>
    <row r="984" ht="15.8" customHeight="1"/>
    <row r="985" ht="15.8" customHeight="1"/>
    <row r="986" ht="15.8" customHeight="1"/>
    <row r="987" ht="15.8" customHeight="1"/>
    <row r="988" ht="15.8" customHeight="1"/>
    <row r="989" ht="15.8" customHeight="1"/>
    <row r="990" ht="15.8" customHeight="1"/>
    <row r="991" ht="15.8" customHeight="1"/>
    <row r="992" ht="15.8" customHeight="1"/>
    <row r="993" ht="15.8" customHeight="1"/>
    <row r="994" ht="15.8" customHeight="1"/>
    <row r="995" ht="15.8" customHeight="1"/>
    <row r="996" ht="15.8" customHeight="1"/>
    <row r="997" ht="15.8" customHeight="1"/>
    <row r="998" ht="15.8" customHeight="1"/>
    <row r="999" ht="15.8" customHeight="1"/>
    <row r="1000" ht="15.8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1000"/>
  <sheetViews>
    <sheetView workbookViewId="0"/>
  </sheetViews>
  <sheetFormatPr defaultColWidth="12.6640625" defaultRowHeight="15" customHeight="1"/>
  <cols>
    <col min="1" max="6" width="12.6640625" customWidth="1"/>
  </cols>
  <sheetData>
    <row r="1" spans="1:13" ht="15.8" customHeight="1">
      <c r="A1" s="3" t="s">
        <v>95</v>
      </c>
      <c r="B1" s="3" t="s">
        <v>96</v>
      </c>
      <c r="G1" s="3">
        <v>110800</v>
      </c>
    </row>
    <row r="2" spans="1:13" ht="15.8" customHeight="1">
      <c r="A2" s="3" t="s">
        <v>97</v>
      </c>
      <c r="B2" s="3">
        <v>10000</v>
      </c>
    </row>
    <row r="3" spans="1:13" ht="15.8" customHeight="1">
      <c r="A3" s="3" t="s">
        <v>98</v>
      </c>
      <c r="B3" s="3">
        <v>20000</v>
      </c>
    </row>
    <row r="4" spans="1:13" ht="15.8" customHeight="1">
      <c r="A4" s="3" t="s">
        <v>99</v>
      </c>
      <c r="B4" s="3">
        <v>50000</v>
      </c>
      <c r="M4" s="3">
        <f>44782-25000</f>
        <v>19782</v>
      </c>
    </row>
    <row r="5" spans="1:13" ht="15.8" customHeight="1">
      <c r="A5" s="3" t="s">
        <v>100</v>
      </c>
      <c r="B5" s="3">
        <v>45000</v>
      </c>
    </row>
    <row r="6" spans="1:13" ht="15.8" customHeight="1">
      <c r="A6" s="3" t="s">
        <v>101</v>
      </c>
      <c r="B6" s="3">
        <v>100000</v>
      </c>
    </row>
    <row r="7" spans="1:13" ht="15.8" customHeight="1">
      <c r="A7" s="3" t="s">
        <v>102</v>
      </c>
      <c r="B7" s="3">
        <f>SUM(B2:B6)</f>
        <v>225000</v>
      </c>
      <c r="D7" s="3">
        <v>10000</v>
      </c>
    </row>
    <row r="8" spans="1:13" ht="15.8" customHeight="1">
      <c r="A8" s="3" t="s">
        <v>103</v>
      </c>
      <c r="B8" s="3" t="e">
        <f ca="1">MINUS(B7,G1)</f>
        <v>#NAME?</v>
      </c>
      <c r="D8" s="3">
        <v>20000</v>
      </c>
    </row>
    <row r="9" spans="1:13" ht="15.8" customHeight="1">
      <c r="D9" s="3">
        <v>50000</v>
      </c>
    </row>
    <row r="10" spans="1:13" ht="15.8" customHeight="1">
      <c r="A10" s="3" t="s">
        <v>104</v>
      </c>
      <c r="B10" s="3">
        <v>20000</v>
      </c>
      <c r="D10" s="3">
        <v>25000</v>
      </c>
      <c r="K10" s="9" t="s">
        <v>76</v>
      </c>
      <c r="L10" s="9" t="s">
        <v>105</v>
      </c>
    </row>
    <row r="11" spans="1:13" ht="15.8" customHeight="1">
      <c r="A11" s="3" t="s">
        <v>106</v>
      </c>
      <c r="B11" s="3">
        <v>100000</v>
      </c>
      <c r="D11" s="3">
        <f>SUM(D7:D10)</f>
        <v>105000</v>
      </c>
      <c r="K11" s="15" t="s">
        <v>107</v>
      </c>
      <c r="L11" s="15">
        <v>25000</v>
      </c>
      <c r="M11" s="3" t="s">
        <v>108</v>
      </c>
    </row>
    <row r="12" spans="1:13" ht="15.8" customHeight="1">
      <c r="A12" s="3" t="s">
        <v>109</v>
      </c>
      <c r="B12" s="3">
        <f>SUM(B10:B11)</f>
        <v>120000</v>
      </c>
      <c r="K12" s="15" t="s">
        <v>110</v>
      </c>
      <c r="L12" s="15">
        <v>3456</v>
      </c>
    </row>
    <row r="13" spans="1:13" ht="15.8" customHeight="1">
      <c r="K13" s="15" t="s">
        <v>111</v>
      </c>
      <c r="L13" s="15">
        <v>4000</v>
      </c>
    </row>
    <row r="14" spans="1:13" ht="15.8" customHeight="1">
      <c r="A14" s="3" t="s">
        <v>112</v>
      </c>
      <c r="B14" s="3" t="e">
        <f ca="1">MINUS(B12,B8)</f>
        <v>#NAME?</v>
      </c>
      <c r="E14" s="3" t="s">
        <v>113</v>
      </c>
      <c r="F14" s="3">
        <f>302962-48484</f>
        <v>254478</v>
      </c>
      <c r="G14" s="3" t="s">
        <v>114</v>
      </c>
      <c r="H14" s="3">
        <v>50000</v>
      </c>
      <c r="K14" s="3" t="s">
        <v>115</v>
      </c>
      <c r="L14" s="3">
        <v>5800</v>
      </c>
    </row>
    <row r="15" spans="1:13" ht="15.8" customHeight="1">
      <c r="E15" s="3" t="s">
        <v>116</v>
      </c>
      <c r="F15" s="3" t="e">
        <f ca="1">MINUS(300000,F14)</f>
        <v>#NAME?</v>
      </c>
      <c r="K15" s="3" t="s">
        <v>117</v>
      </c>
      <c r="L15" s="3">
        <f>SUM(L12:L14)</f>
        <v>13256</v>
      </c>
    </row>
    <row r="16" spans="1:13" ht="15.8" customHeight="1">
      <c r="E16" s="3" t="s">
        <v>114</v>
      </c>
      <c r="F16" s="3">
        <v>50000</v>
      </c>
    </row>
    <row r="17" spans="2:12" ht="15.8" customHeight="1">
      <c r="E17" s="3" t="s">
        <v>118</v>
      </c>
      <c r="F17" s="3">
        <v>10000</v>
      </c>
      <c r="K17" s="3" t="s">
        <v>119</v>
      </c>
      <c r="L17" s="3" t="s">
        <v>105</v>
      </c>
    </row>
    <row r="18" spans="2:12" ht="15.8" customHeight="1">
      <c r="E18" s="3" t="s">
        <v>120</v>
      </c>
      <c r="F18" s="3" t="e">
        <f ca="1">SUM(F15:F17)</f>
        <v>#NAME?</v>
      </c>
      <c r="K18" s="3" t="s">
        <v>60</v>
      </c>
      <c r="L18" s="3">
        <v>46266</v>
      </c>
    </row>
    <row r="19" spans="2:12" ht="15.8" customHeight="1">
      <c r="B19" s="3">
        <v>225000</v>
      </c>
      <c r="K19" s="3" t="s">
        <v>57</v>
      </c>
      <c r="L19" s="3" t="s">
        <v>121</v>
      </c>
    </row>
    <row r="20" spans="2:12" ht="15.8" customHeight="1">
      <c r="B20" s="3">
        <v>300000</v>
      </c>
      <c r="F20" s="3">
        <v>95522</v>
      </c>
    </row>
    <row r="21" spans="2:12" ht="15.8" customHeight="1">
      <c r="B21" s="3">
        <v>50000</v>
      </c>
      <c r="G21" s="3">
        <v>94652</v>
      </c>
    </row>
    <row r="22" spans="2:12" ht="15.8" customHeight="1">
      <c r="B22" s="3">
        <v>10000</v>
      </c>
      <c r="K22" s="3" t="s">
        <v>122</v>
      </c>
      <c r="L22" s="3">
        <f>SUM(L15:L18)</f>
        <v>59522</v>
      </c>
    </row>
    <row r="23" spans="2:12" ht="15.8" customHeight="1">
      <c r="B23" s="3">
        <v>99999</v>
      </c>
      <c r="K23" s="3" t="s">
        <v>123</v>
      </c>
      <c r="L23" s="3">
        <v>20000</v>
      </c>
    </row>
    <row r="24" spans="2:12" ht="15.8" customHeight="1">
      <c r="B24" s="3">
        <f>SUM(B19:B23)</f>
        <v>684999</v>
      </c>
      <c r="K24" s="3" t="s">
        <v>124</v>
      </c>
      <c r="L24" s="3">
        <v>26800</v>
      </c>
    </row>
    <row r="25" spans="2:12" ht="15.8" customHeight="1">
      <c r="K25" s="3" t="s">
        <v>125</v>
      </c>
      <c r="L25" s="3">
        <v>1500</v>
      </c>
    </row>
    <row r="26" spans="2:12" ht="15.8" customHeight="1">
      <c r="L26" s="3">
        <f>SUM(L23:L25)</f>
        <v>48300</v>
      </c>
    </row>
    <row r="27" spans="2:12" ht="15.8" customHeight="1">
      <c r="L27" s="3" t="e">
        <f ca="1">MINUS(L22,L26)</f>
        <v>#NAME?</v>
      </c>
    </row>
    <row r="28" spans="2:12" ht="15.8" customHeight="1"/>
    <row r="29" spans="2:12" ht="15.8" customHeight="1"/>
    <row r="30" spans="2:12" ht="15.8" customHeight="1"/>
    <row r="31" spans="2:12" ht="15.8" customHeight="1"/>
    <row r="32" spans="2:12" ht="15.8" customHeight="1"/>
    <row r="33" ht="15.8" customHeight="1"/>
    <row r="34" ht="15.8" customHeight="1"/>
    <row r="35" ht="15.8" customHeight="1"/>
    <row r="36" ht="15.8" customHeight="1"/>
    <row r="37" ht="15.8" customHeight="1"/>
    <row r="38" ht="15.8" customHeight="1"/>
    <row r="39" ht="15.8" customHeight="1"/>
    <row r="40" ht="15.8" customHeight="1"/>
    <row r="41" ht="15.8" customHeight="1"/>
    <row r="42" ht="15.8" customHeight="1"/>
    <row r="43" ht="15.8" customHeight="1"/>
    <row r="44" ht="15.8" customHeight="1"/>
    <row r="45" ht="15.8" customHeight="1"/>
    <row r="46" ht="15.8" customHeight="1"/>
    <row r="47" ht="15.8" customHeight="1"/>
    <row r="48" ht="15.8" customHeight="1"/>
    <row r="49" ht="15.8" customHeight="1"/>
    <row r="50" ht="15.8" customHeight="1"/>
    <row r="51" ht="15.8" customHeight="1"/>
    <row r="52" ht="15.8" customHeight="1"/>
    <row r="53" ht="15.8" customHeight="1"/>
    <row r="54" ht="15.8" customHeight="1"/>
    <row r="55" ht="15.8" customHeight="1"/>
    <row r="56" ht="15.8" customHeight="1"/>
    <row r="57" ht="15.8" customHeight="1"/>
    <row r="58" ht="15.8" customHeight="1"/>
    <row r="59" ht="15.8" customHeight="1"/>
    <row r="60" ht="15.8" customHeight="1"/>
    <row r="61" ht="15.8" customHeight="1"/>
    <row r="62" ht="15.8" customHeight="1"/>
    <row r="63" ht="15.8" customHeight="1"/>
    <row r="64" ht="15.8" customHeight="1"/>
    <row r="65" ht="15.8" customHeight="1"/>
    <row r="66" ht="15.8" customHeight="1"/>
    <row r="67" ht="15.8" customHeight="1"/>
    <row r="68" ht="15.8" customHeight="1"/>
    <row r="69" ht="15.8" customHeight="1"/>
    <row r="70" ht="15.8" customHeight="1"/>
    <row r="71" ht="15.8" customHeight="1"/>
    <row r="72" ht="15.8" customHeight="1"/>
    <row r="73" ht="15.8" customHeight="1"/>
    <row r="74" ht="15.8" customHeight="1"/>
    <row r="75" ht="15.8" customHeight="1"/>
    <row r="76" ht="15.8" customHeight="1"/>
    <row r="77" ht="15.8" customHeight="1"/>
    <row r="78" ht="15.8" customHeight="1"/>
    <row r="79" ht="15.8" customHeight="1"/>
    <row r="80" ht="15.8" customHeight="1"/>
    <row r="81" ht="15.8" customHeight="1"/>
    <row r="82" ht="15.8" customHeight="1"/>
    <row r="83" ht="15.8" customHeight="1"/>
    <row r="84" ht="15.8" customHeight="1"/>
    <row r="85" ht="15.8" customHeight="1"/>
    <row r="86" ht="15.8" customHeight="1"/>
    <row r="87" ht="15.8" customHeight="1"/>
    <row r="88" ht="15.8" customHeight="1"/>
    <row r="89" ht="15.8" customHeight="1"/>
    <row r="90" ht="15.8" customHeight="1"/>
    <row r="91" ht="15.8" customHeight="1"/>
    <row r="92" ht="15.8" customHeight="1"/>
    <row r="93" ht="15.8" customHeight="1"/>
    <row r="94" ht="15.8" customHeight="1"/>
    <row r="95" ht="15.8" customHeight="1"/>
    <row r="96" ht="15.8" customHeight="1"/>
    <row r="97" ht="15.8" customHeight="1"/>
    <row r="98" ht="15.8" customHeight="1"/>
    <row r="99" ht="15.8" customHeight="1"/>
    <row r="100" ht="15.8" customHeight="1"/>
    <row r="101" ht="15.8" customHeight="1"/>
    <row r="102" ht="15.8" customHeight="1"/>
    <row r="103" ht="15.8" customHeight="1"/>
    <row r="104" ht="15.8" customHeight="1"/>
    <row r="105" ht="15.8" customHeight="1"/>
    <row r="106" ht="15.8" customHeight="1"/>
    <row r="107" ht="15.8" customHeight="1"/>
    <row r="108" ht="15.8" customHeight="1"/>
    <row r="109" ht="15.8" customHeight="1"/>
    <row r="110" ht="15.8" customHeight="1"/>
    <row r="111" ht="15.8" customHeight="1"/>
    <row r="112" ht="15.8" customHeight="1"/>
    <row r="113" ht="15.8" customHeight="1"/>
    <row r="114" ht="15.8" customHeight="1"/>
    <row r="115" ht="15.8" customHeight="1"/>
    <row r="116" ht="15.8" customHeight="1"/>
    <row r="117" ht="15.8" customHeight="1"/>
    <row r="118" ht="15.8" customHeight="1"/>
    <row r="119" ht="15.8" customHeight="1"/>
    <row r="120" ht="15.8" customHeight="1"/>
    <row r="121" ht="15.8" customHeight="1"/>
    <row r="122" ht="15.8" customHeight="1"/>
    <row r="123" ht="15.8" customHeight="1"/>
    <row r="124" ht="15.8" customHeight="1"/>
    <row r="125" ht="15.8" customHeight="1"/>
    <row r="126" ht="15.8" customHeight="1"/>
    <row r="127" ht="15.8" customHeight="1"/>
    <row r="128" ht="15.8" customHeight="1"/>
    <row r="129" ht="15.8" customHeight="1"/>
    <row r="130" ht="15.8" customHeight="1"/>
    <row r="131" ht="15.8" customHeight="1"/>
    <row r="132" ht="15.8" customHeight="1"/>
    <row r="133" ht="15.8" customHeight="1"/>
    <row r="134" ht="15.8" customHeight="1"/>
    <row r="135" ht="15.8" customHeight="1"/>
    <row r="136" ht="15.8" customHeight="1"/>
    <row r="137" ht="15.8" customHeight="1"/>
    <row r="138" ht="15.8" customHeight="1"/>
    <row r="139" ht="15.8" customHeight="1"/>
    <row r="140" ht="15.8" customHeight="1"/>
    <row r="141" ht="15.8" customHeight="1"/>
    <row r="142" ht="15.8" customHeight="1"/>
    <row r="143" ht="15.8" customHeight="1"/>
    <row r="144" ht="15.8" customHeight="1"/>
    <row r="145" ht="15.8" customHeight="1"/>
    <row r="146" ht="15.8" customHeight="1"/>
    <row r="147" ht="15.8" customHeight="1"/>
    <row r="148" ht="15.8" customHeight="1"/>
    <row r="149" ht="15.8" customHeight="1"/>
    <row r="150" ht="15.8" customHeight="1"/>
    <row r="151" ht="15.8" customHeight="1"/>
    <row r="152" ht="15.8" customHeight="1"/>
    <row r="153" ht="15.8" customHeight="1"/>
    <row r="154" ht="15.8" customHeight="1"/>
    <row r="155" ht="15.8" customHeight="1"/>
    <row r="156" ht="15.8" customHeight="1"/>
    <row r="157" ht="15.8" customHeight="1"/>
    <row r="158" ht="15.8" customHeight="1"/>
    <row r="159" ht="15.8" customHeight="1"/>
    <row r="160" ht="15.8" customHeight="1"/>
    <row r="161" ht="15.8" customHeight="1"/>
    <row r="162" ht="15.8" customHeight="1"/>
    <row r="163" ht="15.8" customHeight="1"/>
    <row r="164" ht="15.8" customHeight="1"/>
    <row r="165" ht="15.8" customHeight="1"/>
    <row r="166" ht="15.8" customHeight="1"/>
    <row r="167" ht="15.8" customHeight="1"/>
    <row r="168" ht="15.8" customHeight="1"/>
    <row r="169" ht="15.8" customHeight="1"/>
    <row r="170" ht="15.8" customHeight="1"/>
    <row r="171" ht="15.8" customHeight="1"/>
    <row r="172" ht="15.8" customHeight="1"/>
    <row r="173" ht="15.8" customHeight="1"/>
    <row r="174" ht="15.8" customHeight="1"/>
    <row r="175" ht="15.8" customHeight="1"/>
    <row r="176" ht="15.8" customHeight="1"/>
    <row r="177" ht="15.8" customHeight="1"/>
    <row r="178" ht="15.8" customHeight="1"/>
    <row r="179" ht="15.8" customHeight="1"/>
    <row r="180" ht="15.8" customHeight="1"/>
    <row r="181" ht="15.8" customHeight="1"/>
    <row r="182" ht="15.8" customHeight="1"/>
    <row r="183" ht="15.8" customHeight="1"/>
    <row r="184" ht="15.8" customHeight="1"/>
    <row r="185" ht="15.8" customHeight="1"/>
    <row r="186" ht="15.8" customHeight="1"/>
    <row r="187" ht="15.8" customHeight="1"/>
    <row r="188" ht="15.8" customHeight="1"/>
    <row r="189" ht="15.8" customHeight="1"/>
    <row r="190" ht="15.8" customHeight="1"/>
    <row r="191" ht="15.8" customHeight="1"/>
    <row r="192" ht="15.8" customHeight="1"/>
    <row r="193" ht="15.8" customHeight="1"/>
    <row r="194" ht="15.8" customHeight="1"/>
    <row r="195" ht="15.8" customHeight="1"/>
    <row r="196" ht="15.8" customHeight="1"/>
    <row r="197" ht="15.8" customHeight="1"/>
    <row r="198" ht="15.8" customHeight="1"/>
    <row r="199" ht="15.8" customHeight="1"/>
    <row r="200" ht="15.8" customHeight="1"/>
    <row r="201" ht="15.8" customHeight="1"/>
    <row r="202" ht="15.8" customHeight="1"/>
    <row r="203" ht="15.8" customHeight="1"/>
    <row r="204" ht="15.8" customHeight="1"/>
    <row r="205" ht="15.8" customHeight="1"/>
    <row r="206" ht="15.8" customHeight="1"/>
    <row r="207" ht="15.8" customHeight="1"/>
    <row r="208" ht="15.8" customHeight="1"/>
    <row r="209" ht="15.8" customHeight="1"/>
    <row r="210" ht="15.8" customHeight="1"/>
    <row r="211" ht="15.8" customHeight="1"/>
    <row r="212" ht="15.8" customHeight="1"/>
    <row r="213" ht="15.8" customHeight="1"/>
    <row r="214" ht="15.8" customHeight="1"/>
    <row r="215" ht="15.8" customHeight="1"/>
    <row r="216" ht="15.8" customHeight="1"/>
    <row r="217" ht="15.8" customHeight="1"/>
    <row r="218" ht="15.8" customHeight="1"/>
    <row r="219" ht="15.8" customHeight="1"/>
    <row r="220" ht="15.8" customHeight="1"/>
    <row r="221" ht="15.8" customHeight="1"/>
    <row r="222" ht="15.8" customHeight="1"/>
    <row r="223" ht="15.8" customHeight="1"/>
    <row r="224" ht="15.8" customHeight="1"/>
    <row r="225" ht="15.8" customHeight="1"/>
    <row r="226" ht="15.8" customHeight="1"/>
    <row r="227" ht="15.8" customHeight="1"/>
    <row r="228" ht="15.8" customHeight="1"/>
    <row r="229" ht="15.8" customHeight="1"/>
    <row r="230" ht="15.8" customHeight="1"/>
    <row r="231" ht="15.8" customHeight="1"/>
    <row r="232" ht="15.8" customHeight="1"/>
    <row r="233" ht="15.8" customHeight="1"/>
    <row r="234" ht="15.8" customHeight="1"/>
    <row r="235" ht="15.8" customHeight="1"/>
    <row r="236" ht="15.8" customHeight="1"/>
    <row r="237" ht="15.8" customHeight="1"/>
    <row r="238" ht="15.8" customHeight="1"/>
    <row r="239" ht="15.8" customHeight="1"/>
    <row r="240" ht="15.8" customHeight="1"/>
    <row r="241" ht="15.8" customHeight="1"/>
    <row r="242" ht="15.8" customHeight="1"/>
    <row r="243" ht="15.8" customHeight="1"/>
    <row r="244" ht="15.8" customHeight="1"/>
    <row r="245" ht="15.8" customHeight="1"/>
    <row r="246" ht="15.8" customHeight="1"/>
    <row r="247" ht="15.8" customHeight="1"/>
    <row r="248" ht="15.8" customHeight="1"/>
    <row r="249" ht="15.8" customHeight="1"/>
    <row r="250" ht="15.8" customHeight="1"/>
    <row r="251" ht="15.8" customHeight="1"/>
    <row r="252" ht="15.8" customHeight="1"/>
    <row r="253" ht="15.8" customHeight="1"/>
    <row r="254" ht="15.8" customHeight="1"/>
    <row r="255" ht="15.8" customHeight="1"/>
    <row r="256" ht="15.8" customHeight="1"/>
    <row r="257" ht="15.8" customHeight="1"/>
    <row r="258" ht="15.8" customHeight="1"/>
    <row r="259" ht="15.8" customHeight="1"/>
    <row r="260" ht="15.8" customHeight="1"/>
    <row r="261" ht="15.8" customHeight="1"/>
    <row r="262" ht="15.8" customHeight="1"/>
    <row r="263" ht="15.8" customHeight="1"/>
    <row r="264" ht="15.8" customHeight="1"/>
    <row r="265" ht="15.8" customHeight="1"/>
    <row r="266" ht="15.8" customHeight="1"/>
    <row r="267" ht="15.8" customHeight="1"/>
    <row r="268" ht="15.8" customHeight="1"/>
    <row r="269" ht="15.8" customHeight="1"/>
    <row r="270" ht="15.8" customHeight="1"/>
    <row r="271" ht="15.8" customHeight="1"/>
    <row r="272" ht="15.8" customHeight="1"/>
    <row r="273" ht="15.8" customHeight="1"/>
    <row r="274" ht="15.8" customHeight="1"/>
    <row r="275" ht="15.8" customHeight="1"/>
    <row r="276" ht="15.8" customHeight="1"/>
    <row r="277" ht="15.8" customHeight="1"/>
    <row r="278" ht="15.8" customHeight="1"/>
    <row r="279" ht="15.8" customHeight="1"/>
    <row r="280" ht="15.8" customHeight="1"/>
    <row r="281" ht="15.8" customHeight="1"/>
    <row r="282" ht="15.8" customHeight="1"/>
    <row r="283" ht="15.8" customHeight="1"/>
    <row r="284" ht="15.8" customHeight="1"/>
    <row r="285" ht="15.8" customHeight="1"/>
    <row r="286" ht="15.8" customHeight="1"/>
    <row r="287" ht="15.8" customHeight="1"/>
    <row r="288" ht="15.8" customHeight="1"/>
    <row r="289" ht="15.8" customHeight="1"/>
    <row r="290" ht="15.8" customHeight="1"/>
    <row r="291" ht="15.8" customHeight="1"/>
    <row r="292" ht="15.8" customHeight="1"/>
    <row r="293" ht="15.8" customHeight="1"/>
    <row r="294" ht="15.8" customHeight="1"/>
    <row r="295" ht="15.8" customHeight="1"/>
    <row r="296" ht="15.8" customHeight="1"/>
    <row r="297" ht="15.8" customHeight="1"/>
    <row r="298" ht="15.8" customHeight="1"/>
    <row r="299" ht="15.8" customHeight="1"/>
    <row r="300" ht="15.8" customHeight="1"/>
    <row r="301" ht="15.8" customHeight="1"/>
    <row r="302" ht="15.8" customHeight="1"/>
    <row r="303" ht="15.8" customHeight="1"/>
    <row r="304" ht="15.8" customHeight="1"/>
    <row r="305" ht="15.8" customHeight="1"/>
    <row r="306" ht="15.8" customHeight="1"/>
    <row r="307" ht="15.8" customHeight="1"/>
    <row r="308" ht="15.8" customHeight="1"/>
    <row r="309" ht="15.8" customHeight="1"/>
    <row r="310" ht="15.8" customHeight="1"/>
    <row r="311" ht="15.8" customHeight="1"/>
    <row r="312" ht="15.8" customHeight="1"/>
    <row r="313" ht="15.8" customHeight="1"/>
    <row r="314" ht="15.8" customHeight="1"/>
    <row r="315" ht="15.8" customHeight="1"/>
    <row r="316" ht="15.8" customHeight="1"/>
    <row r="317" ht="15.8" customHeight="1"/>
    <row r="318" ht="15.8" customHeight="1"/>
    <row r="319" ht="15.8" customHeight="1"/>
    <row r="320" ht="15.8" customHeight="1"/>
    <row r="321" ht="15.8" customHeight="1"/>
    <row r="322" ht="15.8" customHeight="1"/>
    <row r="323" ht="15.8" customHeight="1"/>
    <row r="324" ht="15.8" customHeight="1"/>
    <row r="325" ht="15.8" customHeight="1"/>
    <row r="326" ht="15.8" customHeight="1"/>
    <row r="327" ht="15.8" customHeight="1"/>
    <row r="328" ht="15.8" customHeight="1"/>
    <row r="329" ht="15.8" customHeight="1"/>
    <row r="330" ht="15.8" customHeight="1"/>
    <row r="331" ht="15.8" customHeight="1"/>
    <row r="332" ht="15.8" customHeight="1"/>
    <row r="333" ht="15.8" customHeight="1"/>
    <row r="334" ht="15.8" customHeight="1"/>
    <row r="335" ht="15.8" customHeight="1"/>
    <row r="336" ht="15.8" customHeight="1"/>
    <row r="337" ht="15.8" customHeight="1"/>
    <row r="338" ht="15.8" customHeight="1"/>
    <row r="339" ht="15.8" customHeight="1"/>
    <row r="340" ht="15.8" customHeight="1"/>
    <row r="341" ht="15.8" customHeight="1"/>
    <row r="342" ht="15.8" customHeight="1"/>
    <row r="343" ht="15.8" customHeight="1"/>
    <row r="344" ht="15.8" customHeight="1"/>
    <row r="345" ht="15.8" customHeight="1"/>
    <row r="346" ht="15.8" customHeight="1"/>
    <row r="347" ht="15.8" customHeight="1"/>
    <row r="348" ht="15.8" customHeight="1"/>
    <row r="349" ht="15.8" customHeight="1"/>
    <row r="350" ht="15.8" customHeight="1"/>
    <row r="351" ht="15.8" customHeight="1"/>
    <row r="352" ht="15.8" customHeight="1"/>
    <row r="353" ht="15.8" customHeight="1"/>
    <row r="354" ht="15.8" customHeight="1"/>
    <row r="355" ht="15.8" customHeight="1"/>
    <row r="356" ht="15.8" customHeight="1"/>
    <row r="357" ht="15.8" customHeight="1"/>
    <row r="358" ht="15.8" customHeight="1"/>
    <row r="359" ht="15.8" customHeight="1"/>
    <row r="360" ht="15.8" customHeight="1"/>
    <row r="361" ht="15.8" customHeight="1"/>
    <row r="362" ht="15.8" customHeight="1"/>
    <row r="363" ht="15.8" customHeight="1"/>
    <row r="364" ht="15.8" customHeight="1"/>
    <row r="365" ht="15.8" customHeight="1"/>
    <row r="366" ht="15.8" customHeight="1"/>
    <row r="367" ht="15.8" customHeight="1"/>
    <row r="368" ht="15.8" customHeight="1"/>
    <row r="369" ht="15.8" customHeight="1"/>
    <row r="370" ht="15.8" customHeight="1"/>
    <row r="371" ht="15.8" customHeight="1"/>
    <row r="372" ht="15.8" customHeight="1"/>
    <row r="373" ht="15.8" customHeight="1"/>
    <row r="374" ht="15.8" customHeight="1"/>
    <row r="375" ht="15.8" customHeight="1"/>
    <row r="376" ht="15.8" customHeight="1"/>
    <row r="377" ht="15.8" customHeight="1"/>
    <row r="378" ht="15.8" customHeight="1"/>
    <row r="379" ht="15.8" customHeight="1"/>
    <row r="380" ht="15.8" customHeight="1"/>
    <row r="381" ht="15.8" customHeight="1"/>
    <row r="382" ht="15.8" customHeight="1"/>
    <row r="383" ht="15.8" customHeight="1"/>
    <row r="384" ht="15.8" customHeight="1"/>
    <row r="385" ht="15.8" customHeight="1"/>
    <row r="386" ht="15.8" customHeight="1"/>
    <row r="387" ht="15.8" customHeight="1"/>
    <row r="388" ht="15.8" customHeight="1"/>
    <row r="389" ht="15.8" customHeight="1"/>
    <row r="390" ht="15.8" customHeight="1"/>
    <row r="391" ht="15.8" customHeight="1"/>
    <row r="392" ht="15.8" customHeight="1"/>
    <row r="393" ht="15.8" customHeight="1"/>
    <row r="394" ht="15.8" customHeight="1"/>
    <row r="395" ht="15.8" customHeight="1"/>
    <row r="396" ht="15.8" customHeight="1"/>
    <row r="397" ht="15.8" customHeight="1"/>
    <row r="398" ht="15.8" customHeight="1"/>
    <row r="399" ht="15.8" customHeight="1"/>
    <row r="400" ht="15.8" customHeight="1"/>
    <row r="401" ht="15.8" customHeight="1"/>
    <row r="402" ht="15.8" customHeight="1"/>
    <row r="403" ht="15.8" customHeight="1"/>
    <row r="404" ht="15.8" customHeight="1"/>
    <row r="405" ht="15.8" customHeight="1"/>
    <row r="406" ht="15.8" customHeight="1"/>
    <row r="407" ht="15.8" customHeight="1"/>
    <row r="408" ht="15.8" customHeight="1"/>
    <row r="409" ht="15.8" customHeight="1"/>
    <row r="410" ht="15.8" customHeight="1"/>
    <row r="411" ht="15.8" customHeight="1"/>
    <row r="412" ht="15.8" customHeight="1"/>
    <row r="413" ht="15.8" customHeight="1"/>
    <row r="414" ht="15.8" customHeight="1"/>
    <row r="415" ht="15.8" customHeight="1"/>
    <row r="416" ht="15.8" customHeight="1"/>
    <row r="417" ht="15.8" customHeight="1"/>
    <row r="418" ht="15.8" customHeight="1"/>
    <row r="419" ht="15.8" customHeight="1"/>
    <row r="420" ht="15.8" customHeight="1"/>
    <row r="421" ht="15.8" customHeight="1"/>
    <row r="422" ht="15.8" customHeight="1"/>
    <row r="423" ht="15.8" customHeight="1"/>
    <row r="424" ht="15.8" customHeight="1"/>
    <row r="425" ht="15.8" customHeight="1"/>
    <row r="426" ht="15.8" customHeight="1"/>
    <row r="427" ht="15.8" customHeight="1"/>
    <row r="428" ht="15.8" customHeight="1"/>
    <row r="429" ht="15.8" customHeight="1"/>
    <row r="430" ht="15.8" customHeight="1"/>
    <row r="431" ht="15.8" customHeight="1"/>
    <row r="432" ht="15.8" customHeight="1"/>
    <row r="433" ht="15.8" customHeight="1"/>
    <row r="434" ht="15.8" customHeight="1"/>
    <row r="435" ht="15.8" customHeight="1"/>
    <row r="436" ht="15.8" customHeight="1"/>
    <row r="437" ht="15.8" customHeight="1"/>
    <row r="438" ht="15.8" customHeight="1"/>
    <row r="439" ht="15.8" customHeight="1"/>
    <row r="440" ht="15.8" customHeight="1"/>
    <row r="441" ht="15.8" customHeight="1"/>
    <row r="442" ht="15.8" customHeight="1"/>
    <row r="443" ht="15.8" customHeight="1"/>
    <row r="444" ht="15.8" customHeight="1"/>
    <row r="445" ht="15.8" customHeight="1"/>
    <row r="446" ht="15.8" customHeight="1"/>
    <row r="447" ht="15.8" customHeight="1"/>
    <row r="448" ht="15.8" customHeight="1"/>
    <row r="449" ht="15.8" customHeight="1"/>
    <row r="450" ht="15.8" customHeight="1"/>
    <row r="451" ht="15.8" customHeight="1"/>
    <row r="452" ht="15.8" customHeight="1"/>
    <row r="453" ht="15.8" customHeight="1"/>
    <row r="454" ht="15.8" customHeight="1"/>
    <row r="455" ht="15.8" customHeight="1"/>
    <row r="456" ht="15.8" customHeight="1"/>
    <row r="457" ht="15.8" customHeight="1"/>
    <row r="458" ht="15.8" customHeight="1"/>
    <row r="459" ht="15.8" customHeight="1"/>
    <row r="460" ht="15.8" customHeight="1"/>
    <row r="461" ht="15.8" customHeight="1"/>
    <row r="462" ht="15.8" customHeight="1"/>
    <row r="463" ht="15.8" customHeight="1"/>
    <row r="464" ht="15.8" customHeight="1"/>
    <row r="465" ht="15.8" customHeight="1"/>
    <row r="466" ht="15.8" customHeight="1"/>
    <row r="467" ht="15.8" customHeight="1"/>
    <row r="468" ht="15.8" customHeight="1"/>
    <row r="469" ht="15.8" customHeight="1"/>
    <row r="470" ht="15.8" customHeight="1"/>
    <row r="471" ht="15.8" customHeight="1"/>
    <row r="472" ht="15.8" customHeight="1"/>
    <row r="473" ht="15.8" customHeight="1"/>
    <row r="474" ht="15.8" customHeight="1"/>
    <row r="475" ht="15.8" customHeight="1"/>
    <row r="476" ht="15.8" customHeight="1"/>
    <row r="477" ht="15.8" customHeight="1"/>
    <row r="478" ht="15.8" customHeight="1"/>
    <row r="479" ht="15.8" customHeight="1"/>
    <row r="480" ht="15.8" customHeight="1"/>
    <row r="481" ht="15.8" customHeight="1"/>
    <row r="482" ht="15.8" customHeight="1"/>
    <row r="483" ht="15.8" customHeight="1"/>
    <row r="484" ht="15.8" customHeight="1"/>
    <row r="485" ht="15.8" customHeight="1"/>
    <row r="486" ht="15.8" customHeight="1"/>
    <row r="487" ht="15.8" customHeight="1"/>
    <row r="488" ht="15.8" customHeight="1"/>
    <row r="489" ht="15.8" customHeight="1"/>
    <row r="490" ht="15.8" customHeight="1"/>
    <row r="491" ht="15.8" customHeight="1"/>
    <row r="492" ht="15.8" customHeight="1"/>
    <row r="493" ht="15.8" customHeight="1"/>
    <row r="494" ht="15.8" customHeight="1"/>
    <row r="495" ht="15.8" customHeight="1"/>
    <row r="496" ht="15.8" customHeight="1"/>
    <row r="497" ht="15.8" customHeight="1"/>
    <row r="498" ht="15.8" customHeight="1"/>
    <row r="499" ht="15.8" customHeight="1"/>
    <row r="500" ht="15.8" customHeight="1"/>
    <row r="501" ht="15.8" customHeight="1"/>
    <row r="502" ht="15.8" customHeight="1"/>
    <row r="503" ht="15.8" customHeight="1"/>
    <row r="504" ht="15.8" customHeight="1"/>
    <row r="505" ht="15.8" customHeight="1"/>
    <row r="506" ht="15.8" customHeight="1"/>
    <row r="507" ht="15.8" customHeight="1"/>
    <row r="508" ht="15.8" customHeight="1"/>
    <row r="509" ht="15.8" customHeight="1"/>
    <row r="510" ht="15.8" customHeight="1"/>
    <row r="511" ht="15.8" customHeight="1"/>
    <row r="512" ht="15.8" customHeight="1"/>
    <row r="513" ht="15.8" customHeight="1"/>
    <row r="514" ht="15.8" customHeight="1"/>
    <row r="515" ht="15.8" customHeight="1"/>
    <row r="516" ht="15.8" customHeight="1"/>
    <row r="517" ht="15.8" customHeight="1"/>
    <row r="518" ht="15.8" customHeight="1"/>
    <row r="519" ht="15.8" customHeight="1"/>
    <row r="520" ht="15.8" customHeight="1"/>
    <row r="521" ht="15.8" customHeight="1"/>
    <row r="522" ht="15.8" customHeight="1"/>
    <row r="523" ht="15.8" customHeight="1"/>
    <row r="524" ht="15.8" customHeight="1"/>
    <row r="525" ht="15.8" customHeight="1"/>
    <row r="526" ht="15.8" customHeight="1"/>
    <row r="527" ht="15.8" customHeight="1"/>
    <row r="528" ht="15.8" customHeight="1"/>
    <row r="529" ht="15.8" customHeight="1"/>
    <row r="530" ht="15.8" customHeight="1"/>
    <row r="531" ht="15.8" customHeight="1"/>
    <row r="532" ht="15.8" customHeight="1"/>
    <row r="533" ht="15.8" customHeight="1"/>
    <row r="534" ht="15.8" customHeight="1"/>
    <row r="535" ht="15.8" customHeight="1"/>
    <row r="536" ht="15.8" customHeight="1"/>
    <row r="537" ht="15.8" customHeight="1"/>
    <row r="538" ht="15.8" customHeight="1"/>
    <row r="539" ht="15.8" customHeight="1"/>
    <row r="540" ht="15.8" customHeight="1"/>
    <row r="541" ht="15.8" customHeight="1"/>
    <row r="542" ht="15.8" customHeight="1"/>
    <row r="543" ht="15.8" customHeight="1"/>
    <row r="544" ht="15.8" customHeight="1"/>
    <row r="545" ht="15.8" customHeight="1"/>
    <row r="546" ht="15.8" customHeight="1"/>
    <row r="547" ht="15.8" customHeight="1"/>
    <row r="548" ht="15.8" customHeight="1"/>
    <row r="549" ht="15.8" customHeight="1"/>
    <row r="550" ht="15.8" customHeight="1"/>
    <row r="551" ht="15.8" customHeight="1"/>
    <row r="552" ht="15.8" customHeight="1"/>
    <row r="553" ht="15.8" customHeight="1"/>
    <row r="554" ht="15.8" customHeight="1"/>
    <row r="555" ht="15.8" customHeight="1"/>
    <row r="556" ht="15.8" customHeight="1"/>
    <row r="557" ht="15.8" customHeight="1"/>
    <row r="558" ht="15.8" customHeight="1"/>
    <row r="559" ht="15.8" customHeight="1"/>
    <row r="560" ht="15.8" customHeight="1"/>
    <row r="561" ht="15.8" customHeight="1"/>
    <row r="562" ht="15.8" customHeight="1"/>
    <row r="563" ht="15.8" customHeight="1"/>
    <row r="564" ht="15.8" customHeight="1"/>
    <row r="565" ht="15.8" customHeight="1"/>
    <row r="566" ht="15.8" customHeight="1"/>
    <row r="567" ht="15.8" customHeight="1"/>
    <row r="568" ht="15.8" customHeight="1"/>
    <row r="569" ht="15.8" customHeight="1"/>
    <row r="570" ht="15.8" customHeight="1"/>
    <row r="571" ht="15.8" customHeight="1"/>
    <row r="572" ht="15.8" customHeight="1"/>
    <row r="573" ht="15.8" customHeight="1"/>
    <row r="574" ht="15.8" customHeight="1"/>
    <row r="575" ht="15.8" customHeight="1"/>
    <row r="576" ht="15.8" customHeight="1"/>
    <row r="577" ht="15.8" customHeight="1"/>
    <row r="578" ht="15.8" customHeight="1"/>
    <row r="579" ht="15.8" customHeight="1"/>
    <row r="580" ht="15.8" customHeight="1"/>
    <row r="581" ht="15.8" customHeight="1"/>
    <row r="582" ht="15.8" customHeight="1"/>
    <row r="583" ht="15.8" customHeight="1"/>
    <row r="584" ht="15.8" customHeight="1"/>
    <row r="585" ht="15.8" customHeight="1"/>
    <row r="586" ht="15.8" customHeight="1"/>
    <row r="587" ht="15.8" customHeight="1"/>
    <row r="588" ht="15.8" customHeight="1"/>
    <row r="589" ht="15.8" customHeight="1"/>
    <row r="590" ht="15.8" customHeight="1"/>
    <row r="591" ht="15.8" customHeight="1"/>
    <row r="592" ht="15.8" customHeight="1"/>
    <row r="593" ht="15.8" customHeight="1"/>
    <row r="594" ht="15.8" customHeight="1"/>
    <row r="595" ht="15.8" customHeight="1"/>
    <row r="596" ht="15.8" customHeight="1"/>
    <row r="597" ht="15.8" customHeight="1"/>
    <row r="598" ht="15.8" customHeight="1"/>
    <row r="599" ht="15.8" customHeight="1"/>
    <row r="600" ht="15.8" customHeight="1"/>
    <row r="601" ht="15.8" customHeight="1"/>
    <row r="602" ht="15.8" customHeight="1"/>
    <row r="603" ht="15.8" customHeight="1"/>
    <row r="604" ht="15.8" customHeight="1"/>
    <row r="605" ht="15.8" customHeight="1"/>
    <row r="606" ht="15.8" customHeight="1"/>
    <row r="607" ht="15.8" customHeight="1"/>
    <row r="608" ht="15.8" customHeight="1"/>
    <row r="609" ht="15.8" customHeight="1"/>
    <row r="610" ht="15.8" customHeight="1"/>
    <row r="611" ht="15.8" customHeight="1"/>
    <row r="612" ht="15.8" customHeight="1"/>
    <row r="613" ht="15.8" customHeight="1"/>
    <row r="614" ht="15.8" customHeight="1"/>
    <row r="615" ht="15.8" customHeight="1"/>
    <row r="616" ht="15.8" customHeight="1"/>
    <row r="617" ht="15.8" customHeight="1"/>
    <row r="618" ht="15.8" customHeight="1"/>
    <row r="619" ht="15.8" customHeight="1"/>
    <row r="620" ht="15.8" customHeight="1"/>
    <row r="621" ht="15.8" customHeight="1"/>
    <row r="622" ht="15.8" customHeight="1"/>
    <row r="623" ht="15.8" customHeight="1"/>
    <row r="624" ht="15.8" customHeight="1"/>
    <row r="625" ht="15.8" customHeight="1"/>
    <row r="626" ht="15.8" customHeight="1"/>
    <row r="627" ht="15.8" customHeight="1"/>
    <row r="628" ht="15.8" customHeight="1"/>
    <row r="629" ht="15.8" customHeight="1"/>
    <row r="630" ht="15.8" customHeight="1"/>
    <row r="631" ht="15.8" customHeight="1"/>
    <row r="632" ht="15.8" customHeight="1"/>
    <row r="633" ht="15.8" customHeight="1"/>
    <row r="634" ht="15.8" customHeight="1"/>
    <row r="635" ht="15.8" customHeight="1"/>
    <row r="636" ht="15.8" customHeight="1"/>
    <row r="637" ht="15.8" customHeight="1"/>
    <row r="638" ht="15.8" customHeight="1"/>
    <row r="639" ht="15.8" customHeight="1"/>
    <row r="640" ht="15.8" customHeight="1"/>
    <row r="641" ht="15.8" customHeight="1"/>
    <row r="642" ht="15.8" customHeight="1"/>
    <row r="643" ht="15.8" customHeight="1"/>
    <row r="644" ht="15.8" customHeight="1"/>
    <row r="645" ht="15.8" customHeight="1"/>
    <row r="646" ht="15.8" customHeight="1"/>
    <row r="647" ht="15.8" customHeight="1"/>
    <row r="648" ht="15.8" customHeight="1"/>
    <row r="649" ht="15.8" customHeight="1"/>
    <row r="650" ht="15.8" customHeight="1"/>
    <row r="651" ht="15.8" customHeight="1"/>
    <row r="652" ht="15.8" customHeight="1"/>
    <row r="653" ht="15.8" customHeight="1"/>
    <row r="654" ht="15.8" customHeight="1"/>
    <row r="655" ht="15.8" customHeight="1"/>
    <row r="656" ht="15.8" customHeight="1"/>
    <row r="657" ht="15.8" customHeight="1"/>
    <row r="658" ht="15.8" customHeight="1"/>
    <row r="659" ht="15.8" customHeight="1"/>
    <row r="660" ht="15.8" customHeight="1"/>
    <row r="661" ht="15.8" customHeight="1"/>
    <row r="662" ht="15.8" customHeight="1"/>
    <row r="663" ht="15.8" customHeight="1"/>
    <row r="664" ht="15.8" customHeight="1"/>
    <row r="665" ht="15.8" customHeight="1"/>
    <row r="666" ht="15.8" customHeight="1"/>
    <row r="667" ht="15.8" customHeight="1"/>
    <row r="668" ht="15.8" customHeight="1"/>
    <row r="669" ht="15.8" customHeight="1"/>
    <row r="670" ht="15.8" customHeight="1"/>
    <row r="671" ht="15.8" customHeight="1"/>
    <row r="672" ht="15.8" customHeight="1"/>
    <row r="673" ht="15.8" customHeight="1"/>
    <row r="674" ht="15.8" customHeight="1"/>
    <row r="675" ht="15.8" customHeight="1"/>
    <row r="676" ht="15.8" customHeight="1"/>
    <row r="677" ht="15.8" customHeight="1"/>
    <row r="678" ht="15.8" customHeight="1"/>
    <row r="679" ht="15.8" customHeight="1"/>
    <row r="680" ht="15.8" customHeight="1"/>
    <row r="681" ht="15.8" customHeight="1"/>
    <row r="682" ht="15.8" customHeight="1"/>
    <row r="683" ht="15.8" customHeight="1"/>
    <row r="684" ht="15.8" customHeight="1"/>
    <row r="685" ht="15.8" customHeight="1"/>
    <row r="686" ht="15.8" customHeight="1"/>
    <row r="687" ht="15.8" customHeight="1"/>
    <row r="688" ht="15.8" customHeight="1"/>
    <row r="689" ht="15.8" customHeight="1"/>
    <row r="690" ht="15.8" customHeight="1"/>
    <row r="691" ht="15.8" customHeight="1"/>
    <row r="692" ht="15.8" customHeight="1"/>
    <row r="693" ht="15.8" customHeight="1"/>
    <row r="694" ht="15.8" customHeight="1"/>
    <row r="695" ht="15.8" customHeight="1"/>
    <row r="696" ht="15.8" customHeight="1"/>
    <row r="697" ht="15.8" customHeight="1"/>
    <row r="698" ht="15.8" customHeight="1"/>
    <row r="699" ht="15.8" customHeight="1"/>
    <row r="700" ht="15.8" customHeight="1"/>
    <row r="701" ht="15.8" customHeight="1"/>
    <row r="702" ht="15.8" customHeight="1"/>
    <row r="703" ht="15.8" customHeight="1"/>
    <row r="704" ht="15.8" customHeight="1"/>
    <row r="705" ht="15.8" customHeight="1"/>
    <row r="706" ht="15.8" customHeight="1"/>
    <row r="707" ht="15.8" customHeight="1"/>
    <row r="708" ht="15.8" customHeight="1"/>
    <row r="709" ht="15.8" customHeight="1"/>
    <row r="710" ht="15.8" customHeight="1"/>
    <row r="711" ht="15.8" customHeight="1"/>
    <row r="712" ht="15.8" customHeight="1"/>
    <row r="713" ht="15.8" customHeight="1"/>
    <row r="714" ht="15.8" customHeight="1"/>
    <row r="715" ht="15.8" customHeight="1"/>
    <row r="716" ht="15.8" customHeight="1"/>
    <row r="717" ht="15.8" customHeight="1"/>
    <row r="718" ht="15.8" customHeight="1"/>
    <row r="719" ht="15.8" customHeight="1"/>
    <row r="720" ht="15.8" customHeight="1"/>
    <row r="721" ht="15.8" customHeight="1"/>
    <row r="722" ht="15.8" customHeight="1"/>
    <row r="723" ht="15.8" customHeight="1"/>
    <row r="724" ht="15.8" customHeight="1"/>
    <row r="725" ht="15.8" customHeight="1"/>
    <row r="726" ht="15.8" customHeight="1"/>
    <row r="727" ht="15.8" customHeight="1"/>
    <row r="728" ht="15.8" customHeight="1"/>
    <row r="729" ht="15.8" customHeight="1"/>
    <row r="730" ht="15.8" customHeight="1"/>
    <row r="731" ht="15.8" customHeight="1"/>
    <row r="732" ht="15.8" customHeight="1"/>
    <row r="733" ht="15.8" customHeight="1"/>
    <row r="734" ht="15.8" customHeight="1"/>
    <row r="735" ht="15.8" customHeight="1"/>
    <row r="736" ht="15.8" customHeight="1"/>
    <row r="737" ht="15.8" customHeight="1"/>
    <row r="738" ht="15.8" customHeight="1"/>
    <row r="739" ht="15.8" customHeight="1"/>
    <row r="740" ht="15.8" customHeight="1"/>
    <row r="741" ht="15.8" customHeight="1"/>
    <row r="742" ht="15.8" customHeight="1"/>
    <row r="743" ht="15.8" customHeight="1"/>
    <row r="744" ht="15.8" customHeight="1"/>
    <row r="745" ht="15.8" customHeight="1"/>
    <row r="746" ht="15.8" customHeight="1"/>
    <row r="747" ht="15.8" customHeight="1"/>
    <row r="748" ht="15.8" customHeight="1"/>
    <row r="749" ht="15.8" customHeight="1"/>
    <row r="750" ht="15.8" customHeight="1"/>
    <row r="751" ht="15.8" customHeight="1"/>
    <row r="752" ht="15.8" customHeight="1"/>
    <row r="753" ht="15.8" customHeight="1"/>
    <row r="754" ht="15.8" customHeight="1"/>
    <row r="755" ht="15.8" customHeight="1"/>
    <row r="756" ht="15.8" customHeight="1"/>
    <row r="757" ht="15.8" customHeight="1"/>
    <row r="758" ht="15.8" customHeight="1"/>
    <row r="759" ht="15.8" customHeight="1"/>
    <row r="760" ht="15.8" customHeight="1"/>
    <row r="761" ht="15.8" customHeight="1"/>
    <row r="762" ht="15.8" customHeight="1"/>
    <row r="763" ht="15.8" customHeight="1"/>
    <row r="764" ht="15.8" customHeight="1"/>
    <row r="765" ht="15.8" customHeight="1"/>
    <row r="766" ht="15.8" customHeight="1"/>
    <row r="767" ht="15.8" customHeight="1"/>
    <row r="768" ht="15.8" customHeight="1"/>
    <row r="769" ht="15.8" customHeight="1"/>
    <row r="770" ht="15.8" customHeight="1"/>
    <row r="771" ht="15.8" customHeight="1"/>
    <row r="772" ht="15.8" customHeight="1"/>
    <row r="773" ht="15.8" customHeight="1"/>
    <row r="774" ht="15.8" customHeight="1"/>
    <row r="775" ht="15.8" customHeight="1"/>
    <row r="776" ht="15.8" customHeight="1"/>
    <row r="777" ht="15.8" customHeight="1"/>
    <row r="778" ht="15.8" customHeight="1"/>
    <row r="779" ht="15.8" customHeight="1"/>
    <row r="780" ht="15.8" customHeight="1"/>
    <row r="781" ht="15.8" customHeight="1"/>
    <row r="782" ht="15.8" customHeight="1"/>
    <row r="783" ht="15.8" customHeight="1"/>
    <row r="784" ht="15.8" customHeight="1"/>
    <row r="785" ht="15.8" customHeight="1"/>
    <row r="786" ht="15.8" customHeight="1"/>
    <row r="787" ht="15.8" customHeight="1"/>
    <row r="788" ht="15.8" customHeight="1"/>
    <row r="789" ht="15.8" customHeight="1"/>
    <row r="790" ht="15.8" customHeight="1"/>
    <row r="791" ht="15.8" customHeight="1"/>
    <row r="792" ht="15.8" customHeight="1"/>
    <row r="793" ht="15.8" customHeight="1"/>
    <row r="794" ht="15.8" customHeight="1"/>
    <row r="795" ht="15.8" customHeight="1"/>
    <row r="796" ht="15.8" customHeight="1"/>
    <row r="797" ht="15.8" customHeight="1"/>
    <row r="798" ht="15.8" customHeight="1"/>
    <row r="799" ht="15.8" customHeight="1"/>
    <row r="800" ht="15.8" customHeight="1"/>
    <row r="801" ht="15.8" customHeight="1"/>
    <row r="802" ht="15.8" customHeight="1"/>
    <row r="803" ht="15.8" customHeight="1"/>
    <row r="804" ht="15.8" customHeight="1"/>
    <row r="805" ht="15.8" customHeight="1"/>
    <row r="806" ht="15.8" customHeight="1"/>
    <row r="807" ht="15.8" customHeight="1"/>
    <row r="808" ht="15.8" customHeight="1"/>
    <row r="809" ht="15.8" customHeight="1"/>
    <row r="810" ht="15.8" customHeight="1"/>
    <row r="811" ht="15.8" customHeight="1"/>
    <row r="812" ht="15.8" customHeight="1"/>
    <row r="813" ht="15.8" customHeight="1"/>
    <row r="814" ht="15.8" customHeight="1"/>
    <row r="815" ht="15.8" customHeight="1"/>
    <row r="816" ht="15.8" customHeight="1"/>
    <row r="817" ht="15.8" customHeight="1"/>
    <row r="818" ht="15.8" customHeight="1"/>
    <row r="819" ht="15.8" customHeight="1"/>
    <row r="820" ht="15.8" customHeight="1"/>
    <row r="821" ht="15.8" customHeight="1"/>
    <row r="822" ht="15.8" customHeight="1"/>
    <row r="823" ht="15.8" customHeight="1"/>
    <row r="824" ht="15.8" customHeight="1"/>
    <row r="825" ht="15.8" customHeight="1"/>
    <row r="826" ht="15.8" customHeight="1"/>
    <row r="827" ht="15.8" customHeight="1"/>
    <row r="828" ht="15.8" customHeight="1"/>
    <row r="829" ht="15.8" customHeight="1"/>
    <row r="830" ht="15.8" customHeight="1"/>
    <row r="831" ht="15.8" customHeight="1"/>
    <row r="832" ht="15.8" customHeight="1"/>
    <row r="833" ht="15.8" customHeight="1"/>
    <row r="834" ht="15.8" customHeight="1"/>
    <row r="835" ht="15.8" customHeight="1"/>
    <row r="836" ht="15.8" customHeight="1"/>
    <row r="837" ht="15.8" customHeight="1"/>
    <row r="838" ht="15.8" customHeight="1"/>
    <row r="839" ht="15.8" customHeight="1"/>
    <row r="840" ht="15.8" customHeight="1"/>
    <row r="841" ht="15.8" customHeight="1"/>
    <row r="842" ht="15.8" customHeight="1"/>
    <row r="843" ht="15.8" customHeight="1"/>
    <row r="844" ht="15.8" customHeight="1"/>
    <row r="845" ht="15.8" customHeight="1"/>
    <row r="846" ht="15.8" customHeight="1"/>
    <row r="847" ht="15.8" customHeight="1"/>
    <row r="848" ht="15.8" customHeight="1"/>
    <row r="849" ht="15.8" customHeight="1"/>
    <row r="850" ht="15.8" customHeight="1"/>
    <row r="851" ht="15.8" customHeight="1"/>
    <row r="852" ht="15.8" customHeight="1"/>
    <row r="853" ht="15.8" customHeight="1"/>
    <row r="854" ht="15.8" customHeight="1"/>
    <row r="855" ht="15.8" customHeight="1"/>
    <row r="856" ht="15.8" customHeight="1"/>
    <row r="857" ht="15.8" customHeight="1"/>
    <row r="858" ht="15.8" customHeight="1"/>
    <row r="859" ht="15.8" customHeight="1"/>
    <row r="860" ht="15.8" customHeight="1"/>
    <row r="861" ht="15.8" customHeight="1"/>
    <row r="862" ht="15.8" customHeight="1"/>
    <row r="863" ht="15.8" customHeight="1"/>
    <row r="864" ht="15.8" customHeight="1"/>
    <row r="865" ht="15.8" customHeight="1"/>
    <row r="866" ht="15.8" customHeight="1"/>
    <row r="867" ht="15.8" customHeight="1"/>
    <row r="868" ht="15.8" customHeight="1"/>
    <row r="869" ht="15.8" customHeight="1"/>
    <row r="870" ht="15.8" customHeight="1"/>
    <row r="871" ht="15.8" customHeight="1"/>
    <row r="872" ht="15.8" customHeight="1"/>
    <row r="873" ht="15.8" customHeight="1"/>
    <row r="874" ht="15.8" customHeight="1"/>
    <row r="875" ht="15.8" customHeight="1"/>
    <row r="876" ht="15.8" customHeight="1"/>
    <row r="877" ht="15.8" customHeight="1"/>
    <row r="878" ht="15.8" customHeight="1"/>
    <row r="879" ht="15.8" customHeight="1"/>
    <row r="880" ht="15.8" customHeight="1"/>
    <row r="881" ht="15.8" customHeight="1"/>
    <row r="882" ht="15.8" customHeight="1"/>
    <row r="883" ht="15.8" customHeight="1"/>
    <row r="884" ht="15.8" customHeight="1"/>
    <row r="885" ht="15.8" customHeight="1"/>
    <row r="886" ht="15.8" customHeight="1"/>
    <row r="887" ht="15.8" customHeight="1"/>
    <row r="888" ht="15.8" customHeight="1"/>
    <row r="889" ht="15.8" customHeight="1"/>
    <row r="890" ht="15.8" customHeight="1"/>
    <row r="891" ht="15.8" customHeight="1"/>
    <row r="892" ht="15.8" customHeight="1"/>
    <row r="893" ht="15.8" customHeight="1"/>
    <row r="894" ht="15.8" customHeight="1"/>
    <row r="895" ht="15.8" customHeight="1"/>
    <row r="896" ht="15.8" customHeight="1"/>
    <row r="897" ht="15.8" customHeight="1"/>
    <row r="898" ht="15.8" customHeight="1"/>
    <row r="899" ht="15.8" customHeight="1"/>
    <row r="900" ht="15.8" customHeight="1"/>
    <row r="901" ht="15.8" customHeight="1"/>
    <row r="902" ht="15.8" customHeight="1"/>
    <row r="903" ht="15.8" customHeight="1"/>
    <row r="904" ht="15.8" customHeight="1"/>
    <row r="905" ht="15.8" customHeight="1"/>
    <row r="906" ht="15.8" customHeight="1"/>
    <row r="907" ht="15.8" customHeight="1"/>
    <row r="908" ht="15.8" customHeight="1"/>
    <row r="909" ht="15.8" customHeight="1"/>
    <row r="910" ht="15.8" customHeight="1"/>
    <row r="911" ht="15.8" customHeight="1"/>
    <row r="912" ht="15.8" customHeight="1"/>
    <row r="913" ht="15.8" customHeight="1"/>
    <row r="914" ht="15.8" customHeight="1"/>
    <row r="915" ht="15.8" customHeight="1"/>
    <row r="916" ht="15.8" customHeight="1"/>
    <row r="917" ht="15.8" customHeight="1"/>
    <row r="918" ht="15.8" customHeight="1"/>
    <row r="919" ht="15.8" customHeight="1"/>
    <row r="920" ht="15.8" customHeight="1"/>
    <row r="921" ht="15.8" customHeight="1"/>
    <row r="922" ht="15.8" customHeight="1"/>
    <row r="923" ht="15.8" customHeight="1"/>
    <row r="924" ht="15.8" customHeight="1"/>
    <row r="925" ht="15.8" customHeight="1"/>
    <row r="926" ht="15.8" customHeight="1"/>
    <row r="927" ht="15.8" customHeight="1"/>
    <row r="928" ht="15.8" customHeight="1"/>
    <row r="929" ht="15.8" customHeight="1"/>
    <row r="930" ht="15.8" customHeight="1"/>
    <row r="931" ht="15.8" customHeight="1"/>
    <row r="932" ht="15.8" customHeight="1"/>
    <row r="933" ht="15.8" customHeight="1"/>
    <row r="934" ht="15.8" customHeight="1"/>
    <row r="935" ht="15.8" customHeight="1"/>
    <row r="936" ht="15.8" customHeight="1"/>
    <row r="937" ht="15.8" customHeight="1"/>
    <row r="938" ht="15.8" customHeight="1"/>
    <row r="939" ht="15.8" customHeight="1"/>
    <row r="940" ht="15.8" customHeight="1"/>
    <row r="941" ht="15.8" customHeight="1"/>
    <row r="942" ht="15.8" customHeight="1"/>
    <row r="943" ht="15.8" customHeight="1"/>
    <row r="944" ht="15.8" customHeight="1"/>
    <row r="945" ht="15.8" customHeight="1"/>
    <row r="946" ht="15.8" customHeight="1"/>
    <row r="947" ht="15.8" customHeight="1"/>
    <row r="948" ht="15.8" customHeight="1"/>
    <row r="949" ht="15.8" customHeight="1"/>
    <row r="950" ht="15.8" customHeight="1"/>
    <row r="951" ht="15.8" customHeight="1"/>
    <row r="952" ht="15.8" customHeight="1"/>
    <row r="953" ht="15.8" customHeight="1"/>
    <row r="954" ht="15.8" customHeight="1"/>
    <row r="955" ht="15.8" customHeight="1"/>
    <row r="956" ht="15.8" customHeight="1"/>
    <row r="957" ht="15.8" customHeight="1"/>
    <row r="958" ht="15.8" customHeight="1"/>
    <row r="959" ht="15.8" customHeight="1"/>
    <row r="960" ht="15.8" customHeight="1"/>
    <row r="961" ht="15.8" customHeight="1"/>
    <row r="962" ht="15.8" customHeight="1"/>
    <row r="963" ht="15.8" customHeight="1"/>
    <row r="964" ht="15.8" customHeight="1"/>
    <row r="965" ht="15.8" customHeight="1"/>
    <row r="966" ht="15.8" customHeight="1"/>
    <row r="967" ht="15.8" customHeight="1"/>
    <row r="968" ht="15.8" customHeight="1"/>
    <row r="969" ht="15.8" customHeight="1"/>
    <row r="970" ht="15.8" customHeight="1"/>
    <row r="971" ht="15.8" customHeight="1"/>
    <row r="972" ht="15.8" customHeight="1"/>
    <row r="973" ht="15.8" customHeight="1"/>
    <row r="974" ht="15.8" customHeight="1"/>
    <row r="975" ht="15.8" customHeight="1"/>
    <row r="976" ht="15.8" customHeight="1"/>
    <row r="977" ht="15.8" customHeight="1"/>
    <row r="978" ht="15.8" customHeight="1"/>
    <row r="979" ht="15.8" customHeight="1"/>
    <row r="980" ht="15.8" customHeight="1"/>
    <row r="981" ht="15.8" customHeight="1"/>
    <row r="982" ht="15.8" customHeight="1"/>
    <row r="983" ht="15.8" customHeight="1"/>
    <row r="984" ht="15.8" customHeight="1"/>
    <row r="985" ht="15.8" customHeight="1"/>
    <row r="986" ht="15.8" customHeight="1"/>
    <row r="987" ht="15.8" customHeight="1"/>
    <row r="988" ht="15.8" customHeight="1"/>
    <row r="989" ht="15.8" customHeight="1"/>
    <row r="990" ht="15.8" customHeight="1"/>
    <row r="991" ht="15.8" customHeight="1"/>
    <row r="992" ht="15.8" customHeight="1"/>
    <row r="993" ht="15.8" customHeight="1"/>
    <row r="994" ht="15.8" customHeight="1"/>
    <row r="995" ht="15.8" customHeight="1"/>
    <row r="996" ht="15.8" customHeight="1"/>
    <row r="997" ht="15.8" customHeight="1"/>
    <row r="998" ht="15.8" customHeight="1"/>
    <row r="999" ht="15.8" customHeight="1"/>
    <row r="1000" ht="15.8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1000"/>
  <sheetViews>
    <sheetView workbookViewId="0"/>
  </sheetViews>
  <sheetFormatPr defaultColWidth="12.6640625" defaultRowHeight="15" customHeight="1"/>
  <cols>
    <col min="1" max="1" width="16.6640625" customWidth="1"/>
    <col min="2" max="6" width="12.6640625" customWidth="1"/>
    <col min="7" max="7" width="17.21875" customWidth="1"/>
    <col min="8" max="8" width="20" customWidth="1"/>
  </cols>
  <sheetData>
    <row r="1" spans="1:8" ht="15.8" customHeight="1">
      <c r="C1" s="2" t="s">
        <v>45</v>
      </c>
      <c r="H1" s="2" t="s">
        <v>126</v>
      </c>
    </row>
    <row r="2" spans="1:8" ht="15.8" customHeight="1">
      <c r="G2" s="2" t="s">
        <v>11</v>
      </c>
      <c r="H2" s="3">
        <v>33000</v>
      </c>
    </row>
    <row r="3" spans="1:8" ht="15.8" customHeight="1">
      <c r="A3" s="16" t="s">
        <v>127</v>
      </c>
      <c r="B3" s="16">
        <v>92000</v>
      </c>
      <c r="G3" s="17" t="s">
        <v>127</v>
      </c>
      <c r="H3" s="18">
        <v>76800</v>
      </c>
    </row>
    <row r="4" spans="1:8" ht="15.8" customHeight="1">
      <c r="A4" s="9" t="s">
        <v>128</v>
      </c>
      <c r="B4" s="9">
        <v>30000</v>
      </c>
      <c r="G4" s="7" t="s">
        <v>71</v>
      </c>
      <c r="H4" s="7">
        <f>SUM(H2:H3)</f>
        <v>109800</v>
      </c>
    </row>
    <row r="5" spans="1:8" ht="15.8" customHeight="1">
      <c r="A5" s="9" t="s">
        <v>65</v>
      </c>
      <c r="B5" s="9">
        <v>20000</v>
      </c>
      <c r="E5" s="3">
        <v>26800</v>
      </c>
    </row>
    <row r="6" spans="1:8" ht="15.8" customHeight="1">
      <c r="A6" s="9" t="s">
        <v>129</v>
      </c>
      <c r="B6" s="9">
        <v>26800</v>
      </c>
      <c r="E6" s="3">
        <v>10000</v>
      </c>
      <c r="G6" s="19" t="s">
        <v>7</v>
      </c>
      <c r="H6" s="19">
        <v>34515</v>
      </c>
    </row>
    <row r="7" spans="1:8" ht="15.8" customHeight="1">
      <c r="A7" s="9" t="s">
        <v>130</v>
      </c>
      <c r="B7" s="9">
        <v>6000</v>
      </c>
      <c r="E7" s="3">
        <v>36800</v>
      </c>
      <c r="G7" s="19" t="s">
        <v>9</v>
      </c>
      <c r="H7" s="19">
        <v>21643</v>
      </c>
    </row>
    <row r="8" spans="1:8" ht="15.8" customHeight="1">
      <c r="G8" s="19" t="s">
        <v>12</v>
      </c>
      <c r="H8" s="19">
        <v>23139</v>
      </c>
    </row>
    <row r="9" spans="1:8" ht="15.8" customHeight="1">
      <c r="A9" s="3" t="s">
        <v>131</v>
      </c>
      <c r="B9" s="3">
        <f>SUM(B4:B7)</f>
        <v>82800</v>
      </c>
      <c r="G9" s="19" t="s">
        <v>132</v>
      </c>
      <c r="H9" s="19">
        <v>10000</v>
      </c>
    </row>
    <row r="10" spans="1:8" ht="15.8" customHeight="1">
      <c r="G10" s="19" t="s">
        <v>133</v>
      </c>
      <c r="H10" s="19">
        <v>12500</v>
      </c>
    </row>
    <row r="11" spans="1:8" ht="15.8" customHeight="1">
      <c r="A11" s="2" t="s">
        <v>73</v>
      </c>
      <c r="B11" s="2">
        <f>B3-B9</f>
        <v>9200</v>
      </c>
      <c r="G11" s="19"/>
      <c r="H11" s="19"/>
    </row>
    <row r="12" spans="1:8" ht="15.8" customHeight="1">
      <c r="G12" s="18"/>
      <c r="H12" s="18">
        <v>1000</v>
      </c>
    </row>
    <row r="13" spans="1:8" ht="15.8" customHeight="1">
      <c r="G13" s="17" t="s">
        <v>131</v>
      </c>
      <c r="H13" s="18">
        <f>SUM(H6:H12)</f>
        <v>102797</v>
      </c>
    </row>
    <row r="14" spans="1:8" ht="15.8" customHeight="1"/>
    <row r="15" spans="1:8" ht="15.8" customHeight="1">
      <c r="G15" s="2" t="s">
        <v>73</v>
      </c>
      <c r="H15" s="2">
        <f>H4-H13</f>
        <v>7003</v>
      </c>
    </row>
    <row r="16" spans="1:8" ht="15.8" customHeight="1"/>
    <row r="17" ht="15.8" customHeight="1"/>
    <row r="18" ht="15.8" customHeight="1"/>
    <row r="19" ht="15.8" customHeight="1"/>
    <row r="20" ht="15.8" customHeight="1"/>
    <row r="21" ht="15.8" customHeight="1"/>
    <row r="22" ht="15.8" customHeight="1"/>
    <row r="23" ht="15.8" customHeight="1"/>
    <row r="24" ht="15.8" customHeight="1"/>
    <row r="25" ht="15.8" customHeight="1"/>
    <row r="26" ht="15.8" customHeight="1"/>
    <row r="27" ht="15.8" customHeight="1"/>
    <row r="28" ht="15.8" customHeight="1"/>
    <row r="29" ht="15.8" customHeight="1"/>
    <row r="30" ht="15.8" customHeight="1"/>
    <row r="31" ht="15.8" customHeight="1"/>
    <row r="32" ht="15.8" customHeight="1"/>
    <row r="33" ht="15.8" customHeight="1"/>
    <row r="34" ht="15.8" customHeight="1"/>
    <row r="35" ht="15.8" customHeight="1"/>
    <row r="36" ht="15.8" customHeight="1"/>
    <row r="37" ht="15.8" customHeight="1"/>
    <row r="38" ht="15.8" customHeight="1"/>
    <row r="39" ht="15.8" customHeight="1"/>
    <row r="40" ht="15.8" customHeight="1"/>
    <row r="41" ht="15.8" customHeight="1"/>
    <row r="42" ht="15.8" customHeight="1"/>
    <row r="43" ht="15.8" customHeight="1"/>
    <row r="44" ht="15.8" customHeight="1"/>
    <row r="45" ht="15.8" customHeight="1"/>
    <row r="46" ht="15.8" customHeight="1"/>
    <row r="47" ht="15.8" customHeight="1"/>
    <row r="48" ht="15.8" customHeight="1"/>
    <row r="49" ht="15.8" customHeight="1"/>
    <row r="50" ht="15.8" customHeight="1"/>
    <row r="51" ht="15.8" customHeight="1"/>
    <row r="52" ht="15.8" customHeight="1"/>
    <row r="53" ht="15.8" customHeight="1"/>
    <row r="54" ht="15.8" customHeight="1"/>
    <row r="55" ht="15.8" customHeight="1"/>
    <row r="56" ht="15.8" customHeight="1"/>
    <row r="57" ht="15.8" customHeight="1"/>
    <row r="58" ht="15.8" customHeight="1"/>
    <row r="59" ht="15.8" customHeight="1"/>
    <row r="60" ht="15.8" customHeight="1"/>
    <row r="61" ht="15.8" customHeight="1"/>
    <row r="62" ht="15.8" customHeight="1"/>
    <row r="63" ht="15.8" customHeight="1"/>
    <row r="64" ht="15.8" customHeight="1"/>
    <row r="65" ht="15.8" customHeight="1"/>
    <row r="66" ht="15.8" customHeight="1"/>
    <row r="67" ht="15.8" customHeight="1"/>
    <row r="68" ht="15.8" customHeight="1"/>
    <row r="69" ht="15.8" customHeight="1"/>
    <row r="70" ht="15.8" customHeight="1"/>
    <row r="71" ht="15.8" customHeight="1"/>
    <row r="72" ht="15.8" customHeight="1"/>
    <row r="73" ht="15.8" customHeight="1"/>
    <row r="74" ht="15.8" customHeight="1"/>
    <row r="75" ht="15.8" customHeight="1"/>
    <row r="76" ht="15.8" customHeight="1"/>
    <row r="77" ht="15.8" customHeight="1"/>
    <row r="78" ht="15.8" customHeight="1"/>
    <row r="79" ht="15.8" customHeight="1"/>
    <row r="80" ht="15.8" customHeight="1"/>
    <row r="81" ht="15.8" customHeight="1"/>
    <row r="82" ht="15.8" customHeight="1"/>
    <row r="83" ht="15.8" customHeight="1"/>
    <row r="84" ht="15.8" customHeight="1"/>
    <row r="85" ht="15.8" customHeight="1"/>
    <row r="86" ht="15.8" customHeight="1"/>
    <row r="87" ht="15.8" customHeight="1"/>
    <row r="88" ht="15.8" customHeight="1"/>
    <row r="89" ht="15.8" customHeight="1"/>
    <row r="90" ht="15.8" customHeight="1"/>
    <row r="91" ht="15.8" customHeight="1"/>
    <row r="92" ht="15.8" customHeight="1"/>
    <row r="93" ht="15.8" customHeight="1"/>
    <row r="94" ht="15.8" customHeight="1"/>
    <row r="95" ht="15.8" customHeight="1"/>
    <row r="96" ht="15.8" customHeight="1"/>
    <row r="97" ht="15.8" customHeight="1"/>
    <row r="98" ht="15.8" customHeight="1"/>
    <row r="99" ht="15.8" customHeight="1"/>
    <row r="100" ht="15.8" customHeight="1"/>
    <row r="101" ht="15.8" customHeight="1"/>
    <row r="102" ht="15.8" customHeight="1"/>
    <row r="103" ht="15.8" customHeight="1"/>
    <row r="104" ht="15.8" customHeight="1"/>
    <row r="105" ht="15.8" customHeight="1"/>
    <row r="106" ht="15.8" customHeight="1"/>
    <row r="107" ht="15.8" customHeight="1"/>
    <row r="108" ht="15.8" customHeight="1"/>
    <row r="109" ht="15.8" customHeight="1"/>
    <row r="110" ht="15.8" customHeight="1"/>
    <row r="111" ht="15.8" customHeight="1"/>
    <row r="112" ht="15.8" customHeight="1"/>
    <row r="113" ht="15.8" customHeight="1"/>
    <row r="114" ht="15.8" customHeight="1"/>
    <row r="115" ht="15.8" customHeight="1"/>
    <row r="116" ht="15.8" customHeight="1"/>
    <row r="117" ht="15.8" customHeight="1"/>
    <row r="118" ht="15.8" customHeight="1"/>
    <row r="119" ht="15.8" customHeight="1"/>
    <row r="120" ht="15.8" customHeight="1"/>
    <row r="121" ht="15.8" customHeight="1"/>
    <row r="122" ht="15.8" customHeight="1"/>
    <row r="123" ht="15.8" customHeight="1"/>
    <row r="124" ht="15.8" customHeight="1"/>
    <row r="125" ht="15.8" customHeight="1"/>
    <row r="126" ht="15.8" customHeight="1"/>
    <row r="127" ht="15.8" customHeight="1"/>
    <row r="128" ht="15.8" customHeight="1"/>
    <row r="129" ht="15.8" customHeight="1"/>
    <row r="130" ht="15.8" customHeight="1"/>
    <row r="131" ht="15.8" customHeight="1"/>
    <row r="132" ht="15.8" customHeight="1"/>
    <row r="133" ht="15.8" customHeight="1"/>
    <row r="134" ht="15.8" customHeight="1"/>
    <row r="135" ht="15.8" customHeight="1"/>
    <row r="136" ht="15.8" customHeight="1"/>
    <row r="137" ht="15.8" customHeight="1"/>
    <row r="138" ht="15.8" customHeight="1"/>
    <row r="139" ht="15.8" customHeight="1"/>
    <row r="140" ht="15.8" customHeight="1"/>
    <row r="141" ht="15.8" customHeight="1"/>
    <row r="142" ht="15.8" customHeight="1"/>
    <row r="143" ht="15.8" customHeight="1"/>
    <row r="144" ht="15.8" customHeight="1"/>
    <row r="145" ht="15.8" customHeight="1"/>
    <row r="146" ht="15.8" customHeight="1"/>
    <row r="147" ht="15.8" customHeight="1"/>
    <row r="148" ht="15.8" customHeight="1"/>
    <row r="149" ht="15.8" customHeight="1"/>
    <row r="150" ht="15.8" customHeight="1"/>
    <row r="151" ht="15.8" customHeight="1"/>
    <row r="152" ht="15.8" customHeight="1"/>
    <row r="153" ht="15.8" customHeight="1"/>
    <row r="154" ht="15.8" customHeight="1"/>
    <row r="155" ht="15.8" customHeight="1"/>
    <row r="156" ht="15.8" customHeight="1"/>
    <row r="157" ht="15.8" customHeight="1"/>
    <row r="158" ht="15.8" customHeight="1"/>
    <row r="159" ht="15.8" customHeight="1"/>
    <row r="160" ht="15.8" customHeight="1"/>
    <row r="161" ht="15.8" customHeight="1"/>
    <row r="162" ht="15.8" customHeight="1"/>
    <row r="163" ht="15.8" customHeight="1"/>
    <row r="164" ht="15.8" customHeight="1"/>
    <row r="165" ht="15.8" customHeight="1"/>
    <row r="166" ht="15.8" customHeight="1"/>
    <row r="167" ht="15.8" customHeight="1"/>
    <row r="168" ht="15.8" customHeight="1"/>
    <row r="169" ht="15.8" customHeight="1"/>
    <row r="170" ht="15.8" customHeight="1"/>
    <row r="171" ht="15.8" customHeight="1"/>
    <row r="172" ht="15.8" customHeight="1"/>
    <row r="173" ht="15.8" customHeight="1"/>
    <row r="174" ht="15.8" customHeight="1"/>
    <row r="175" ht="15.8" customHeight="1"/>
    <row r="176" ht="15.8" customHeight="1"/>
    <row r="177" ht="15.8" customHeight="1"/>
    <row r="178" ht="15.8" customHeight="1"/>
    <row r="179" ht="15.8" customHeight="1"/>
    <row r="180" ht="15.8" customHeight="1"/>
    <row r="181" ht="15.8" customHeight="1"/>
    <row r="182" ht="15.8" customHeight="1"/>
    <row r="183" ht="15.8" customHeight="1"/>
    <row r="184" ht="15.8" customHeight="1"/>
    <row r="185" ht="15.8" customHeight="1"/>
    <row r="186" ht="15.8" customHeight="1"/>
    <row r="187" ht="15.8" customHeight="1"/>
    <row r="188" ht="15.8" customHeight="1"/>
    <row r="189" ht="15.8" customHeight="1"/>
    <row r="190" ht="15.8" customHeight="1"/>
    <row r="191" ht="15.8" customHeight="1"/>
    <row r="192" ht="15.8" customHeight="1"/>
    <row r="193" ht="15.8" customHeight="1"/>
    <row r="194" ht="15.8" customHeight="1"/>
    <row r="195" ht="15.8" customHeight="1"/>
    <row r="196" ht="15.8" customHeight="1"/>
    <row r="197" ht="15.8" customHeight="1"/>
    <row r="198" ht="15.8" customHeight="1"/>
    <row r="199" ht="15.8" customHeight="1"/>
    <row r="200" ht="15.8" customHeight="1"/>
    <row r="201" ht="15.8" customHeight="1"/>
    <row r="202" ht="15.8" customHeight="1"/>
    <row r="203" ht="15.8" customHeight="1"/>
    <row r="204" ht="15.8" customHeight="1"/>
    <row r="205" ht="15.8" customHeight="1"/>
    <row r="206" ht="15.8" customHeight="1"/>
    <row r="207" ht="15.8" customHeight="1"/>
    <row r="208" ht="15.8" customHeight="1"/>
    <row r="209" ht="15.8" customHeight="1"/>
    <row r="210" ht="15.8" customHeight="1"/>
    <row r="211" ht="15.8" customHeight="1"/>
    <row r="212" ht="15.8" customHeight="1"/>
    <row r="213" ht="15.8" customHeight="1"/>
    <row r="214" ht="15.8" customHeight="1"/>
    <row r="215" ht="15.8" customHeight="1"/>
    <row r="216" ht="15.8" customHeight="1"/>
    <row r="217" ht="15.8" customHeight="1"/>
    <row r="218" ht="15.8" customHeight="1"/>
    <row r="219" ht="15.8" customHeight="1"/>
    <row r="220" ht="15.8" customHeight="1"/>
    <row r="221" ht="15.8" customHeight="1"/>
    <row r="222" ht="15.8" customHeight="1"/>
    <row r="223" ht="15.8" customHeight="1"/>
    <row r="224" ht="15.8" customHeight="1"/>
    <row r="225" ht="15.8" customHeight="1"/>
    <row r="226" ht="15.8" customHeight="1"/>
    <row r="227" ht="15.8" customHeight="1"/>
    <row r="228" ht="15.8" customHeight="1"/>
    <row r="229" ht="15.8" customHeight="1"/>
    <row r="230" ht="15.8" customHeight="1"/>
    <row r="231" ht="15.8" customHeight="1"/>
    <row r="232" ht="15.8" customHeight="1"/>
    <row r="233" ht="15.8" customHeight="1"/>
    <row r="234" ht="15.8" customHeight="1"/>
    <row r="235" ht="15.8" customHeight="1"/>
    <row r="236" ht="15.8" customHeight="1"/>
    <row r="237" ht="15.8" customHeight="1"/>
    <row r="238" ht="15.8" customHeight="1"/>
    <row r="239" ht="15.8" customHeight="1"/>
    <row r="240" ht="15.8" customHeight="1"/>
    <row r="241" ht="15.8" customHeight="1"/>
    <row r="242" ht="15.8" customHeight="1"/>
    <row r="243" ht="15.8" customHeight="1"/>
    <row r="244" ht="15.8" customHeight="1"/>
    <row r="245" ht="15.8" customHeight="1"/>
    <row r="246" ht="15.8" customHeight="1"/>
    <row r="247" ht="15.8" customHeight="1"/>
    <row r="248" ht="15.8" customHeight="1"/>
    <row r="249" ht="15.8" customHeight="1"/>
    <row r="250" ht="15.8" customHeight="1"/>
    <row r="251" ht="15.8" customHeight="1"/>
    <row r="252" ht="15.8" customHeight="1"/>
    <row r="253" ht="15.8" customHeight="1"/>
    <row r="254" ht="15.8" customHeight="1"/>
    <row r="255" ht="15.8" customHeight="1"/>
    <row r="256" ht="15.8" customHeight="1"/>
    <row r="257" ht="15.8" customHeight="1"/>
    <row r="258" ht="15.8" customHeight="1"/>
    <row r="259" ht="15.8" customHeight="1"/>
    <row r="260" ht="15.8" customHeight="1"/>
    <row r="261" ht="15.8" customHeight="1"/>
    <row r="262" ht="15.8" customHeight="1"/>
    <row r="263" ht="15.8" customHeight="1"/>
    <row r="264" ht="15.8" customHeight="1"/>
    <row r="265" ht="15.8" customHeight="1"/>
    <row r="266" ht="15.8" customHeight="1"/>
    <row r="267" ht="15.8" customHeight="1"/>
    <row r="268" ht="15.8" customHeight="1"/>
    <row r="269" ht="15.8" customHeight="1"/>
    <row r="270" ht="15.8" customHeight="1"/>
    <row r="271" ht="15.8" customHeight="1"/>
    <row r="272" ht="15.8" customHeight="1"/>
    <row r="273" ht="15.8" customHeight="1"/>
    <row r="274" ht="15.8" customHeight="1"/>
    <row r="275" ht="15.8" customHeight="1"/>
    <row r="276" ht="15.8" customHeight="1"/>
    <row r="277" ht="15.8" customHeight="1"/>
    <row r="278" ht="15.8" customHeight="1"/>
    <row r="279" ht="15.8" customHeight="1"/>
    <row r="280" ht="15.8" customHeight="1"/>
    <row r="281" ht="15.8" customHeight="1"/>
    <row r="282" ht="15.8" customHeight="1"/>
    <row r="283" ht="15.8" customHeight="1"/>
    <row r="284" ht="15.8" customHeight="1"/>
    <row r="285" ht="15.8" customHeight="1"/>
    <row r="286" ht="15.8" customHeight="1"/>
    <row r="287" ht="15.8" customHeight="1"/>
    <row r="288" ht="15.8" customHeight="1"/>
    <row r="289" ht="15.8" customHeight="1"/>
    <row r="290" ht="15.8" customHeight="1"/>
    <row r="291" ht="15.8" customHeight="1"/>
    <row r="292" ht="15.8" customHeight="1"/>
    <row r="293" ht="15.8" customHeight="1"/>
    <row r="294" ht="15.8" customHeight="1"/>
    <row r="295" ht="15.8" customHeight="1"/>
    <row r="296" ht="15.8" customHeight="1"/>
    <row r="297" ht="15.8" customHeight="1"/>
    <row r="298" ht="15.8" customHeight="1"/>
    <row r="299" ht="15.8" customHeight="1"/>
    <row r="300" ht="15.8" customHeight="1"/>
    <row r="301" ht="15.8" customHeight="1"/>
    <row r="302" ht="15.8" customHeight="1"/>
    <row r="303" ht="15.8" customHeight="1"/>
    <row r="304" ht="15.8" customHeight="1"/>
    <row r="305" ht="15.8" customHeight="1"/>
    <row r="306" ht="15.8" customHeight="1"/>
    <row r="307" ht="15.8" customHeight="1"/>
    <row r="308" ht="15.8" customHeight="1"/>
    <row r="309" ht="15.8" customHeight="1"/>
    <row r="310" ht="15.8" customHeight="1"/>
    <row r="311" ht="15.8" customHeight="1"/>
    <row r="312" ht="15.8" customHeight="1"/>
    <row r="313" ht="15.8" customHeight="1"/>
    <row r="314" ht="15.8" customHeight="1"/>
    <row r="315" ht="15.8" customHeight="1"/>
    <row r="316" ht="15.8" customHeight="1"/>
    <row r="317" ht="15.8" customHeight="1"/>
    <row r="318" ht="15.8" customHeight="1"/>
    <row r="319" ht="15.8" customHeight="1"/>
    <row r="320" ht="15.8" customHeight="1"/>
    <row r="321" ht="15.8" customHeight="1"/>
    <row r="322" ht="15.8" customHeight="1"/>
    <row r="323" ht="15.8" customHeight="1"/>
    <row r="324" ht="15.8" customHeight="1"/>
    <row r="325" ht="15.8" customHeight="1"/>
    <row r="326" ht="15.8" customHeight="1"/>
    <row r="327" ht="15.8" customHeight="1"/>
    <row r="328" ht="15.8" customHeight="1"/>
    <row r="329" ht="15.8" customHeight="1"/>
    <row r="330" ht="15.8" customHeight="1"/>
    <row r="331" ht="15.8" customHeight="1"/>
    <row r="332" ht="15.8" customHeight="1"/>
    <row r="333" ht="15.8" customHeight="1"/>
    <row r="334" ht="15.8" customHeight="1"/>
    <row r="335" ht="15.8" customHeight="1"/>
    <row r="336" ht="15.8" customHeight="1"/>
    <row r="337" ht="15.8" customHeight="1"/>
    <row r="338" ht="15.8" customHeight="1"/>
    <row r="339" ht="15.8" customHeight="1"/>
    <row r="340" ht="15.8" customHeight="1"/>
    <row r="341" ht="15.8" customHeight="1"/>
    <row r="342" ht="15.8" customHeight="1"/>
    <row r="343" ht="15.8" customHeight="1"/>
    <row r="344" ht="15.8" customHeight="1"/>
    <row r="345" ht="15.8" customHeight="1"/>
    <row r="346" ht="15.8" customHeight="1"/>
    <row r="347" ht="15.8" customHeight="1"/>
    <row r="348" ht="15.8" customHeight="1"/>
    <row r="349" ht="15.8" customHeight="1"/>
    <row r="350" ht="15.8" customHeight="1"/>
    <row r="351" ht="15.8" customHeight="1"/>
    <row r="352" ht="15.8" customHeight="1"/>
    <row r="353" ht="15.8" customHeight="1"/>
    <row r="354" ht="15.8" customHeight="1"/>
    <row r="355" ht="15.8" customHeight="1"/>
    <row r="356" ht="15.8" customHeight="1"/>
    <row r="357" ht="15.8" customHeight="1"/>
    <row r="358" ht="15.8" customHeight="1"/>
    <row r="359" ht="15.8" customHeight="1"/>
    <row r="360" ht="15.8" customHeight="1"/>
    <row r="361" ht="15.8" customHeight="1"/>
    <row r="362" ht="15.8" customHeight="1"/>
    <row r="363" ht="15.8" customHeight="1"/>
    <row r="364" ht="15.8" customHeight="1"/>
    <row r="365" ht="15.8" customHeight="1"/>
    <row r="366" ht="15.8" customHeight="1"/>
    <row r="367" ht="15.8" customHeight="1"/>
    <row r="368" ht="15.8" customHeight="1"/>
    <row r="369" ht="15.8" customHeight="1"/>
    <row r="370" ht="15.8" customHeight="1"/>
    <row r="371" ht="15.8" customHeight="1"/>
    <row r="372" ht="15.8" customHeight="1"/>
    <row r="373" ht="15.8" customHeight="1"/>
    <row r="374" ht="15.8" customHeight="1"/>
    <row r="375" ht="15.8" customHeight="1"/>
    <row r="376" ht="15.8" customHeight="1"/>
    <row r="377" ht="15.8" customHeight="1"/>
    <row r="378" ht="15.8" customHeight="1"/>
    <row r="379" ht="15.8" customHeight="1"/>
    <row r="380" ht="15.8" customHeight="1"/>
    <row r="381" ht="15.8" customHeight="1"/>
    <row r="382" ht="15.8" customHeight="1"/>
    <row r="383" ht="15.8" customHeight="1"/>
    <row r="384" ht="15.8" customHeight="1"/>
    <row r="385" ht="15.8" customHeight="1"/>
    <row r="386" ht="15.8" customHeight="1"/>
    <row r="387" ht="15.8" customHeight="1"/>
    <row r="388" ht="15.8" customHeight="1"/>
    <row r="389" ht="15.8" customHeight="1"/>
    <row r="390" ht="15.8" customHeight="1"/>
    <row r="391" ht="15.8" customHeight="1"/>
    <row r="392" ht="15.8" customHeight="1"/>
    <row r="393" ht="15.8" customHeight="1"/>
    <row r="394" ht="15.8" customHeight="1"/>
    <row r="395" ht="15.8" customHeight="1"/>
    <row r="396" ht="15.8" customHeight="1"/>
    <row r="397" ht="15.8" customHeight="1"/>
    <row r="398" ht="15.8" customHeight="1"/>
    <row r="399" ht="15.8" customHeight="1"/>
    <row r="400" ht="15.8" customHeight="1"/>
    <row r="401" ht="15.8" customHeight="1"/>
    <row r="402" ht="15.8" customHeight="1"/>
    <row r="403" ht="15.8" customHeight="1"/>
    <row r="404" ht="15.8" customHeight="1"/>
    <row r="405" ht="15.8" customHeight="1"/>
    <row r="406" ht="15.8" customHeight="1"/>
    <row r="407" ht="15.8" customHeight="1"/>
    <row r="408" ht="15.8" customHeight="1"/>
    <row r="409" ht="15.8" customHeight="1"/>
    <row r="410" ht="15.8" customHeight="1"/>
    <row r="411" ht="15.8" customHeight="1"/>
    <row r="412" ht="15.8" customHeight="1"/>
    <row r="413" ht="15.8" customHeight="1"/>
    <row r="414" ht="15.8" customHeight="1"/>
    <row r="415" ht="15.8" customHeight="1"/>
    <row r="416" ht="15.8" customHeight="1"/>
    <row r="417" ht="15.8" customHeight="1"/>
    <row r="418" ht="15.8" customHeight="1"/>
    <row r="419" ht="15.8" customHeight="1"/>
    <row r="420" ht="15.8" customHeight="1"/>
    <row r="421" ht="15.8" customHeight="1"/>
    <row r="422" ht="15.8" customHeight="1"/>
    <row r="423" ht="15.8" customHeight="1"/>
    <row r="424" ht="15.8" customHeight="1"/>
    <row r="425" ht="15.8" customHeight="1"/>
    <row r="426" ht="15.8" customHeight="1"/>
    <row r="427" ht="15.8" customHeight="1"/>
    <row r="428" ht="15.8" customHeight="1"/>
    <row r="429" ht="15.8" customHeight="1"/>
    <row r="430" ht="15.8" customHeight="1"/>
    <row r="431" ht="15.8" customHeight="1"/>
    <row r="432" ht="15.8" customHeight="1"/>
    <row r="433" ht="15.8" customHeight="1"/>
    <row r="434" ht="15.8" customHeight="1"/>
    <row r="435" ht="15.8" customHeight="1"/>
    <row r="436" ht="15.8" customHeight="1"/>
    <row r="437" ht="15.8" customHeight="1"/>
    <row r="438" ht="15.8" customHeight="1"/>
    <row r="439" ht="15.8" customHeight="1"/>
    <row r="440" ht="15.8" customHeight="1"/>
    <row r="441" ht="15.8" customHeight="1"/>
    <row r="442" ht="15.8" customHeight="1"/>
    <row r="443" ht="15.8" customHeight="1"/>
    <row r="444" ht="15.8" customHeight="1"/>
    <row r="445" ht="15.8" customHeight="1"/>
    <row r="446" ht="15.8" customHeight="1"/>
    <row r="447" ht="15.8" customHeight="1"/>
    <row r="448" ht="15.8" customHeight="1"/>
    <row r="449" ht="15.8" customHeight="1"/>
    <row r="450" ht="15.8" customHeight="1"/>
    <row r="451" ht="15.8" customHeight="1"/>
    <row r="452" ht="15.8" customHeight="1"/>
    <row r="453" ht="15.8" customHeight="1"/>
    <row r="454" ht="15.8" customHeight="1"/>
    <row r="455" ht="15.8" customHeight="1"/>
    <row r="456" ht="15.8" customHeight="1"/>
    <row r="457" ht="15.8" customHeight="1"/>
    <row r="458" ht="15.8" customHeight="1"/>
    <row r="459" ht="15.8" customHeight="1"/>
    <row r="460" ht="15.8" customHeight="1"/>
    <row r="461" ht="15.8" customHeight="1"/>
    <row r="462" ht="15.8" customHeight="1"/>
    <row r="463" ht="15.8" customHeight="1"/>
    <row r="464" ht="15.8" customHeight="1"/>
    <row r="465" ht="15.8" customHeight="1"/>
    <row r="466" ht="15.8" customHeight="1"/>
    <row r="467" ht="15.8" customHeight="1"/>
    <row r="468" ht="15.8" customHeight="1"/>
    <row r="469" ht="15.8" customHeight="1"/>
    <row r="470" ht="15.8" customHeight="1"/>
    <row r="471" ht="15.8" customHeight="1"/>
    <row r="472" ht="15.8" customHeight="1"/>
    <row r="473" ht="15.8" customHeight="1"/>
    <row r="474" ht="15.8" customHeight="1"/>
    <row r="475" ht="15.8" customHeight="1"/>
    <row r="476" ht="15.8" customHeight="1"/>
    <row r="477" ht="15.8" customHeight="1"/>
    <row r="478" ht="15.8" customHeight="1"/>
    <row r="479" ht="15.8" customHeight="1"/>
    <row r="480" ht="15.8" customHeight="1"/>
    <row r="481" ht="15.8" customHeight="1"/>
    <row r="482" ht="15.8" customHeight="1"/>
    <row r="483" ht="15.8" customHeight="1"/>
    <row r="484" ht="15.8" customHeight="1"/>
    <row r="485" ht="15.8" customHeight="1"/>
    <row r="486" ht="15.8" customHeight="1"/>
    <row r="487" ht="15.8" customHeight="1"/>
    <row r="488" ht="15.8" customHeight="1"/>
    <row r="489" ht="15.8" customHeight="1"/>
    <row r="490" ht="15.8" customHeight="1"/>
    <row r="491" ht="15.8" customHeight="1"/>
    <row r="492" ht="15.8" customHeight="1"/>
    <row r="493" ht="15.8" customHeight="1"/>
    <row r="494" ht="15.8" customHeight="1"/>
    <row r="495" ht="15.8" customHeight="1"/>
    <row r="496" ht="15.8" customHeight="1"/>
    <row r="497" ht="15.8" customHeight="1"/>
    <row r="498" ht="15.8" customHeight="1"/>
    <row r="499" ht="15.8" customHeight="1"/>
    <row r="500" ht="15.8" customHeight="1"/>
    <row r="501" ht="15.8" customHeight="1"/>
    <row r="502" ht="15.8" customHeight="1"/>
    <row r="503" ht="15.8" customHeight="1"/>
    <row r="504" ht="15.8" customHeight="1"/>
    <row r="505" ht="15.8" customHeight="1"/>
    <row r="506" ht="15.8" customHeight="1"/>
    <row r="507" ht="15.8" customHeight="1"/>
    <row r="508" ht="15.8" customHeight="1"/>
    <row r="509" ht="15.8" customHeight="1"/>
    <row r="510" ht="15.8" customHeight="1"/>
    <row r="511" ht="15.8" customHeight="1"/>
    <row r="512" ht="15.8" customHeight="1"/>
    <row r="513" ht="15.8" customHeight="1"/>
    <row r="514" ht="15.8" customHeight="1"/>
    <row r="515" ht="15.8" customHeight="1"/>
    <row r="516" ht="15.8" customHeight="1"/>
    <row r="517" ht="15.8" customHeight="1"/>
    <row r="518" ht="15.8" customHeight="1"/>
    <row r="519" ht="15.8" customHeight="1"/>
    <row r="520" ht="15.8" customHeight="1"/>
    <row r="521" ht="15.8" customHeight="1"/>
    <row r="522" ht="15.8" customHeight="1"/>
    <row r="523" ht="15.8" customHeight="1"/>
    <row r="524" ht="15.8" customHeight="1"/>
    <row r="525" ht="15.8" customHeight="1"/>
    <row r="526" ht="15.8" customHeight="1"/>
    <row r="527" ht="15.8" customHeight="1"/>
    <row r="528" ht="15.8" customHeight="1"/>
    <row r="529" ht="15.8" customHeight="1"/>
    <row r="530" ht="15.8" customHeight="1"/>
    <row r="531" ht="15.8" customHeight="1"/>
    <row r="532" ht="15.8" customHeight="1"/>
    <row r="533" ht="15.8" customHeight="1"/>
    <row r="534" ht="15.8" customHeight="1"/>
    <row r="535" ht="15.8" customHeight="1"/>
    <row r="536" ht="15.8" customHeight="1"/>
    <row r="537" ht="15.8" customHeight="1"/>
    <row r="538" ht="15.8" customHeight="1"/>
    <row r="539" ht="15.8" customHeight="1"/>
    <row r="540" ht="15.8" customHeight="1"/>
    <row r="541" ht="15.8" customHeight="1"/>
    <row r="542" ht="15.8" customHeight="1"/>
    <row r="543" ht="15.8" customHeight="1"/>
    <row r="544" ht="15.8" customHeight="1"/>
    <row r="545" ht="15.8" customHeight="1"/>
    <row r="546" ht="15.8" customHeight="1"/>
    <row r="547" ht="15.8" customHeight="1"/>
    <row r="548" ht="15.8" customHeight="1"/>
    <row r="549" ht="15.8" customHeight="1"/>
    <row r="550" ht="15.8" customHeight="1"/>
    <row r="551" ht="15.8" customHeight="1"/>
    <row r="552" ht="15.8" customHeight="1"/>
    <row r="553" ht="15.8" customHeight="1"/>
    <row r="554" ht="15.8" customHeight="1"/>
    <row r="555" ht="15.8" customHeight="1"/>
    <row r="556" ht="15.8" customHeight="1"/>
    <row r="557" ht="15.8" customHeight="1"/>
    <row r="558" ht="15.8" customHeight="1"/>
    <row r="559" ht="15.8" customHeight="1"/>
    <row r="560" ht="15.8" customHeight="1"/>
    <row r="561" ht="15.8" customHeight="1"/>
    <row r="562" ht="15.8" customHeight="1"/>
    <row r="563" ht="15.8" customHeight="1"/>
    <row r="564" ht="15.8" customHeight="1"/>
    <row r="565" ht="15.8" customHeight="1"/>
    <row r="566" ht="15.8" customHeight="1"/>
    <row r="567" ht="15.8" customHeight="1"/>
    <row r="568" ht="15.8" customHeight="1"/>
    <row r="569" ht="15.8" customHeight="1"/>
    <row r="570" ht="15.8" customHeight="1"/>
    <row r="571" ht="15.8" customHeight="1"/>
    <row r="572" ht="15.8" customHeight="1"/>
    <row r="573" ht="15.8" customHeight="1"/>
    <row r="574" ht="15.8" customHeight="1"/>
    <row r="575" ht="15.8" customHeight="1"/>
    <row r="576" ht="15.8" customHeight="1"/>
    <row r="577" ht="15.8" customHeight="1"/>
    <row r="578" ht="15.8" customHeight="1"/>
    <row r="579" ht="15.8" customHeight="1"/>
    <row r="580" ht="15.8" customHeight="1"/>
    <row r="581" ht="15.8" customHeight="1"/>
    <row r="582" ht="15.8" customHeight="1"/>
    <row r="583" ht="15.8" customHeight="1"/>
    <row r="584" ht="15.8" customHeight="1"/>
    <row r="585" ht="15.8" customHeight="1"/>
    <row r="586" ht="15.8" customHeight="1"/>
    <row r="587" ht="15.8" customHeight="1"/>
    <row r="588" ht="15.8" customHeight="1"/>
    <row r="589" ht="15.8" customHeight="1"/>
    <row r="590" ht="15.8" customHeight="1"/>
    <row r="591" ht="15.8" customHeight="1"/>
    <row r="592" ht="15.8" customHeight="1"/>
    <row r="593" ht="15.8" customHeight="1"/>
    <row r="594" ht="15.8" customHeight="1"/>
    <row r="595" ht="15.8" customHeight="1"/>
    <row r="596" ht="15.8" customHeight="1"/>
    <row r="597" ht="15.8" customHeight="1"/>
    <row r="598" ht="15.8" customHeight="1"/>
    <row r="599" ht="15.8" customHeight="1"/>
    <row r="600" ht="15.8" customHeight="1"/>
    <row r="601" ht="15.8" customHeight="1"/>
    <row r="602" ht="15.8" customHeight="1"/>
    <row r="603" ht="15.8" customHeight="1"/>
    <row r="604" ht="15.8" customHeight="1"/>
    <row r="605" ht="15.8" customHeight="1"/>
    <row r="606" ht="15.8" customHeight="1"/>
    <row r="607" ht="15.8" customHeight="1"/>
    <row r="608" ht="15.8" customHeight="1"/>
    <row r="609" ht="15.8" customHeight="1"/>
    <row r="610" ht="15.8" customHeight="1"/>
    <row r="611" ht="15.8" customHeight="1"/>
    <row r="612" ht="15.8" customHeight="1"/>
    <row r="613" ht="15.8" customHeight="1"/>
    <row r="614" ht="15.8" customHeight="1"/>
    <row r="615" ht="15.8" customHeight="1"/>
    <row r="616" ht="15.8" customHeight="1"/>
    <row r="617" ht="15.8" customHeight="1"/>
    <row r="618" ht="15.8" customHeight="1"/>
    <row r="619" ht="15.8" customHeight="1"/>
    <row r="620" ht="15.8" customHeight="1"/>
    <row r="621" ht="15.8" customHeight="1"/>
    <row r="622" ht="15.8" customHeight="1"/>
    <row r="623" ht="15.8" customHeight="1"/>
    <row r="624" ht="15.8" customHeight="1"/>
    <row r="625" ht="15.8" customHeight="1"/>
    <row r="626" ht="15.8" customHeight="1"/>
    <row r="627" ht="15.8" customHeight="1"/>
    <row r="628" ht="15.8" customHeight="1"/>
    <row r="629" ht="15.8" customHeight="1"/>
    <row r="630" ht="15.8" customHeight="1"/>
    <row r="631" ht="15.8" customHeight="1"/>
    <row r="632" ht="15.8" customHeight="1"/>
    <row r="633" ht="15.8" customHeight="1"/>
    <row r="634" ht="15.8" customHeight="1"/>
    <row r="635" ht="15.8" customHeight="1"/>
    <row r="636" ht="15.8" customHeight="1"/>
    <row r="637" ht="15.8" customHeight="1"/>
    <row r="638" ht="15.8" customHeight="1"/>
    <row r="639" ht="15.8" customHeight="1"/>
    <row r="640" ht="15.8" customHeight="1"/>
    <row r="641" ht="15.8" customHeight="1"/>
    <row r="642" ht="15.8" customHeight="1"/>
    <row r="643" ht="15.8" customHeight="1"/>
    <row r="644" ht="15.8" customHeight="1"/>
    <row r="645" ht="15.8" customHeight="1"/>
    <row r="646" ht="15.8" customHeight="1"/>
    <row r="647" ht="15.8" customHeight="1"/>
    <row r="648" ht="15.8" customHeight="1"/>
    <row r="649" ht="15.8" customHeight="1"/>
    <row r="650" ht="15.8" customHeight="1"/>
    <row r="651" ht="15.8" customHeight="1"/>
    <row r="652" ht="15.8" customHeight="1"/>
    <row r="653" ht="15.8" customHeight="1"/>
    <row r="654" ht="15.8" customHeight="1"/>
    <row r="655" ht="15.8" customHeight="1"/>
    <row r="656" ht="15.8" customHeight="1"/>
    <row r="657" ht="15.8" customHeight="1"/>
    <row r="658" ht="15.8" customHeight="1"/>
    <row r="659" ht="15.8" customHeight="1"/>
    <row r="660" ht="15.8" customHeight="1"/>
    <row r="661" ht="15.8" customHeight="1"/>
    <row r="662" ht="15.8" customHeight="1"/>
    <row r="663" ht="15.8" customHeight="1"/>
    <row r="664" ht="15.8" customHeight="1"/>
    <row r="665" ht="15.8" customHeight="1"/>
    <row r="666" ht="15.8" customHeight="1"/>
    <row r="667" ht="15.8" customHeight="1"/>
    <row r="668" ht="15.8" customHeight="1"/>
    <row r="669" ht="15.8" customHeight="1"/>
    <row r="670" ht="15.8" customHeight="1"/>
    <row r="671" ht="15.8" customHeight="1"/>
    <row r="672" ht="15.8" customHeight="1"/>
    <row r="673" ht="15.8" customHeight="1"/>
    <row r="674" ht="15.8" customHeight="1"/>
    <row r="675" ht="15.8" customHeight="1"/>
    <row r="676" ht="15.8" customHeight="1"/>
    <row r="677" ht="15.8" customHeight="1"/>
    <row r="678" ht="15.8" customHeight="1"/>
    <row r="679" ht="15.8" customHeight="1"/>
    <row r="680" ht="15.8" customHeight="1"/>
    <row r="681" ht="15.8" customHeight="1"/>
    <row r="682" ht="15.8" customHeight="1"/>
    <row r="683" ht="15.8" customHeight="1"/>
    <row r="684" ht="15.8" customHeight="1"/>
    <row r="685" ht="15.8" customHeight="1"/>
    <row r="686" ht="15.8" customHeight="1"/>
    <row r="687" ht="15.8" customHeight="1"/>
    <row r="688" ht="15.8" customHeight="1"/>
    <row r="689" ht="15.8" customHeight="1"/>
    <row r="690" ht="15.8" customHeight="1"/>
    <row r="691" ht="15.8" customHeight="1"/>
    <row r="692" ht="15.8" customHeight="1"/>
    <row r="693" ht="15.8" customHeight="1"/>
    <row r="694" ht="15.8" customHeight="1"/>
    <row r="695" ht="15.8" customHeight="1"/>
    <row r="696" ht="15.8" customHeight="1"/>
    <row r="697" ht="15.8" customHeight="1"/>
    <row r="698" ht="15.8" customHeight="1"/>
    <row r="699" ht="15.8" customHeight="1"/>
    <row r="700" ht="15.8" customHeight="1"/>
    <row r="701" ht="15.8" customHeight="1"/>
    <row r="702" ht="15.8" customHeight="1"/>
    <row r="703" ht="15.8" customHeight="1"/>
    <row r="704" ht="15.8" customHeight="1"/>
    <row r="705" ht="15.8" customHeight="1"/>
    <row r="706" ht="15.8" customHeight="1"/>
    <row r="707" ht="15.8" customHeight="1"/>
    <row r="708" ht="15.8" customHeight="1"/>
    <row r="709" ht="15.8" customHeight="1"/>
    <row r="710" ht="15.8" customHeight="1"/>
    <row r="711" ht="15.8" customHeight="1"/>
    <row r="712" ht="15.8" customHeight="1"/>
    <row r="713" ht="15.8" customHeight="1"/>
    <row r="714" ht="15.8" customHeight="1"/>
    <row r="715" ht="15.8" customHeight="1"/>
    <row r="716" ht="15.8" customHeight="1"/>
    <row r="717" ht="15.8" customHeight="1"/>
    <row r="718" ht="15.8" customHeight="1"/>
    <row r="719" ht="15.8" customHeight="1"/>
    <row r="720" ht="15.8" customHeight="1"/>
    <row r="721" ht="15.8" customHeight="1"/>
    <row r="722" ht="15.8" customHeight="1"/>
    <row r="723" ht="15.8" customHeight="1"/>
    <row r="724" ht="15.8" customHeight="1"/>
    <row r="725" ht="15.8" customHeight="1"/>
    <row r="726" ht="15.8" customHeight="1"/>
    <row r="727" ht="15.8" customHeight="1"/>
    <row r="728" ht="15.8" customHeight="1"/>
    <row r="729" ht="15.8" customHeight="1"/>
    <row r="730" ht="15.8" customHeight="1"/>
    <row r="731" ht="15.8" customHeight="1"/>
    <row r="732" ht="15.8" customHeight="1"/>
    <row r="733" ht="15.8" customHeight="1"/>
    <row r="734" ht="15.8" customHeight="1"/>
    <row r="735" ht="15.8" customHeight="1"/>
    <row r="736" ht="15.8" customHeight="1"/>
    <row r="737" ht="15.8" customHeight="1"/>
    <row r="738" ht="15.8" customHeight="1"/>
    <row r="739" ht="15.8" customHeight="1"/>
    <row r="740" ht="15.8" customHeight="1"/>
    <row r="741" ht="15.8" customHeight="1"/>
    <row r="742" ht="15.8" customHeight="1"/>
    <row r="743" ht="15.8" customHeight="1"/>
    <row r="744" ht="15.8" customHeight="1"/>
    <row r="745" ht="15.8" customHeight="1"/>
    <row r="746" ht="15.8" customHeight="1"/>
    <row r="747" ht="15.8" customHeight="1"/>
    <row r="748" ht="15.8" customHeight="1"/>
    <row r="749" ht="15.8" customHeight="1"/>
    <row r="750" ht="15.8" customHeight="1"/>
    <row r="751" ht="15.8" customHeight="1"/>
    <row r="752" ht="15.8" customHeight="1"/>
    <row r="753" ht="15.8" customHeight="1"/>
    <row r="754" ht="15.8" customHeight="1"/>
    <row r="755" ht="15.8" customHeight="1"/>
    <row r="756" ht="15.8" customHeight="1"/>
    <row r="757" ht="15.8" customHeight="1"/>
    <row r="758" ht="15.8" customHeight="1"/>
    <row r="759" ht="15.8" customHeight="1"/>
    <row r="760" ht="15.8" customHeight="1"/>
    <row r="761" ht="15.8" customHeight="1"/>
    <row r="762" ht="15.8" customHeight="1"/>
    <row r="763" ht="15.8" customHeight="1"/>
    <row r="764" ht="15.8" customHeight="1"/>
    <row r="765" ht="15.8" customHeight="1"/>
    <row r="766" ht="15.8" customHeight="1"/>
    <row r="767" ht="15.8" customHeight="1"/>
    <row r="768" ht="15.8" customHeight="1"/>
    <row r="769" ht="15.8" customHeight="1"/>
    <row r="770" ht="15.8" customHeight="1"/>
    <row r="771" ht="15.8" customHeight="1"/>
    <row r="772" ht="15.8" customHeight="1"/>
    <row r="773" ht="15.8" customHeight="1"/>
    <row r="774" ht="15.8" customHeight="1"/>
    <row r="775" ht="15.8" customHeight="1"/>
    <row r="776" ht="15.8" customHeight="1"/>
    <row r="777" ht="15.8" customHeight="1"/>
    <row r="778" ht="15.8" customHeight="1"/>
    <row r="779" ht="15.8" customHeight="1"/>
    <row r="780" ht="15.8" customHeight="1"/>
    <row r="781" ht="15.8" customHeight="1"/>
    <row r="782" ht="15.8" customHeight="1"/>
    <row r="783" ht="15.8" customHeight="1"/>
    <row r="784" ht="15.8" customHeight="1"/>
    <row r="785" ht="15.8" customHeight="1"/>
    <row r="786" ht="15.8" customHeight="1"/>
    <row r="787" ht="15.8" customHeight="1"/>
    <row r="788" ht="15.8" customHeight="1"/>
    <row r="789" ht="15.8" customHeight="1"/>
    <row r="790" ht="15.8" customHeight="1"/>
    <row r="791" ht="15.8" customHeight="1"/>
    <row r="792" ht="15.8" customHeight="1"/>
    <row r="793" ht="15.8" customHeight="1"/>
    <row r="794" ht="15.8" customHeight="1"/>
    <row r="795" ht="15.8" customHeight="1"/>
    <row r="796" ht="15.8" customHeight="1"/>
    <row r="797" ht="15.8" customHeight="1"/>
    <row r="798" ht="15.8" customHeight="1"/>
    <row r="799" ht="15.8" customHeight="1"/>
    <row r="800" ht="15.8" customHeight="1"/>
    <row r="801" ht="15.8" customHeight="1"/>
    <row r="802" ht="15.8" customHeight="1"/>
    <row r="803" ht="15.8" customHeight="1"/>
    <row r="804" ht="15.8" customHeight="1"/>
    <row r="805" ht="15.8" customHeight="1"/>
    <row r="806" ht="15.8" customHeight="1"/>
    <row r="807" ht="15.8" customHeight="1"/>
    <row r="808" ht="15.8" customHeight="1"/>
    <row r="809" ht="15.8" customHeight="1"/>
    <row r="810" ht="15.8" customHeight="1"/>
    <row r="811" ht="15.8" customHeight="1"/>
    <row r="812" ht="15.8" customHeight="1"/>
    <row r="813" ht="15.8" customHeight="1"/>
    <row r="814" ht="15.8" customHeight="1"/>
    <row r="815" ht="15.8" customHeight="1"/>
    <row r="816" ht="15.8" customHeight="1"/>
    <row r="817" ht="15.8" customHeight="1"/>
    <row r="818" ht="15.8" customHeight="1"/>
    <row r="819" ht="15.8" customHeight="1"/>
    <row r="820" ht="15.8" customHeight="1"/>
    <row r="821" ht="15.8" customHeight="1"/>
    <row r="822" ht="15.8" customHeight="1"/>
    <row r="823" ht="15.8" customHeight="1"/>
    <row r="824" ht="15.8" customHeight="1"/>
    <row r="825" ht="15.8" customHeight="1"/>
    <row r="826" ht="15.8" customHeight="1"/>
    <row r="827" ht="15.8" customHeight="1"/>
    <row r="828" ht="15.8" customHeight="1"/>
    <row r="829" ht="15.8" customHeight="1"/>
    <row r="830" ht="15.8" customHeight="1"/>
    <row r="831" ht="15.8" customHeight="1"/>
    <row r="832" ht="15.8" customHeight="1"/>
    <row r="833" ht="15.8" customHeight="1"/>
    <row r="834" ht="15.8" customHeight="1"/>
    <row r="835" ht="15.8" customHeight="1"/>
    <row r="836" ht="15.8" customHeight="1"/>
    <row r="837" ht="15.8" customHeight="1"/>
    <row r="838" ht="15.8" customHeight="1"/>
    <row r="839" ht="15.8" customHeight="1"/>
    <row r="840" ht="15.8" customHeight="1"/>
    <row r="841" ht="15.8" customHeight="1"/>
    <row r="842" ht="15.8" customHeight="1"/>
    <row r="843" ht="15.8" customHeight="1"/>
    <row r="844" ht="15.8" customHeight="1"/>
    <row r="845" ht="15.8" customHeight="1"/>
    <row r="846" ht="15.8" customHeight="1"/>
    <row r="847" ht="15.8" customHeight="1"/>
    <row r="848" ht="15.8" customHeight="1"/>
    <row r="849" ht="15.8" customHeight="1"/>
    <row r="850" ht="15.8" customHeight="1"/>
    <row r="851" ht="15.8" customHeight="1"/>
    <row r="852" ht="15.8" customHeight="1"/>
    <row r="853" ht="15.8" customHeight="1"/>
    <row r="854" ht="15.8" customHeight="1"/>
    <row r="855" ht="15.8" customHeight="1"/>
    <row r="856" ht="15.8" customHeight="1"/>
    <row r="857" ht="15.8" customHeight="1"/>
    <row r="858" ht="15.8" customHeight="1"/>
    <row r="859" ht="15.8" customHeight="1"/>
    <row r="860" ht="15.8" customHeight="1"/>
    <row r="861" ht="15.8" customHeight="1"/>
    <row r="862" ht="15.8" customHeight="1"/>
    <row r="863" ht="15.8" customHeight="1"/>
    <row r="864" ht="15.8" customHeight="1"/>
    <row r="865" ht="15.8" customHeight="1"/>
    <row r="866" ht="15.8" customHeight="1"/>
    <row r="867" ht="15.8" customHeight="1"/>
    <row r="868" ht="15.8" customHeight="1"/>
    <row r="869" ht="15.8" customHeight="1"/>
    <row r="870" ht="15.8" customHeight="1"/>
    <row r="871" ht="15.8" customHeight="1"/>
    <row r="872" ht="15.8" customHeight="1"/>
    <row r="873" ht="15.8" customHeight="1"/>
    <row r="874" ht="15.8" customHeight="1"/>
    <row r="875" ht="15.8" customHeight="1"/>
    <row r="876" ht="15.8" customHeight="1"/>
    <row r="877" ht="15.8" customHeight="1"/>
    <row r="878" ht="15.8" customHeight="1"/>
    <row r="879" ht="15.8" customHeight="1"/>
    <row r="880" ht="15.8" customHeight="1"/>
    <row r="881" ht="15.8" customHeight="1"/>
    <row r="882" ht="15.8" customHeight="1"/>
    <row r="883" ht="15.8" customHeight="1"/>
    <row r="884" ht="15.8" customHeight="1"/>
    <row r="885" ht="15.8" customHeight="1"/>
    <row r="886" ht="15.8" customHeight="1"/>
    <row r="887" ht="15.8" customHeight="1"/>
    <row r="888" ht="15.8" customHeight="1"/>
    <row r="889" ht="15.8" customHeight="1"/>
    <row r="890" ht="15.8" customHeight="1"/>
    <row r="891" ht="15.8" customHeight="1"/>
    <row r="892" ht="15.8" customHeight="1"/>
    <row r="893" ht="15.8" customHeight="1"/>
    <row r="894" ht="15.8" customHeight="1"/>
    <row r="895" ht="15.8" customHeight="1"/>
    <row r="896" ht="15.8" customHeight="1"/>
    <row r="897" ht="15.8" customHeight="1"/>
    <row r="898" ht="15.8" customHeight="1"/>
    <row r="899" ht="15.8" customHeight="1"/>
    <row r="900" ht="15.8" customHeight="1"/>
    <row r="901" ht="15.8" customHeight="1"/>
    <row r="902" ht="15.8" customHeight="1"/>
    <row r="903" ht="15.8" customHeight="1"/>
    <row r="904" ht="15.8" customHeight="1"/>
    <row r="905" ht="15.8" customHeight="1"/>
    <row r="906" ht="15.8" customHeight="1"/>
    <row r="907" ht="15.8" customHeight="1"/>
    <row r="908" ht="15.8" customHeight="1"/>
    <row r="909" ht="15.8" customHeight="1"/>
    <row r="910" ht="15.8" customHeight="1"/>
    <row r="911" ht="15.8" customHeight="1"/>
    <row r="912" ht="15.8" customHeight="1"/>
    <row r="913" ht="15.8" customHeight="1"/>
    <row r="914" ht="15.8" customHeight="1"/>
    <row r="915" ht="15.8" customHeight="1"/>
    <row r="916" ht="15.8" customHeight="1"/>
    <row r="917" ht="15.8" customHeight="1"/>
    <row r="918" ht="15.8" customHeight="1"/>
    <row r="919" ht="15.8" customHeight="1"/>
    <row r="920" ht="15.8" customHeight="1"/>
    <row r="921" ht="15.8" customHeight="1"/>
    <row r="922" ht="15.8" customHeight="1"/>
    <row r="923" ht="15.8" customHeight="1"/>
    <row r="924" ht="15.8" customHeight="1"/>
    <row r="925" ht="15.8" customHeight="1"/>
    <row r="926" ht="15.8" customHeight="1"/>
    <row r="927" ht="15.8" customHeight="1"/>
    <row r="928" ht="15.8" customHeight="1"/>
    <row r="929" ht="15.8" customHeight="1"/>
    <row r="930" ht="15.8" customHeight="1"/>
    <row r="931" ht="15.8" customHeight="1"/>
    <row r="932" ht="15.8" customHeight="1"/>
    <row r="933" ht="15.8" customHeight="1"/>
    <row r="934" ht="15.8" customHeight="1"/>
    <row r="935" ht="15.8" customHeight="1"/>
    <row r="936" ht="15.8" customHeight="1"/>
    <row r="937" ht="15.8" customHeight="1"/>
    <row r="938" ht="15.8" customHeight="1"/>
    <row r="939" ht="15.8" customHeight="1"/>
    <row r="940" ht="15.8" customHeight="1"/>
    <row r="941" ht="15.8" customHeight="1"/>
    <row r="942" ht="15.8" customHeight="1"/>
    <row r="943" ht="15.8" customHeight="1"/>
    <row r="944" ht="15.8" customHeight="1"/>
    <row r="945" ht="15.8" customHeight="1"/>
    <row r="946" ht="15.8" customHeight="1"/>
    <row r="947" ht="15.8" customHeight="1"/>
    <row r="948" ht="15.8" customHeight="1"/>
    <row r="949" ht="15.8" customHeight="1"/>
    <row r="950" ht="15.8" customHeight="1"/>
    <row r="951" ht="15.8" customHeight="1"/>
    <row r="952" ht="15.8" customHeight="1"/>
    <row r="953" ht="15.8" customHeight="1"/>
    <row r="954" ht="15.8" customHeight="1"/>
    <row r="955" ht="15.8" customHeight="1"/>
    <row r="956" ht="15.8" customHeight="1"/>
    <row r="957" ht="15.8" customHeight="1"/>
    <row r="958" ht="15.8" customHeight="1"/>
    <row r="959" ht="15.8" customHeight="1"/>
    <row r="960" ht="15.8" customHeight="1"/>
    <row r="961" ht="15.8" customHeight="1"/>
    <row r="962" ht="15.8" customHeight="1"/>
    <row r="963" ht="15.8" customHeight="1"/>
    <row r="964" ht="15.8" customHeight="1"/>
    <row r="965" ht="15.8" customHeight="1"/>
    <row r="966" ht="15.8" customHeight="1"/>
    <row r="967" ht="15.8" customHeight="1"/>
    <row r="968" ht="15.8" customHeight="1"/>
    <row r="969" ht="15.8" customHeight="1"/>
    <row r="970" ht="15.8" customHeight="1"/>
    <row r="971" ht="15.8" customHeight="1"/>
    <row r="972" ht="15.8" customHeight="1"/>
    <row r="973" ht="15.8" customHeight="1"/>
    <row r="974" ht="15.8" customHeight="1"/>
    <row r="975" ht="15.8" customHeight="1"/>
    <row r="976" ht="15.8" customHeight="1"/>
    <row r="977" ht="15.8" customHeight="1"/>
    <row r="978" ht="15.8" customHeight="1"/>
    <row r="979" ht="15.8" customHeight="1"/>
    <row r="980" ht="15.8" customHeight="1"/>
    <row r="981" ht="15.8" customHeight="1"/>
    <row r="982" ht="15.8" customHeight="1"/>
    <row r="983" ht="15.8" customHeight="1"/>
    <row r="984" ht="15.8" customHeight="1"/>
    <row r="985" ht="15.8" customHeight="1"/>
    <row r="986" ht="15.8" customHeight="1"/>
    <row r="987" ht="15.8" customHeight="1"/>
    <row r="988" ht="15.8" customHeight="1"/>
    <row r="989" ht="15.8" customHeight="1"/>
    <row r="990" ht="15.8" customHeight="1"/>
    <row r="991" ht="15.8" customHeight="1"/>
    <row r="992" ht="15.8" customHeight="1"/>
    <row r="993" ht="15.8" customHeight="1"/>
    <row r="994" ht="15.8" customHeight="1"/>
    <row r="995" ht="15.8" customHeight="1"/>
    <row r="996" ht="15.8" customHeight="1"/>
    <row r="997" ht="15.8" customHeight="1"/>
    <row r="998" ht="15.8" customHeight="1"/>
    <row r="999" ht="15.8" customHeight="1"/>
    <row r="1000" ht="15.8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1000"/>
  <sheetViews>
    <sheetView workbookViewId="0"/>
  </sheetViews>
  <sheetFormatPr defaultColWidth="12.6640625" defaultRowHeight="15" customHeight="1"/>
  <cols>
    <col min="1" max="1" width="12.6640625" customWidth="1"/>
    <col min="2" max="2" width="17.88671875" customWidth="1"/>
    <col min="3" max="3" width="19.44140625" customWidth="1"/>
    <col min="4" max="6" width="12.6640625" customWidth="1"/>
  </cols>
  <sheetData>
    <row r="1" spans="1:6" ht="15.8" customHeight="1">
      <c r="A1" s="2" t="s">
        <v>134</v>
      </c>
      <c r="B1" s="2" t="s">
        <v>135</v>
      </c>
      <c r="C1" s="2" t="s">
        <v>136</v>
      </c>
      <c r="D1" s="2" t="s">
        <v>137</v>
      </c>
      <c r="E1" s="2" t="s">
        <v>138</v>
      </c>
      <c r="F1" s="2" t="s">
        <v>139</v>
      </c>
    </row>
    <row r="2" spans="1:6" ht="15.8" customHeight="1">
      <c r="A2" s="3" t="s">
        <v>140</v>
      </c>
      <c r="B2" s="20">
        <v>7000</v>
      </c>
      <c r="C2" s="20">
        <v>7000</v>
      </c>
      <c r="D2" s="20" t="s">
        <v>141</v>
      </c>
      <c r="E2" s="20" t="e">
        <f t="shared" ref="E2:E7" ca="1" si="0">MINUS(C2,B2)</f>
        <v>#NAME?</v>
      </c>
      <c r="F2" s="3"/>
    </row>
    <row r="3" spans="1:6" ht="15.8" customHeight="1">
      <c r="A3" s="3" t="s">
        <v>142</v>
      </c>
      <c r="B3" s="20">
        <v>6500</v>
      </c>
      <c r="C3" s="20">
        <v>6500</v>
      </c>
      <c r="D3" s="20" t="s">
        <v>141</v>
      </c>
      <c r="E3" s="20" t="e">
        <f t="shared" ca="1" si="0"/>
        <v>#NAME?</v>
      </c>
      <c r="F3" s="3"/>
    </row>
    <row r="4" spans="1:6" ht="15.8" customHeight="1">
      <c r="A4" s="3" t="s">
        <v>143</v>
      </c>
      <c r="B4" s="20">
        <v>6500</v>
      </c>
      <c r="C4" s="20">
        <v>7000</v>
      </c>
      <c r="D4" s="20" t="s">
        <v>141</v>
      </c>
      <c r="E4" s="20" t="e">
        <f t="shared" ca="1" si="0"/>
        <v>#NAME?</v>
      </c>
      <c r="F4" s="3"/>
    </row>
    <row r="5" spans="1:6" ht="15.8" customHeight="1">
      <c r="A5" s="3" t="s">
        <v>144</v>
      </c>
      <c r="B5" s="20">
        <v>6000</v>
      </c>
      <c r="C5" s="20">
        <v>6500</v>
      </c>
      <c r="D5" s="20" t="s">
        <v>141</v>
      </c>
      <c r="E5" s="20" t="e">
        <f t="shared" ca="1" si="0"/>
        <v>#NAME?</v>
      </c>
      <c r="F5" s="3"/>
    </row>
    <row r="6" spans="1:6" ht="15.8" customHeight="1">
      <c r="A6" s="3" t="s">
        <v>145</v>
      </c>
      <c r="B6" s="20">
        <v>5000</v>
      </c>
      <c r="C6" s="20">
        <v>5500</v>
      </c>
      <c r="D6" s="20" t="s">
        <v>146</v>
      </c>
      <c r="E6" s="20" t="e">
        <f t="shared" ca="1" si="0"/>
        <v>#NAME?</v>
      </c>
      <c r="F6" s="3"/>
    </row>
    <row r="7" spans="1:6" ht="15.8" customHeight="1">
      <c r="A7" s="3" t="s">
        <v>147</v>
      </c>
      <c r="B7" s="20">
        <v>5000</v>
      </c>
      <c r="C7" s="20">
        <v>5000</v>
      </c>
      <c r="D7" s="20" t="s">
        <v>146</v>
      </c>
      <c r="E7" s="20" t="e">
        <f t="shared" ca="1" si="0"/>
        <v>#NAME?</v>
      </c>
      <c r="F7" s="3"/>
    </row>
    <row r="8" spans="1:6" ht="15.8" customHeight="1">
      <c r="A8" s="3"/>
      <c r="B8" s="3"/>
      <c r="C8" s="3"/>
      <c r="D8" s="3"/>
      <c r="E8" s="3"/>
      <c r="F8" s="3"/>
    </row>
    <row r="9" spans="1:6" ht="15.8" customHeight="1">
      <c r="A9" s="3"/>
      <c r="B9" s="3"/>
      <c r="C9" s="3"/>
      <c r="D9" s="3"/>
      <c r="E9" s="3"/>
      <c r="F9" s="3"/>
    </row>
    <row r="10" spans="1:6" ht="15.8" customHeight="1">
      <c r="A10" s="3"/>
      <c r="B10" s="21">
        <f t="shared" ref="B10:C10" si="1">SUM(B2:B7)</f>
        <v>36000</v>
      </c>
      <c r="C10" s="21">
        <f t="shared" si="1"/>
        <v>37500</v>
      </c>
      <c r="D10" s="3"/>
      <c r="E10" s="21" t="e">
        <f ca="1">MINUS(C10,B10)</f>
        <v>#NAME?</v>
      </c>
      <c r="F10" s="3"/>
    </row>
    <row r="11" spans="1:6" ht="15.8" customHeight="1">
      <c r="A11" s="3"/>
      <c r="B11" s="3"/>
      <c r="C11" s="3"/>
      <c r="D11" s="3"/>
      <c r="E11" s="3"/>
      <c r="F11" s="3"/>
    </row>
    <row r="12" spans="1:6" ht="15.8" customHeight="1">
      <c r="A12" s="3" t="s">
        <v>148</v>
      </c>
      <c r="B12" s="3"/>
      <c r="C12" s="3"/>
      <c r="D12" s="3"/>
      <c r="E12" s="3"/>
      <c r="F12" s="3"/>
    </row>
    <row r="13" spans="1:6" ht="15.8" customHeight="1"/>
    <row r="14" spans="1:6" ht="15.8" customHeight="1">
      <c r="A14" s="2" t="s">
        <v>134</v>
      </c>
      <c r="B14" s="2" t="s">
        <v>135</v>
      </c>
      <c r="C14" s="2" t="s">
        <v>137</v>
      </c>
      <c r="D14" s="2"/>
      <c r="E14" s="2" t="s">
        <v>139</v>
      </c>
    </row>
    <row r="15" spans="1:6" ht="15.8" customHeight="1">
      <c r="A15" s="3" t="s">
        <v>140</v>
      </c>
      <c r="B15" s="20">
        <v>7000</v>
      </c>
      <c r="C15" s="20" t="s">
        <v>141</v>
      </c>
      <c r="D15" s="20"/>
      <c r="E15" s="3"/>
    </row>
    <row r="16" spans="1:6" ht="15.8" customHeight="1">
      <c r="A16" s="3" t="s">
        <v>142</v>
      </c>
      <c r="B16" s="20">
        <v>6500</v>
      </c>
      <c r="C16" s="20" t="s">
        <v>141</v>
      </c>
      <c r="D16" s="20"/>
      <c r="E16" s="3"/>
    </row>
    <row r="17" spans="1:6" ht="15.8" customHeight="1">
      <c r="A17" s="3" t="s">
        <v>149</v>
      </c>
      <c r="B17" s="20">
        <v>12000</v>
      </c>
      <c r="C17" s="20" t="s">
        <v>141</v>
      </c>
      <c r="D17" s="20"/>
      <c r="E17" s="22">
        <v>45388</v>
      </c>
    </row>
    <row r="18" spans="1:6" ht="15.8" customHeight="1">
      <c r="A18" s="3" t="s">
        <v>144</v>
      </c>
      <c r="B18" s="20">
        <v>8000</v>
      </c>
      <c r="C18" s="20" t="s">
        <v>141</v>
      </c>
      <c r="D18" s="20"/>
      <c r="E18" s="22">
        <v>45384</v>
      </c>
    </row>
    <row r="19" spans="1:6" ht="15.8" customHeight="1">
      <c r="A19" s="3" t="s">
        <v>145</v>
      </c>
      <c r="B19" s="20">
        <v>5500</v>
      </c>
      <c r="C19" s="20" t="s">
        <v>146</v>
      </c>
      <c r="D19" s="20"/>
      <c r="E19" s="3"/>
    </row>
    <row r="20" spans="1:6" ht="15.8" customHeight="1">
      <c r="A20" s="3" t="s">
        <v>147</v>
      </c>
      <c r="B20" s="20">
        <v>7000</v>
      </c>
      <c r="C20" s="20" t="s">
        <v>146</v>
      </c>
      <c r="D20" s="20"/>
      <c r="E20" s="3"/>
    </row>
    <row r="21" spans="1:6" ht="15.8" customHeight="1">
      <c r="A21" s="3"/>
      <c r="B21" s="3"/>
      <c r="C21" s="3"/>
      <c r="D21" s="3"/>
      <c r="E21" s="3"/>
      <c r="F21" s="3"/>
    </row>
    <row r="22" spans="1:6" ht="15.8" customHeight="1">
      <c r="A22" s="3"/>
      <c r="B22" s="3"/>
      <c r="C22" s="3"/>
      <c r="D22" s="3"/>
      <c r="E22" s="3"/>
      <c r="F22" s="3"/>
    </row>
    <row r="23" spans="1:6" ht="15.8" customHeight="1">
      <c r="A23" s="3"/>
      <c r="B23" s="21">
        <f>SUM(B15:B20)</f>
        <v>46000</v>
      </c>
      <c r="C23" s="21">
        <v>6000</v>
      </c>
      <c r="D23" s="3"/>
      <c r="E23" s="21"/>
      <c r="F23" s="3"/>
    </row>
    <row r="24" spans="1:6" ht="15.8" customHeight="1">
      <c r="B24" s="6">
        <v>40000</v>
      </c>
    </row>
    <row r="25" spans="1:6" ht="15.8" customHeight="1"/>
    <row r="26" spans="1:6" ht="15.8" customHeight="1"/>
    <row r="27" spans="1:6" ht="15.8" customHeight="1"/>
    <row r="28" spans="1:6" ht="15.8" customHeight="1"/>
    <row r="29" spans="1:6" ht="15.8" customHeight="1"/>
    <row r="30" spans="1:6" ht="15.8" customHeight="1"/>
    <row r="31" spans="1:6" ht="15.8" customHeight="1"/>
    <row r="32" spans="1:6" ht="15.8" customHeight="1"/>
    <row r="33" ht="15.8" customHeight="1"/>
    <row r="34" ht="15.8" customHeight="1"/>
    <row r="35" ht="15.8" customHeight="1"/>
    <row r="36" ht="15.8" customHeight="1"/>
    <row r="37" ht="15.8" customHeight="1"/>
    <row r="38" ht="15.8" customHeight="1"/>
    <row r="39" ht="15.8" customHeight="1"/>
    <row r="40" ht="15.8" customHeight="1"/>
    <row r="41" ht="15.8" customHeight="1"/>
    <row r="42" ht="15.8" customHeight="1"/>
    <row r="43" ht="15.8" customHeight="1"/>
    <row r="44" ht="15.8" customHeight="1"/>
    <row r="45" ht="15.8" customHeight="1"/>
    <row r="46" ht="15.8" customHeight="1"/>
    <row r="47" ht="15.8" customHeight="1"/>
    <row r="48" ht="15.8" customHeight="1"/>
    <row r="49" ht="15.8" customHeight="1"/>
    <row r="50" ht="15.8" customHeight="1"/>
    <row r="51" ht="15.8" customHeight="1"/>
    <row r="52" ht="15.8" customHeight="1"/>
    <row r="53" ht="15.8" customHeight="1"/>
    <row r="54" ht="15.8" customHeight="1"/>
    <row r="55" ht="15.8" customHeight="1"/>
    <row r="56" ht="15.8" customHeight="1"/>
    <row r="57" ht="15.8" customHeight="1"/>
    <row r="58" ht="15.8" customHeight="1"/>
    <row r="59" ht="15.8" customHeight="1"/>
    <row r="60" ht="15.8" customHeight="1"/>
    <row r="61" ht="15.8" customHeight="1"/>
    <row r="62" ht="15.8" customHeight="1"/>
    <row r="63" ht="15.8" customHeight="1"/>
    <row r="64" ht="15.8" customHeight="1"/>
    <row r="65" ht="15.8" customHeight="1"/>
    <row r="66" ht="15.8" customHeight="1"/>
    <row r="67" ht="15.8" customHeight="1"/>
    <row r="68" ht="15.8" customHeight="1"/>
    <row r="69" ht="15.8" customHeight="1"/>
    <row r="70" ht="15.8" customHeight="1"/>
    <row r="71" ht="15.8" customHeight="1"/>
    <row r="72" ht="15.8" customHeight="1"/>
    <row r="73" ht="15.8" customHeight="1"/>
    <row r="74" ht="15.8" customHeight="1"/>
    <row r="75" ht="15.8" customHeight="1"/>
    <row r="76" ht="15.8" customHeight="1"/>
    <row r="77" ht="15.8" customHeight="1"/>
    <row r="78" ht="15.8" customHeight="1"/>
    <row r="79" ht="15.8" customHeight="1"/>
    <row r="80" ht="15.8" customHeight="1"/>
    <row r="81" ht="15.8" customHeight="1"/>
    <row r="82" ht="15.8" customHeight="1"/>
    <row r="83" ht="15.8" customHeight="1"/>
    <row r="84" ht="15.8" customHeight="1"/>
    <row r="85" ht="15.8" customHeight="1"/>
    <row r="86" ht="15.8" customHeight="1"/>
    <row r="87" ht="15.8" customHeight="1"/>
    <row r="88" ht="15.8" customHeight="1"/>
    <row r="89" ht="15.8" customHeight="1"/>
    <row r="90" ht="15.8" customHeight="1"/>
    <row r="91" ht="15.8" customHeight="1"/>
    <row r="92" ht="15.8" customHeight="1"/>
    <row r="93" ht="15.8" customHeight="1"/>
    <row r="94" ht="15.8" customHeight="1"/>
    <row r="95" ht="15.8" customHeight="1"/>
    <row r="96" ht="15.8" customHeight="1"/>
    <row r="97" ht="15.8" customHeight="1"/>
    <row r="98" ht="15.8" customHeight="1"/>
    <row r="99" ht="15.8" customHeight="1"/>
    <row r="100" ht="15.8" customHeight="1"/>
    <row r="101" ht="15.8" customHeight="1"/>
    <row r="102" ht="15.8" customHeight="1"/>
    <row r="103" ht="15.8" customHeight="1"/>
    <row r="104" ht="15.8" customHeight="1"/>
    <row r="105" ht="15.8" customHeight="1"/>
    <row r="106" ht="15.8" customHeight="1"/>
    <row r="107" ht="15.8" customHeight="1"/>
    <row r="108" ht="15.8" customHeight="1"/>
    <row r="109" ht="15.8" customHeight="1"/>
    <row r="110" ht="15.8" customHeight="1"/>
    <row r="111" ht="15.8" customHeight="1"/>
    <row r="112" ht="15.8" customHeight="1"/>
    <row r="113" ht="15.8" customHeight="1"/>
    <row r="114" ht="15.8" customHeight="1"/>
    <row r="115" ht="15.8" customHeight="1"/>
    <row r="116" ht="15.8" customHeight="1"/>
    <row r="117" ht="15.8" customHeight="1"/>
    <row r="118" ht="15.8" customHeight="1"/>
    <row r="119" ht="15.8" customHeight="1"/>
    <row r="120" ht="15.8" customHeight="1"/>
    <row r="121" ht="15.8" customHeight="1"/>
    <row r="122" ht="15.8" customHeight="1"/>
    <row r="123" ht="15.8" customHeight="1"/>
    <row r="124" ht="15.8" customHeight="1"/>
    <row r="125" ht="15.8" customHeight="1"/>
    <row r="126" ht="15.8" customHeight="1"/>
    <row r="127" ht="15.8" customHeight="1"/>
    <row r="128" ht="15.8" customHeight="1"/>
    <row r="129" ht="15.8" customHeight="1"/>
    <row r="130" ht="15.8" customHeight="1"/>
    <row r="131" ht="15.8" customHeight="1"/>
    <row r="132" ht="15.8" customHeight="1"/>
    <row r="133" ht="15.8" customHeight="1"/>
    <row r="134" ht="15.8" customHeight="1"/>
    <row r="135" ht="15.8" customHeight="1"/>
    <row r="136" ht="15.8" customHeight="1"/>
    <row r="137" ht="15.8" customHeight="1"/>
    <row r="138" ht="15.8" customHeight="1"/>
    <row r="139" ht="15.8" customHeight="1"/>
    <row r="140" ht="15.8" customHeight="1"/>
    <row r="141" ht="15.8" customHeight="1"/>
    <row r="142" ht="15.8" customHeight="1"/>
    <row r="143" ht="15.8" customHeight="1"/>
    <row r="144" ht="15.8" customHeight="1"/>
    <row r="145" ht="15.8" customHeight="1"/>
    <row r="146" ht="15.8" customHeight="1"/>
    <row r="147" ht="15.8" customHeight="1"/>
    <row r="148" ht="15.8" customHeight="1"/>
    <row r="149" ht="15.8" customHeight="1"/>
    <row r="150" ht="15.8" customHeight="1"/>
    <row r="151" ht="15.8" customHeight="1"/>
    <row r="152" ht="15.8" customHeight="1"/>
    <row r="153" ht="15.8" customHeight="1"/>
    <row r="154" ht="15.8" customHeight="1"/>
    <row r="155" ht="15.8" customHeight="1"/>
    <row r="156" ht="15.8" customHeight="1"/>
    <row r="157" ht="15.8" customHeight="1"/>
    <row r="158" ht="15.8" customHeight="1"/>
    <row r="159" ht="15.8" customHeight="1"/>
    <row r="160" ht="15.8" customHeight="1"/>
    <row r="161" ht="15.8" customHeight="1"/>
    <row r="162" ht="15.8" customHeight="1"/>
    <row r="163" ht="15.8" customHeight="1"/>
    <row r="164" ht="15.8" customHeight="1"/>
    <row r="165" ht="15.8" customHeight="1"/>
    <row r="166" ht="15.8" customHeight="1"/>
    <row r="167" ht="15.8" customHeight="1"/>
    <row r="168" ht="15.8" customHeight="1"/>
    <row r="169" ht="15.8" customHeight="1"/>
    <row r="170" ht="15.8" customHeight="1"/>
    <row r="171" ht="15.8" customHeight="1"/>
    <row r="172" ht="15.8" customHeight="1"/>
    <row r="173" ht="15.8" customHeight="1"/>
    <row r="174" ht="15.8" customHeight="1"/>
    <row r="175" ht="15.8" customHeight="1"/>
    <row r="176" ht="15.8" customHeight="1"/>
    <row r="177" ht="15.8" customHeight="1"/>
    <row r="178" ht="15.8" customHeight="1"/>
    <row r="179" ht="15.8" customHeight="1"/>
    <row r="180" ht="15.8" customHeight="1"/>
    <row r="181" ht="15.8" customHeight="1"/>
    <row r="182" ht="15.8" customHeight="1"/>
    <row r="183" ht="15.8" customHeight="1"/>
    <row r="184" ht="15.8" customHeight="1"/>
    <row r="185" ht="15.8" customHeight="1"/>
    <row r="186" ht="15.8" customHeight="1"/>
    <row r="187" ht="15.8" customHeight="1"/>
    <row r="188" ht="15.8" customHeight="1"/>
    <row r="189" ht="15.8" customHeight="1"/>
    <row r="190" ht="15.8" customHeight="1"/>
    <row r="191" ht="15.8" customHeight="1"/>
    <row r="192" ht="15.8" customHeight="1"/>
    <row r="193" ht="15.8" customHeight="1"/>
    <row r="194" ht="15.8" customHeight="1"/>
    <row r="195" ht="15.8" customHeight="1"/>
    <row r="196" ht="15.8" customHeight="1"/>
    <row r="197" ht="15.8" customHeight="1"/>
    <row r="198" ht="15.8" customHeight="1"/>
    <row r="199" ht="15.8" customHeight="1"/>
    <row r="200" ht="15.8" customHeight="1"/>
    <row r="201" ht="15.8" customHeight="1"/>
    <row r="202" ht="15.8" customHeight="1"/>
    <row r="203" ht="15.8" customHeight="1"/>
    <row r="204" ht="15.8" customHeight="1"/>
    <row r="205" ht="15.8" customHeight="1"/>
    <row r="206" ht="15.8" customHeight="1"/>
    <row r="207" ht="15.8" customHeight="1"/>
    <row r="208" ht="15.8" customHeight="1"/>
    <row r="209" ht="15.8" customHeight="1"/>
    <row r="210" ht="15.8" customHeight="1"/>
    <row r="211" ht="15.8" customHeight="1"/>
    <row r="212" ht="15.8" customHeight="1"/>
    <row r="213" ht="15.8" customHeight="1"/>
    <row r="214" ht="15.8" customHeight="1"/>
    <row r="215" ht="15.8" customHeight="1"/>
    <row r="216" ht="15.8" customHeight="1"/>
    <row r="217" ht="15.8" customHeight="1"/>
    <row r="218" ht="15.8" customHeight="1"/>
    <row r="219" ht="15.8" customHeight="1"/>
    <row r="220" ht="15.8" customHeight="1"/>
    <row r="221" ht="15.8" customHeight="1"/>
    <row r="222" ht="15.8" customHeight="1"/>
    <row r="223" ht="15.8" customHeight="1"/>
    <row r="224" ht="15.8" customHeight="1"/>
    <row r="225" ht="15.8" customHeight="1"/>
    <row r="226" ht="15.8" customHeight="1"/>
    <row r="227" ht="15.8" customHeight="1"/>
    <row r="228" ht="15.8" customHeight="1"/>
    <row r="229" ht="15.8" customHeight="1"/>
    <row r="230" ht="15.8" customHeight="1"/>
    <row r="231" ht="15.8" customHeight="1"/>
    <row r="232" ht="15.8" customHeight="1"/>
    <row r="233" ht="15.8" customHeight="1"/>
    <row r="234" ht="15.8" customHeight="1"/>
    <row r="235" ht="15.8" customHeight="1"/>
    <row r="236" ht="15.8" customHeight="1"/>
    <row r="237" ht="15.8" customHeight="1"/>
    <row r="238" ht="15.8" customHeight="1"/>
    <row r="239" ht="15.8" customHeight="1"/>
    <row r="240" ht="15.8" customHeight="1"/>
    <row r="241" ht="15.8" customHeight="1"/>
    <row r="242" ht="15.8" customHeight="1"/>
    <row r="243" ht="15.8" customHeight="1"/>
    <row r="244" ht="15.8" customHeight="1"/>
    <row r="245" ht="15.8" customHeight="1"/>
    <row r="246" ht="15.8" customHeight="1"/>
    <row r="247" ht="15.8" customHeight="1"/>
    <row r="248" ht="15.8" customHeight="1"/>
    <row r="249" ht="15.8" customHeight="1"/>
    <row r="250" ht="15.8" customHeight="1"/>
    <row r="251" ht="15.8" customHeight="1"/>
    <row r="252" ht="15.8" customHeight="1"/>
    <row r="253" ht="15.8" customHeight="1"/>
    <row r="254" ht="15.8" customHeight="1"/>
    <row r="255" ht="15.8" customHeight="1"/>
    <row r="256" ht="15.8" customHeight="1"/>
    <row r="257" ht="15.8" customHeight="1"/>
    <row r="258" ht="15.8" customHeight="1"/>
    <row r="259" ht="15.8" customHeight="1"/>
    <row r="260" ht="15.8" customHeight="1"/>
    <row r="261" ht="15.8" customHeight="1"/>
    <row r="262" ht="15.8" customHeight="1"/>
    <row r="263" ht="15.8" customHeight="1"/>
    <row r="264" ht="15.8" customHeight="1"/>
    <row r="265" ht="15.8" customHeight="1"/>
    <row r="266" ht="15.8" customHeight="1"/>
    <row r="267" ht="15.8" customHeight="1"/>
    <row r="268" ht="15.8" customHeight="1"/>
    <row r="269" ht="15.8" customHeight="1"/>
    <row r="270" ht="15.8" customHeight="1"/>
    <row r="271" ht="15.8" customHeight="1"/>
    <row r="272" ht="15.8" customHeight="1"/>
    <row r="273" ht="15.8" customHeight="1"/>
    <row r="274" ht="15.8" customHeight="1"/>
    <row r="275" ht="15.8" customHeight="1"/>
    <row r="276" ht="15.8" customHeight="1"/>
    <row r="277" ht="15.8" customHeight="1"/>
    <row r="278" ht="15.8" customHeight="1"/>
    <row r="279" ht="15.8" customHeight="1"/>
    <row r="280" ht="15.8" customHeight="1"/>
    <row r="281" ht="15.8" customHeight="1"/>
    <row r="282" ht="15.8" customHeight="1"/>
    <row r="283" ht="15.8" customHeight="1"/>
    <row r="284" ht="15.8" customHeight="1"/>
    <row r="285" ht="15.8" customHeight="1"/>
    <row r="286" ht="15.8" customHeight="1"/>
    <row r="287" ht="15.8" customHeight="1"/>
    <row r="288" ht="15.8" customHeight="1"/>
    <row r="289" ht="15.8" customHeight="1"/>
    <row r="290" ht="15.8" customHeight="1"/>
    <row r="291" ht="15.8" customHeight="1"/>
    <row r="292" ht="15.8" customHeight="1"/>
    <row r="293" ht="15.8" customHeight="1"/>
    <row r="294" ht="15.8" customHeight="1"/>
    <row r="295" ht="15.8" customHeight="1"/>
    <row r="296" ht="15.8" customHeight="1"/>
    <row r="297" ht="15.8" customHeight="1"/>
    <row r="298" ht="15.8" customHeight="1"/>
    <row r="299" ht="15.8" customHeight="1"/>
    <row r="300" ht="15.8" customHeight="1"/>
    <row r="301" ht="15.8" customHeight="1"/>
    <row r="302" ht="15.8" customHeight="1"/>
    <row r="303" ht="15.8" customHeight="1"/>
    <row r="304" ht="15.8" customHeight="1"/>
    <row r="305" ht="15.8" customHeight="1"/>
    <row r="306" ht="15.8" customHeight="1"/>
    <row r="307" ht="15.8" customHeight="1"/>
    <row r="308" ht="15.8" customHeight="1"/>
    <row r="309" ht="15.8" customHeight="1"/>
    <row r="310" ht="15.8" customHeight="1"/>
    <row r="311" ht="15.8" customHeight="1"/>
    <row r="312" ht="15.8" customHeight="1"/>
    <row r="313" ht="15.8" customHeight="1"/>
    <row r="314" ht="15.8" customHeight="1"/>
    <row r="315" ht="15.8" customHeight="1"/>
    <row r="316" ht="15.8" customHeight="1"/>
    <row r="317" ht="15.8" customHeight="1"/>
    <row r="318" ht="15.8" customHeight="1"/>
    <row r="319" ht="15.8" customHeight="1"/>
    <row r="320" ht="15.8" customHeight="1"/>
    <row r="321" ht="15.8" customHeight="1"/>
    <row r="322" ht="15.8" customHeight="1"/>
    <row r="323" ht="15.8" customHeight="1"/>
    <row r="324" ht="15.8" customHeight="1"/>
    <row r="325" ht="15.8" customHeight="1"/>
    <row r="326" ht="15.8" customHeight="1"/>
    <row r="327" ht="15.8" customHeight="1"/>
    <row r="328" ht="15.8" customHeight="1"/>
    <row r="329" ht="15.8" customHeight="1"/>
    <row r="330" ht="15.8" customHeight="1"/>
    <row r="331" ht="15.8" customHeight="1"/>
    <row r="332" ht="15.8" customHeight="1"/>
    <row r="333" ht="15.8" customHeight="1"/>
    <row r="334" ht="15.8" customHeight="1"/>
    <row r="335" ht="15.8" customHeight="1"/>
    <row r="336" ht="15.8" customHeight="1"/>
    <row r="337" ht="15.8" customHeight="1"/>
    <row r="338" ht="15.8" customHeight="1"/>
    <row r="339" ht="15.8" customHeight="1"/>
    <row r="340" ht="15.8" customHeight="1"/>
    <row r="341" ht="15.8" customHeight="1"/>
    <row r="342" ht="15.8" customHeight="1"/>
    <row r="343" ht="15.8" customHeight="1"/>
    <row r="344" ht="15.8" customHeight="1"/>
    <row r="345" ht="15.8" customHeight="1"/>
    <row r="346" ht="15.8" customHeight="1"/>
    <row r="347" ht="15.8" customHeight="1"/>
    <row r="348" ht="15.8" customHeight="1"/>
    <row r="349" ht="15.8" customHeight="1"/>
    <row r="350" ht="15.8" customHeight="1"/>
    <row r="351" ht="15.8" customHeight="1"/>
    <row r="352" ht="15.8" customHeight="1"/>
    <row r="353" ht="15.8" customHeight="1"/>
    <row r="354" ht="15.8" customHeight="1"/>
    <row r="355" ht="15.8" customHeight="1"/>
    <row r="356" ht="15.8" customHeight="1"/>
    <row r="357" ht="15.8" customHeight="1"/>
    <row r="358" ht="15.8" customHeight="1"/>
    <row r="359" ht="15.8" customHeight="1"/>
    <row r="360" ht="15.8" customHeight="1"/>
    <row r="361" ht="15.8" customHeight="1"/>
    <row r="362" ht="15.8" customHeight="1"/>
    <row r="363" ht="15.8" customHeight="1"/>
    <row r="364" ht="15.8" customHeight="1"/>
    <row r="365" ht="15.8" customHeight="1"/>
    <row r="366" ht="15.8" customHeight="1"/>
    <row r="367" ht="15.8" customHeight="1"/>
    <row r="368" ht="15.8" customHeight="1"/>
    <row r="369" ht="15.8" customHeight="1"/>
    <row r="370" ht="15.8" customHeight="1"/>
    <row r="371" ht="15.8" customHeight="1"/>
    <row r="372" ht="15.8" customHeight="1"/>
    <row r="373" ht="15.8" customHeight="1"/>
    <row r="374" ht="15.8" customHeight="1"/>
    <row r="375" ht="15.8" customHeight="1"/>
    <row r="376" ht="15.8" customHeight="1"/>
    <row r="377" ht="15.8" customHeight="1"/>
    <row r="378" ht="15.8" customHeight="1"/>
    <row r="379" ht="15.8" customHeight="1"/>
    <row r="380" ht="15.8" customHeight="1"/>
    <row r="381" ht="15.8" customHeight="1"/>
    <row r="382" ht="15.8" customHeight="1"/>
    <row r="383" ht="15.8" customHeight="1"/>
    <row r="384" ht="15.8" customHeight="1"/>
    <row r="385" ht="15.8" customHeight="1"/>
    <row r="386" ht="15.8" customHeight="1"/>
    <row r="387" ht="15.8" customHeight="1"/>
    <row r="388" ht="15.8" customHeight="1"/>
    <row r="389" ht="15.8" customHeight="1"/>
    <row r="390" ht="15.8" customHeight="1"/>
    <row r="391" ht="15.8" customHeight="1"/>
    <row r="392" ht="15.8" customHeight="1"/>
    <row r="393" ht="15.8" customHeight="1"/>
    <row r="394" ht="15.8" customHeight="1"/>
    <row r="395" ht="15.8" customHeight="1"/>
    <row r="396" ht="15.8" customHeight="1"/>
    <row r="397" ht="15.8" customHeight="1"/>
    <row r="398" ht="15.8" customHeight="1"/>
    <row r="399" ht="15.8" customHeight="1"/>
    <row r="400" ht="15.8" customHeight="1"/>
    <row r="401" ht="15.8" customHeight="1"/>
    <row r="402" ht="15.8" customHeight="1"/>
    <row r="403" ht="15.8" customHeight="1"/>
    <row r="404" ht="15.8" customHeight="1"/>
    <row r="405" ht="15.8" customHeight="1"/>
    <row r="406" ht="15.8" customHeight="1"/>
    <row r="407" ht="15.8" customHeight="1"/>
    <row r="408" ht="15.8" customHeight="1"/>
    <row r="409" ht="15.8" customHeight="1"/>
    <row r="410" ht="15.8" customHeight="1"/>
    <row r="411" ht="15.8" customHeight="1"/>
    <row r="412" ht="15.8" customHeight="1"/>
    <row r="413" ht="15.8" customHeight="1"/>
    <row r="414" ht="15.8" customHeight="1"/>
    <row r="415" ht="15.8" customHeight="1"/>
    <row r="416" ht="15.8" customHeight="1"/>
    <row r="417" ht="15.8" customHeight="1"/>
    <row r="418" ht="15.8" customHeight="1"/>
    <row r="419" ht="15.8" customHeight="1"/>
    <row r="420" ht="15.8" customHeight="1"/>
    <row r="421" ht="15.8" customHeight="1"/>
    <row r="422" ht="15.8" customHeight="1"/>
    <row r="423" ht="15.8" customHeight="1"/>
    <row r="424" ht="15.8" customHeight="1"/>
    <row r="425" ht="15.8" customHeight="1"/>
    <row r="426" ht="15.8" customHeight="1"/>
    <row r="427" ht="15.8" customHeight="1"/>
    <row r="428" ht="15.8" customHeight="1"/>
    <row r="429" ht="15.8" customHeight="1"/>
    <row r="430" ht="15.8" customHeight="1"/>
    <row r="431" ht="15.8" customHeight="1"/>
    <row r="432" ht="15.8" customHeight="1"/>
    <row r="433" ht="15.8" customHeight="1"/>
    <row r="434" ht="15.8" customHeight="1"/>
    <row r="435" ht="15.8" customHeight="1"/>
    <row r="436" ht="15.8" customHeight="1"/>
    <row r="437" ht="15.8" customHeight="1"/>
    <row r="438" ht="15.8" customHeight="1"/>
    <row r="439" ht="15.8" customHeight="1"/>
    <row r="440" ht="15.8" customHeight="1"/>
    <row r="441" ht="15.8" customHeight="1"/>
    <row r="442" ht="15.8" customHeight="1"/>
    <row r="443" ht="15.8" customHeight="1"/>
    <row r="444" ht="15.8" customHeight="1"/>
    <row r="445" ht="15.8" customHeight="1"/>
    <row r="446" ht="15.8" customHeight="1"/>
    <row r="447" ht="15.8" customHeight="1"/>
    <row r="448" ht="15.8" customHeight="1"/>
    <row r="449" ht="15.8" customHeight="1"/>
    <row r="450" ht="15.8" customHeight="1"/>
    <row r="451" ht="15.8" customHeight="1"/>
    <row r="452" ht="15.8" customHeight="1"/>
    <row r="453" ht="15.8" customHeight="1"/>
    <row r="454" ht="15.8" customHeight="1"/>
    <row r="455" ht="15.8" customHeight="1"/>
    <row r="456" ht="15.8" customHeight="1"/>
    <row r="457" ht="15.8" customHeight="1"/>
    <row r="458" ht="15.8" customHeight="1"/>
    <row r="459" ht="15.8" customHeight="1"/>
    <row r="460" ht="15.8" customHeight="1"/>
    <row r="461" ht="15.8" customHeight="1"/>
    <row r="462" ht="15.8" customHeight="1"/>
    <row r="463" ht="15.8" customHeight="1"/>
    <row r="464" ht="15.8" customHeight="1"/>
    <row r="465" ht="15.8" customHeight="1"/>
    <row r="466" ht="15.8" customHeight="1"/>
    <row r="467" ht="15.8" customHeight="1"/>
    <row r="468" ht="15.8" customHeight="1"/>
    <row r="469" ht="15.8" customHeight="1"/>
    <row r="470" ht="15.8" customHeight="1"/>
    <row r="471" ht="15.8" customHeight="1"/>
    <row r="472" ht="15.8" customHeight="1"/>
    <row r="473" ht="15.8" customHeight="1"/>
    <row r="474" ht="15.8" customHeight="1"/>
    <row r="475" ht="15.8" customHeight="1"/>
    <row r="476" ht="15.8" customHeight="1"/>
    <row r="477" ht="15.8" customHeight="1"/>
    <row r="478" ht="15.8" customHeight="1"/>
    <row r="479" ht="15.8" customHeight="1"/>
    <row r="480" ht="15.8" customHeight="1"/>
    <row r="481" ht="15.8" customHeight="1"/>
    <row r="482" ht="15.8" customHeight="1"/>
    <row r="483" ht="15.8" customHeight="1"/>
    <row r="484" ht="15.8" customHeight="1"/>
    <row r="485" ht="15.8" customHeight="1"/>
    <row r="486" ht="15.8" customHeight="1"/>
    <row r="487" ht="15.8" customHeight="1"/>
    <row r="488" ht="15.8" customHeight="1"/>
    <row r="489" ht="15.8" customHeight="1"/>
    <row r="490" ht="15.8" customHeight="1"/>
    <row r="491" ht="15.8" customHeight="1"/>
    <row r="492" ht="15.8" customHeight="1"/>
    <row r="493" ht="15.8" customHeight="1"/>
    <row r="494" ht="15.8" customHeight="1"/>
    <row r="495" ht="15.8" customHeight="1"/>
    <row r="496" ht="15.8" customHeight="1"/>
    <row r="497" ht="15.8" customHeight="1"/>
    <row r="498" ht="15.8" customHeight="1"/>
    <row r="499" ht="15.8" customHeight="1"/>
    <row r="500" ht="15.8" customHeight="1"/>
    <row r="501" ht="15.8" customHeight="1"/>
    <row r="502" ht="15.8" customHeight="1"/>
    <row r="503" ht="15.8" customHeight="1"/>
    <row r="504" ht="15.8" customHeight="1"/>
    <row r="505" ht="15.8" customHeight="1"/>
    <row r="506" ht="15.8" customHeight="1"/>
    <row r="507" ht="15.8" customHeight="1"/>
    <row r="508" ht="15.8" customHeight="1"/>
    <row r="509" ht="15.8" customHeight="1"/>
    <row r="510" ht="15.8" customHeight="1"/>
    <row r="511" ht="15.8" customHeight="1"/>
    <row r="512" ht="15.8" customHeight="1"/>
    <row r="513" ht="15.8" customHeight="1"/>
    <row r="514" ht="15.8" customHeight="1"/>
    <row r="515" ht="15.8" customHeight="1"/>
    <row r="516" ht="15.8" customHeight="1"/>
    <row r="517" ht="15.8" customHeight="1"/>
    <row r="518" ht="15.8" customHeight="1"/>
    <row r="519" ht="15.8" customHeight="1"/>
    <row r="520" ht="15.8" customHeight="1"/>
    <row r="521" ht="15.8" customHeight="1"/>
    <row r="522" ht="15.8" customHeight="1"/>
    <row r="523" ht="15.8" customHeight="1"/>
    <row r="524" ht="15.8" customHeight="1"/>
    <row r="525" ht="15.8" customHeight="1"/>
    <row r="526" ht="15.8" customHeight="1"/>
    <row r="527" ht="15.8" customHeight="1"/>
    <row r="528" ht="15.8" customHeight="1"/>
    <row r="529" ht="15.8" customHeight="1"/>
    <row r="530" ht="15.8" customHeight="1"/>
    <row r="531" ht="15.8" customHeight="1"/>
    <row r="532" ht="15.8" customHeight="1"/>
    <row r="533" ht="15.8" customHeight="1"/>
    <row r="534" ht="15.8" customHeight="1"/>
    <row r="535" ht="15.8" customHeight="1"/>
    <row r="536" ht="15.8" customHeight="1"/>
    <row r="537" ht="15.8" customHeight="1"/>
    <row r="538" ht="15.8" customHeight="1"/>
    <row r="539" ht="15.8" customHeight="1"/>
    <row r="540" ht="15.8" customHeight="1"/>
    <row r="541" ht="15.8" customHeight="1"/>
    <row r="542" ht="15.8" customHeight="1"/>
    <row r="543" ht="15.8" customHeight="1"/>
    <row r="544" ht="15.8" customHeight="1"/>
    <row r="545" ht="15.8" customHeight="1"/>
    <row r="546" ht="15.8" customHeight="1"/>
    <row r="547" ht="15.8" customHeight="1"/>
    <row r="548" ht="15.8" customHeight="1"/>
    <row r="549" ht="15.8" customHeight="1"/>
    <row r="550" ht="15.8" customHeight="1"/>
    <row r="551" ht="15.8" customHeight="1"/>
    <row r="552" ht="15.8" customHeight="1"/>
    <row r="553" ht="15.8" customHeight="1"/>
    <row r="554" ht="15.8" customHeight="1"/>
    <row r="555" ht="15.8" customHeight="1"/>
    <row r="556" ht="15.8" customHeight="1"/>
    <row r="557" ht="15.8" customHeight="1"/>
    <row r="558" ht="15.8" customHeight="1"/>
    <row r="559" ht="15.8" customHeight="1"/>
    <row r="560" ht="15.8" customHeight="1"/>
    <row r="561" ht="15.8" customHeight="1"/>
    <row r="562" ht="15.8" customHeight="1"/>
    <row r="563" ht="15.8" customHeight="1"/>
    <row r="564" ht="15.8" customHeight="1"/>
    <row r="565" ht="15.8" customHeight="1"/>
    <row r="566" ht="15.8" customHeight="1"/>
    <row r="567" ht="15.8" customHeight="1"/>
    <row r="568" ht="15.8" customHeight="1"/>
    <row r="569" ht="15.8" customHeight="1"/>
    <row r="570" ht="15.8" customHeight="1"/>
    <row r="571" ht="15.8" customHeight="1"/>
    <row r="572" ht="15.8" customHeight="1"/>
    <row r="573" ht="15.8" customHeight="1"/>
    <row r="574" ht="15.8" customHeight="1"/>
    <row r="575" ht="15.8" customHeight="1"/>
    <row r="576" ht="15.8" customHeight="1"/>
    <row r="577" ht="15.8" customHeight="1"/>
    <row r="578" ht="15.8" customHeight="1"/>
    <row r="579" ht="15.8" customHeight="1"/>
    <row r="580" ht="15.8" customHeight="1"/>
    <row r="581" ht="15.8" customHeight="1"/>
    <row r="582" ht="15.8" customHeight="1"/>
    <row r="583" ht="15.8" customHeight="1"/>
    <row r="584" ht="15.8" customHeight="1"/>
    <row r="585" ht="15.8" customHeight="1"/>
    <row r="586" ht="15.8" customHeight="1"/>
    <row r="587" ht="15.8" customHeight="1"/>
    <row r="588" ht="15.8" customHeight="1"/>
    <row r="589" ht="15.8" customHeight="1"/>
    <row r="590" ht="15.8" customHeight="1"/>
    <row r="591" ht="15.8" customHeight="1"/>
    <row r="592" ht="15.8" customHeight="1"/>
    <row r="593" ht="15.8" customHeight="1"/>
    <row r="594" ht="15.8" customHeight="1"/>
    <row r="595" ht="15.8" customHeight="1"/>
    <row r="596" ht="15.8" customHeight="1"/>
    <row r="597" ht="15.8" customHeight="1"/>
    <row r="598" ht="15.8" customHeight="1"/>
    <row r="599" ht="15.8" customHeight="1"/>
    <row r="600" ht="15.8" customHeight="1"/>
    <row r="601" ht="15.8" customHeight="1"/>
    <row r="602" ht="15.8" customHeight="1"/>
    <row r="603" ht="15.8" customHeight="1"/>
    <row r="604" ht="15.8" customHeight="1"/>
    <row r="605" ht="15.8" customHeight="1"/>
    <row r="606" ht="15.8" customHeight="1"/>
    <row r="607" ht="15.8" customHeight="1"/>
    <row r="608" ht="15.8" customHeight="1"/>
    <row r="609" ht="15.8" customHeight="1"/>
    <row r="610" ht="15.8" customHeight="1"/>
    <row r="611" ht="15.8" customHeight="1"/>
    <row r="612" ht="15.8" customHeight="1"/>
    <row r="613" ht="15.8" customHeight="1"/>
    <row r="614" ht="15.8" customHeight="1"/>
    <row r="615" ht="15.8" customHeight="1"/>
    <row r="616" ht="15.8" customHeight="1"/>
    <row r="617" ht="15.8" customHeight="1"/>
    <row r="618" ht="15.8" customHeight="1"/>
    <row r="619" ht="15.8" customHeight="1"/>
    <row r="620" ht="15.8" customHeight="1"/>
    <row r="621" ht="15.8" customHeight="1"/>
    <row r="622" ht="15.8" customHeight="1"/>
    <row r="623" ht="15.8" customHeight="1"/>
    <row r="624" ht="15.8" customHeight="1"/>
    <row r="625" ht="15.8" customHeight="1"/>
    <row r="626" ht="15.8" customHeight="1"/>
    <row r="627" ht="15.8" customHeight="1"/>
    <row r="628" ht="15.8" customHeight="1"/>
    <row r="629" ht="15.8" customHeight="1"/>
    <row r="630" ht="15.8" customHeight="1"/>
    <row r="631" ht="15.8" customHeight="1"/>
    <row r="632" ht="15.8" customHeight="1"/>
    <row r="633" ht="15.8" customHeight="1"/>
    <row r="634" ht="15.8" customHeight="1"/>
    <row r="635" ht="15.8" customHeight="1"/>
    <row r="636" ht="15.8" customHeight="1"/>
    <row r="637" ht="15.8" customHeight="1"/>
    <row r="638" ht="15.8" customHeight="1"/>
    <row r="639" ht="15.8" customHeight="1"/>
    <row r="640" ht="15.8" customHeight="1"/>
    <row r="641" ht="15.8" customHeight="1"/>
    <row r="642" ht="15.8" customHeight="1"/>
    <row r="643" ht="15.8" customHeight="1"/>
    <row r="644" ht="15.8" customHeight="1"/>
    <row r="645" ht="15.8" customHeight="1"/>
    <row r="646" ht="15.8" customHeight="1"/>
    <row r="647" ht="15.8" customHeight="1"/>
    <row r="648" ht="15.8" customHeight="1"/>
    <row r="649" ht="15.8" customHeight="1"/>
    <row r="650" ht="15.8" customHeight="1"/>
    <row r="651" ht="15.8" customHeight="1"/>
    <row r="652" ht="15.8" customHeight="1"/>
    <row r="653" ht="15.8" customHeight="1"/>
    <row r="654" ht="15.8" customHeight="1"/>
    <row r="655" ht="15.8" customHeight="1"/>
    <row r="656" ht="15.8" customHeight="1"/>
    <row r="657" ht="15.8" customHeight="1"/>
    <row r="658" ht="15.8" customHeight="1"/>
    <row r="659" ht="15.8" customHeight="1"/>
    <row r="660" ht="15.8" customHeight="1"/>
    <row r="661" ht="15.8" customHeight="1"/>
    <row r="662" ht="15.8" customHeight="1"/>
    <row r="663" ht="15.8" customHeight="1"/>
    <row r="664" ht="15.8" customHeight="1"/>
    <row r="665" ht="15.8" customHeight="1"/>
    <row r="666" ht="15.8" customHeight="1"/>
    <row r="667" ht="15.8" customHeight="1"/>
    <row r="668" ht="15.8" customHeight="1"/>
    <row r="669" ht="15.8" customHeight="1"/>
    <row r="670" ht="15.8" customHeight="1"/>
    <row r="671" ht="15.8" customHeight="1"/>
    <row r="672" ht="15.8" customHeight="1"/>
    <row r="673" ht="15.8" customHeight="1"/>
    <row r="674" ht="15.8" customHeight="1"/>
    <row r="675" ht="15.8" customHeight="1"/>
    <row r="676" ht="15.8" customHeight="1"/>
    <row r="677" ht="15.8" customHeight="1"/>
    <row r="678" ht="15.8" customHeight="1"/>
    <row r="679" ht="15.8" customHeight="1"/>
    <row r="680" ht="15.8" customHeight="1"/>
    <row r="681" ht="15.8" customHeight="1"/>
    <row r="682" ht="15.8" customHeight="1"/>
    <row r="683" ht="15.8" customHeight="1"/>
    <row r="684" ht="15.8" customHeight="1"/>
    <row r="685" ht="15.8" customHeight="1"/>
    <row r="686" ht="15.8" customHeight="1"/>
    <row r="687" ht="15.8" customHeight="1"/>
    <row r="688" ht="15.8" customHeight="1"/>
    <row r="689" ht="15.8" customHeight="1"/>
    <row r="690" ht="15.8" customHeight="1"/>
    <row r="691" ht="15.8" customHeight="1"/>
    <row r="692" ht="15.8" customHeight="1"/>
    <row r="693" ht="15.8" customHeight="1"/>
    <row r="694" ht="15.8" customHeight="1"/>
    <row r="695" ht="15.8" customHeight="1"/>
    <row r="696" ht="15.8" customHeight="1"/>
    <row r="697" ht="15.8" customHeight="1"/>
    <row r="698" ht="15.8" customHeight="1"/>
    <row r="699" ht="15.8" customHeight="1"/>
    <row r="700" ht="15.8" customHeight="1"/>
    <row r="701" ht="15.8" customHeight="1"/>
    <row r="702" ht="15.8" customHeight="1"/>
    <row r="703" ht="15.8" customHeight="1"/>
    <row r="704" ht="15.8" customHeight="1"/>
    <row r="705" ht="15.8" customHeight="1"/>
    <row r="706" ht="15.8" customHeight="1"/>
    <row r="707" ht="15.8" customHeight="1"/>
    <row r="708" ht="15.8" customHeight="1"/>
    <row r="709" ht="15.8" customHeight="1"/>
    <row r="710" ht="15.8" customHeight="1"/>
    <row r="711" ht="15.8" customHeight="1"/>
    <row r="712" ht="15.8" customHeight="1"/>
    <row r="713" ht="15.8" customHeight="1"/>
    <row r="714" ht="15.8" customHeight="1"/>
    <row r="715" ht="15.8" customHeight="1"/>
    <row r="716" ht="15.8" customHeight="1"/>
    <row r="717" ht="15.8" customHeight="1"/>
    <row r="718" ht="15.8" customHeight="1"/>
    <row r="719" ht="15.8" customHeight="1"/>
    <row r="720" ht="15.8" customHeight="1"/>
    <row r="721" ht="15.8" customHeight="1"/>
    <row r="722" ht="15.8" customHeight="1"/>
    <row r="723" ht="15.8" customHeight="1"/>
    <row r="724" ht="15.8" customHeight="1"/>
    <row r="725" ht="15.8" customHeight="1"/>
    <row r="726" ht="15.8" customHeight="1"/>
    <row r="727" ht="15.8" customHeight="1"/>
    <row r="728" ht="15.8" customHeight="1"/>
    <row r="729" ht="15.8" customHeight="1"/>
    <row r="730" ht="15.8" customHeight="1"/>
    <row r="731" ht="15.8" customHeight="1"/>
    <row r="732" ht="15.8" customHeight="1"/>
    <row r="733" ht="15.8" customHeight="1"/>
    <row r="734" ht="15.8" customHeight="1"/>
    <row r="735" ht="15.8" customHeight="1"/>
    <row r="736" ht="15.8" customHeight="1"/>
    <row r="737" ht="15.8" customHeight="1"/>
    <row r="738" ht="15.8" customHeight="1"/>
    <row r="739" ht="15.8" customHeight="1"/>
    <row r="740" ht="15.8" customHeight="1"/>
    <row r="741" ht="15.8" customHeight="1"/>
    <row r="742" ht="15.8" customHeight="1"/>
    <row r="743" ht="15.8" customHeight="1"/>
    <row r="744" ht="15.8" customHeight="1"/>
    <row r="745" ht="15.8" customHeight="1"/>
    <row r="746" ht="15.8" customHeight="1"/>
    <row r="747" ht="15.8" customHeight="1"/>
    <row r="748" ht="15.8" customHeight="1"/>
    <row r="749" ht="15.8" customHeight="1"/>
    <row r="750" ht="15.8" customHeight="1"/>
    <row r="751" ht="15.8" customHeight="1"/>
    <row r="752" ht="15.8" customHeight="1"/>
    <row r="753" ht="15.8" customHeight="1"/>
    <row r="754" ht="15.8" customHeight="1"/>
    <row r="755" ht="15.8" customHeight="1"/>
    <row r="756" ht="15.8" customHeight="1"/>
    <row r="757" ht="15.8" customHeight="1"/>
    <row r="758" ht="15.8" customHeight="1"/>
    <row r="759" ht="15.8" customHeight="1"/>
    <row r="760" ht="15.8" customHeight="1"/>
    <row r="761" ht="15.8" customHeight="1"/>
    <row r="762" ht="15.8" customHeight="1"/>
    <row r="763" ht="15.8" customHeight="1"/>
    <row r="764" ht="15.8" customHeight="1"/>
    <row r="765" ht="15.8" customHeight="1"/>
    <row r="766" ht="15.8" customHeight="1"/>
    <row r="767" ht="15.8" customHeight="1"/>
    <row r="768" ht="15.8" customHeight="1"/>
    <row r="769" ht="15.8" customHeight="1"/>
    <row r="770" ht="15.8" customHeight="1"/>
    <row r="771" ht="15.8" customHeight="1"/>
    <row r="772" ht="15.8" customHeight="1"/>
    <row r="773" ht="15.8" customHeight="1"/>
    <row r="774" ht="15.8" customHeight="1"/>
    <row r="775" ht="15.8" customHeight="1"/>
    <row r="776" ht="15.8" customHeight="1"/>
    <row r="777" ht="15.8" customHeight="1"/>
    <row r="778" ht="15.8" customHeight="1"/>
    <row r="779" ht="15.8" customHeight="1"/>
    <row r="780" ht="15.8" customHeight="1"/>
    <row r="781" ht="15.8" customHeight="1"/>
    <row r="782" ht="15.8" customHeight="1"/>
    <row r="783" ht="15.8" customHeight="1"/>
    <row r="784" ht="15.8" customHeight="1"/>
    <row r="785" ht="15.8" customHeight="1"/>
    <row r="786" ht="15.8" customHeight="1"/>
    <row r="787" ht="15.8" customHeight="1"/>
    <row r="788" ht="15.8" customHeight="1"/>
    <row r="789" ht="15.8" customHeight="1"/>
    <row r="790" ht="15.8" customHeight="1"/>
    <row r="791" ht="15.8" customHeight="1"/>
    <row r="792" ht="15.8" customHeight="1"/>
    <row r="793" ht="15.8" customHeight="1"/>
    <row r="794" ht="15.8" customHeight="1"/>
    <row r="795" ht="15.8" customHeight="1"/>
    <row r="796" ht="15.8" customHeight="1"/>
    <row r="797" ht="15.8" customHeight="1"/>
    <row r="798" ht="15.8" customHeight="1"/>
    <row r="799" ht="15.8" customHeight="1"/>
    <row r="800" ht="15.8" customHeight="1"/>
    <row r="801" ht="15.8" customHeight="1"/>
    <row r="802" ht="15.8" customHeight="1"/>
    <row r="803" ht="15.8" customHeight="1"/>
    <row r="804" ht="15.8" customHeight="1"/>
    <row r="805" ht="15.8" customHeight="1"/>
    <row r="806" ht="15.8" customHeight="1"/>
    <row r="807" ht="15.8" customHeight="1"/>
    <row r="808" ht="15.8" customHeight="1"/>
    <row r="809" ht="15.8" customHeight="1"/>
    <row r="810" ht="15.8" customHeight="1"/>
    <row r="811" ht="15.8" customHeight="1"/>
    <row r="812" ht="15.8" customHeight="1"/>
    <row r="813" ht="15.8" customHeight="1"/>
    <row r="814" ht="15.8" customHeight="1"/>
    <row r="815" ht="15.8" customHeight="1"/>
    <row r="816" ht="15.8" customHeight="1"/>
    <row r="817" ht="15.8" customHeight="1"/>
    <row r="818" ht="15.8" customHeight="1"/>
    <row r="819" ht="15.8" customHeight="1"/>
    <row r="820" ht="15.8" customHeight="1"/>
    <row r="821" ht="15.8" customHeight="1"/>
    <row r="822" ht="15.8" customHeight="1"/>
    <row r="823" ht="15.8" customHeight="1"/>
    <row r="824" ht="15.8" customHeight="1"/>
    <row r="825" ht="15.8" customHeight="1"/>
    <row r="826" ht="15.8" customHeight="1"/>
    <row r="827" ht="15.8" customHeight="1"/>
    <row r="828" ht="15.8" customHeight="1"/>
    <row r="829" ht="15.8" customHeight="1"/>
    <row r="830" ht="15.8" customHeight="1"/>
    <row r="831" ht="15.8" customHeight="1"/>
    <row r="832" ht="15.8" customHeight="1"/>
    <row r="833" ht="15.8" customHeight="1"/>
    <row r="834" ht="15.8" customHeight="1"/>
    <row r="835" ht="15.8" customHeight="1"/>
    <row r="836" ht="15.8" customHeight="1"/>
    <row r="837" ht="15.8" customHeight="1"/>
    <row r="838" ht="15.8" customHeight="1"/>
    <row r="839" ht="15.8" customHeight="1"/>
    <row r="840" ht="15.8" customHeight="1"/>
    <row r="841" ht="15.8" customHeight="1"/>
    <row r="842" ht="15.8" customHeight="1"/>
    <row r="843" ht="15.8" customHeight="1"/>
    <row r="844" ht="15.8" customHeight="1"/>
    <row r="845" ht="15.8" customHeight="1"/>
    <row r="846" ht="15.8" customHeight="1"/>
    <row r="847" ht="15.8" customHeight="1"/>
    <row r="848" ht="15.8" customHeight="1"/>
    <row r="849" ht="15.8" customHeight="1"/>
    <row r="850" ht="15.8" customHeight="1"/>
    <row r="851" ht="15.8" customHeight="1"/>
    <row r="852" ht="15.8" customHeight="1"/>
    <row r="853" ht="15.8" customHeight="1"/>
    <row r="854" ht="15.8" customHeight="1"/>
    <row r="855" ht="15.8" customHeight="1"/>
    <row r="856" ht="15.8" customHeight="1"/>
    <row r="857" ht="15.8" customHeight="1"/>
    <row r="858" ht="15.8" customHeight="1"/>
    <row r="859" ht="15.8" customHeight="1"/>
    <row r="860" ht="15.8" customHeight="1"/>
    <row r="861" ht="15.8" customHeight="1"/>
    <row r="862" ht="15.8" customHeight="1"/>
    <row r="863" ht="15.8" customHeight="1"/>
    <row r="864" ht="15.8" customHeight="1"/>
    <row r="865" ht="15.8" customHeight="1"/>
    <row r="866" ht="15.8" customHeight="1"/>
    <row r="867" ht="15.8" customHeight="1"/>
    <row r="868" ht="15.8" customHeight="1"/>
    <row r="869" ht="15.8" customHeight="1"/>
    <row r="870" ht="15.8" customHeight="1"/>
    <row r="871" ht="15.8" customHeight="1"/>
    <row r="872" ht="15.8" customHeight="1"/>
    <row r="873" ht="15.8" customHeight="1"/>
    <row r="874" ht="15.8" customHeight="1"/>
    <row r="875" ht="15.8" customHeight="1"/>
    <row r="876" ht="15.8" customHeight="1"/>
    <row r="877" ht="15.8" customHeight="1"/>
    <row r="878" ht="15.8" customHeight="1"/>
    <row r="879" ht="15.8" customHeight="1"/>
    <row r="880" ht="15.8" customHeight="1"/>
    <row r="881" ht="15.8" customHeight="1"/>
    <row r="882" ht="15.8" customHeight="1"/>
    <row r="883" ht="15.8" customHeight="1"/>
    <row r="884" ht="15.8" customHeight="1"/>
    <row r="885" ht="15.8" customHeight="1"/>
    <row r="886" ht="15.8" customHeight="1"/>
    <row r="887" ht="15.8" customHeight="1"/>
    <row r="888" ht="15.8" customHeight="1"/>
    <row r="889" ht="15.8" customHeight="1"/>
    <row r="890" ht="15.8" customHeight="1"/>
    <row r="891" ht="15.8" customHeight="1"/>
    <row r="892" ht="15.8" customHeight="1"/>
    <row r="893" ht="15.8" customHeight="1"/>
    <row r="894" ht="15.8" customHeight="1"/>
    <row r="895" ht="15.8" customHeight="1"/>
    <row r="896" ht="15.8" customHeight="1"/>
    <row r="897" ht="15.8" customHeight="1"/>
    <row r="898" ht="15.8" customHeight="1"/>
    <row r="899" ht="15.8" customHeight="1"/>
    <row r="900" ht="15.8" customHeight="1"/>
    <row r="901" ht="15.8" customHeight="1"/>
    <row r="902" ht="15.8" customHeight="1"/>
    <row r="903" ht="15.8" customHeight="1"/>
    <row r="904" ht="15.8" customHeight="1"/>
    <row r="905" ht="15.8" customHeight="1"/>
    <row r="906" ht="15.8" customHeight="1"/>
    <row r="907" ht="15.8" customHeight="1"/>
    <row r="908" ht="15.8" customHeight="1"/>
    <row r="909" ht="15.8" customHeight="1"/>
    <row r="910" ht="15.8" customHeight="1"/>
    <row r="911" ht="15.8" customHeight="1"/>
    <row r="912" ht="15.8" customHeight="1"/>
    <row r="913" ht="15.8" customHeight="1"/>
    <row r="914" ht="15.8" customHeight="1"/>
    <row r="915" ht="15.8" customHeight="1"/>
    <row r="916" ht="15.8" customHeight="1"/>
    <row r="917" ht="15.8" customHeight="1"/>
    <row r="918" ht="15.8" customHeight="1"/>
    <row r="919" ht="15.8" customHeight="1"/>
    <row r="920" ht="15.8" customHeight="1"/>
    <row r="921" ht="15.8" customHeight="1"/>
    <row r="922" ht="15.8" customHeight="1"/>
    <row r="923" ht="15.8" customHeight="1"/>
    <row r="924" ht="15.8" customHeight="1"/>
    <row r="925" ht="15.8" customHeight="1"/>
    <row r="926" ht="15.8" customHeight="1"/>
    <row r="927" ht="15.8" customHeight="1"/>
    <row r="928" ht="15.8" customHeight="1"/>
    <row r="929" ht="15.8" customHeight="1"/>
    <row r="930" ht="15.8" customHeight="1"/>
    <row r="931" ht="15.8" customHeight="1"/>
    <row r="932" ht="15.8" customHeight="1"/>
    <row r="933" ht="15.8" customHeight="1"/>
    <row r="934" ht="15.8" customHeight="1"/>
    <row r="935" ht="15.8" customHeight="1"/>
    <row r="936" ht="15.8" customHeight="1"/>
    <row r="937" ht="15.8" customHeight="1"/>
    <row r="938" ht="15.8" customHeight="1"/>
    <row r="939" ht="15.8" customHeight="1"/>
    <row r="940" ht="15.8" customHeight="1"/>
    <row r="941" ht="15.8" customHeight="1"/>
    <row r="942" ht="15.8" customHeight="1"/>
    <row r="943" ht="15.8" customHeight="1"/>
    <row r="944" ht="15.8" customHeight="1"/>
    <row r="945" ht="15.8" customHeight="1"/>
    <row r="946" ht="15.8" customHeight="1"/>
    <row r="947" ht="15.8" customHeight="1"/>
    <row r="948" ht="15.8" customHeight="1"/>
    <row r="949" ht="15.8" customHeight="1"/>
    <row r="950" ht="15.8" customHeight="1"/>
    <row r="951" ht="15.8" customHeight="1"/>
    <row r="952" ht="15.8" customHeight="1"/>
    <row r="953" ht="15.8" customHeight="1"/>
    <row r="954" ht="15.8" customHeight="1"/>
    <row r="955" ht="15.8" customHeight="1"/>
    <row r="956" ht="15.8" customHeight="1"/>
    <row r="957" ht="15.8" customHeight="1"/>
    <row r="958" ht="15.8" customHeight="1"/>
    <row r="959" ht="15.8" customHeight="1"/>
    <row r="960" ht="15.8" customHeight="1"/>
    <row r="961" ht="15.8" customHeight="1"/>
    <row r="962" ht="15.8" customHeight="1"/>
    <row r="963" ht="15.8" customHeight="1"/>
    <row r="964" ht="15.8" customHeight="1"/>
    <row r="965" ht="15.8" customHeight="1"/>
    <row r="966" ht="15.8" customHeight="1"/>
    <row r="967" ht="15.8" customHeight="1"/>
    <row r="968" ht="15.8" customHeight="1"/>
    <row r="969" ht="15.8" customHeight="1"/>
    <row r="970" ht="15.8" customHeight="1"/>
    <row r="971" ht="15.8" customHeight="1"/>
    <row r="972" ht="15.8" customHeight="1"/>
    <row r="973" ht="15.8" customHeight="1"/>
    <row r="974" ht="15.8" customHeight="1"/>
    <row r="975" ht="15.8" customHeight="1"/>
    <row r="976" ht="15.8" customHeight="1"/>
    <row r="977" ht="15.8" customHeight="1"/>
    <row r="978" ht="15.8" customHeight="1"/>
    <row r="979" ht="15.8" customHeight="1"/>
    <row r="980" ht="15.8" customHeight="1"/>
    <row r="981" ht="15.8" customHeight="1"/>
    <row r="982" ht="15.8" customHeight="1"/>
    <row r="983" ht="15.8" customHeight="1"/>
    <row r="984" ht="15.8" customHeight="1"/>
    <row r="985" ht="15.8" customHeight="1"/>
    <row r="986" ht="15.8" customHeight="1"/>
    <row r="987" ht="15.8" customHeight="1"/>
    <row r="988" ht="15.8" customHeight="1"/>
    <row r="989" ht="15.8" customHeight="1"/>
    <row r="990" ht="15.8" customHeight="1"/>
    <row r="991" ht="15.8" customHeight="1"/>
    <row r="992" ht="15.8" customHeight="1"/>
    <row r="993" ht="15.8" customHeight="1"/>
    <row r="994" ht="15.8" customHeight="1"/>
    <row r="995" ht="15.8" customHeight="1"/>
    <row r="996" ht="15.8" customHeight="1"/>
    <row r="997" ht="15.8" customHeight="1"/>
    <row r="998" ht="15.8" customHeight="1"/>
    <row r="999" ht="15.8" customHeight="1"/>
    <row r="1000" ht="15.8" customHeight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000"/>
  <sheetViews>
    <sheetView workbookViewId="0"/>
  </sheetViews>
  <sheetFormatPr defaultColWidth="12.6640625" defaultRowHeight="15" customHeight="1"/>
  <cols>
    <col min="1" max="6" width="12.6640625" customWidth="1"/>
  </cols>
  <sheetData>
    <row r="1" spans="1:5" ht="15.8" customHeight="1">
      <c r="A1" s="23" t="s">
        <v>139</v>
      </c>
      <c r="B1" s="23" t="s">
        <v>150</v>
      </c>
      <c r="C1" s="23" t="s">
        <v>151</v>
      </c>
    </row>
    <row r="2" spans="1:5" ht="15.8" customHeight="1">
      <c r="A2" s="11" t="s">
        <v>152</v>
      </c>
      <c r="B2" s="11" t="s">
        <v>153</v>
      </c>
      <c r="C2" s="24">
        <v>10908</v>
      </c>
    </row>
    <row r="3" spans="1:5" ht="15.8" customHeight="1">
      <c r="A3" s="11" t="s">
        <v>152</v>
      </c>
      <c r="B3" s="11" t="s">
        <v>60</v>
      </c>
      <c r="C3" s="11">
        <v>114131</v>
      </c>
      <c r="D3" s="25">
        <v>15000</v>
      </c>
      <c r="E3" s="3">
        <v>100000</v>
      </c>
    </row>
    <row r="4" spans="1:5" ht="15.8" customHeight="1"/>
    <row r="5" spans="1:5" ht="15.8" customHeight="1"/>
    <row r="6" spans="1:5" ht="15.8" customHeight="1"/>
    <row r="7" spans="1:5" ht="15.8" customHeight="1"/>
    <row r="8" spans="1:5" ht="15.8" customHeight="1"/>
    <row r="9" spans="1:5" ht="15.8" customHeight="1"/>
    <row r="10" spans="1:5" ht="15.8" customHeight="1"/>
    <row r="11" spans="1:5" ht="15.8" customHeight="1"/>
    <row r="12" spans="1:5" ht="15.8" customHeight="1"/>
    <row r="13" spans="1:5" ht="15.8" customHeight="1"/>
    <row r="14" spans="1:5" ht="15.8" customHeight="1"/>
    <row r="15" spans="1:5" ht="15.8" customHeight="1"/>
    <row r="16" spans="1:5" ht="15.8" customHeight="1"/>
    <row r="17" ht="15.8" customHeight="1"/>
    <row r="18" ht="15.8" customHeight="1"/>
    <row r="19" ht="15.8" customHeight="1"/>
    <row r="20" ht="15.8" customHeight="1"/>
    <row r="21" ht="15.8" customHeight="1"/>
    <row r="22" ht="15.8" customHeight="1"/>
    <row r="23" ht="15.8" customHeight="1"/>
    <row r="24" ht="15.8" customHeight="1"/>
    <row r="25" ht="15.8" customHeight="1"/>
    <row r="26" ht="15.8" customHeight="1"/>
    <row r="27" ht="15.8" customHeight="1"/>
    <row r="28" ht="15.8" customHeight="1"/>
    <row r="29" ht="15.8" customHeight="1"/>
    <row r="30" ht="15.8" customHeight="1"/>
    <row r="31" ht="15.8" customHeight="1"/>
    <row r="32" ht="15.8" customHeight="1"/>
    <row r="33" ht="15.8" customHeight="1"/>
    <row r="34" ht="15.8" customHeight="1"/>
    <row r="35" ht="15.8" customHeight="1"/>
    <row r="36" ht="15.8" customHeight="1"/>
    <row r="37" ht="15.8" customHeight="1"/>
    <row r="38" ht="15.8" customHeight="1"/>
    <row r="39" ht="15.8" customHeight="1"/>
    <row r="40" ht="15.8" customHeight="1"/>
    <row r="41" ht="15.8" customHeight="1"/>
    <row r="42" ht="15.8" customHeight="1"/>
    <row r="43" ht="15.8" customHeight="1"/>
    <row r="44" ht="15.8" customHeight="1"/>
    <row r="45" ht="15.8" customHeight="1"/>
    <row r="46" ht="15.8" customHeight="1"/>
    <row r="47" ht="15.8" customHeight="1"/>
    <row r="48" ht="15.8" customHeight="1"/>
    <row r="49" ht="15.8" customHeight="1"/>
    <row r="50" ht="15.8" customHeight="1"/>
    <row r="51" ht="15.8" customHeight="1"/>
    <row r="52" ht="15.8" customHeight="1"/>
    <row r="53" ht="15.8" customHeight="1"/>
    <row r="54" ht="15.8" customHeight="1"/>
    <row r="55" ht="15.8" customHeight="1"/>
    <row r="56" ht="15.8" customHeight="1"/>
    <row r="57" ht="15.8" customHeight="1"/>
    <row r="58" ht="15.8" customHeight="1"/>
    <row r="59" ht="15.8" customHeight="1"/>
    <row r="60" ht="15.8" customHeight="1"/>
    <row r="61" ht="15.8" customHeight="1"/>
    <row r="62" ht="15.8" customHeight="1"/>
    <row r="63" ht="15.8" customHeight="1"/>
    <row r="64" ht="15.8" customHeight="1"/>
    <row r="65" ht="15.8" customHeight="1"/>
    <row r="66" ht="15.8" customHeight="1"/>
    <row r="67" ht="15.8" customHeight="1"/>
    <row r="68" ht="15.8" customHeight="1"/>
    <row r="69" ht="15.8" customHeight="1"/>
    <row r="70" ht="15.8" customHeight="1"/>
    <row r="71" ht="15.8" customHeight="1"/>
    <row r="72" ht="15.8" customHeight="1"/>
    <row r="73" ht="15.8" customHeight="1"/>
    <row r="74" ht="15.8" customHeight="1"/>
    <row r="75" ht="15.8" customHeight="1"/>
    <row r="76" ht="15.8" customHeight="1"/>
    <row r="77" ht="15.8" customHeight="1"/>
    <row r="78" ht="15.8" customHeight="1"/>
    <row r="79" ht="15.8" customHeight="1"/>
    <row r="80" ht="15.8" customHeight="1"/>
    <row r="81" ht="15.8" customHeight="1"/>
    <row r="82" ht="15.8" customHeight="1"/>
    <row r="83" ht="15.8" customHeight="1"/>
    <row r="84" ht="15.8" customHeight="1"/>
    <row r="85" ht="15.8" customHeight="1"/>
    <row r="86" ht="15.8" customHeight="1"/>
    <row r="87" ht="15.8" customHeight="1"/>
    <row r="88" ht="15.8" customHeight="1"/>
    <row r="89" ht="15.8" customHeight="1"/>
    <row r="90" ht="15.8" customHeight="1"/>
    <row r="91" ht="15.8" customHeight="1"/>
    <row r="92" ht="15.8" customHeight="1"/>
    <row r="93" ht="15.8" customHeight="1"/>
    <row r="94" ht="15.8" customHeight="1"/>
    <row r="95" ht="15.8" customHeight="1"/>
    <row r="96" ht="15.8" customHeight="1"/>
    <row r="97" ht="15.8" customHeight="1"/>
    <row r="98" ht="15.8" customHeight="1"/>
    <row r="99" ht="15.8" customHeight="1"/>
    <row r="100" ht="15.8" customHeight="1"/>
    <row r="101" ht="15.8" customHeight="1"/>
    <row r="102" ht="15.8" customHeight="1"/>
    <row r="103" ht="15.8" customHeight="1"/>
    <row r="104" ht="15.8" customHeight="1"/>
    <row r="105" ht="15.8" customHeight="1"/>
    <row r="106" ht="15.8" customHeight="1"/>
    <row r="107" ht="15.8" customHeight="1"/>
    <row r="108" ht="15.8" customHeight="1"/>
    <row r="109" ht="15.8" customHeight="1"/>
    <row r="110" ht="15.8" customHeight="1"/>
    <row r="111" ht="15.8" customHeight="1"/>
    <row r="112" ht="15.8" customHeight="1"/>
    <row r="113" ht="15.8" customHeight="1"/>
    <row r="114" ht="15.8" customHeight="1"/>
    <row r="115" ht="15.8" customHeight="1"/>
    <row r="116" ht="15.8" customHeight="1"/>
    <row r="117" ht="15.8" customHeight="1"/>
    <row r="118" ht="15.8" customHeight="1"/>
    <row r="119" ht="15.8" customHeight="1"/>
    <row r="120" ht="15.8" customHeight="1"/>
    <row r="121" ht="15.8" customHeight="1"/>
    <row r="122" ht="15.8" customHeight="1"/>
    <row r="123" ht="15.8" customHeight="1"/>
    <row r="124" ht="15.8" customHeight="1"/>
    <row r="125" ht="15.8" customHeight="1"/>
    <row r="126" ht="15.8" customHeight="1"/>
    <row r="127" ht="15.8" customHeight="1"/>
    <row r="128" ht="15.8" customHeight="1"/>
    <row r="129" ht="15.8" customHeight="1"/>
    <row r="130" ht="15.8" customHeight="1"/>
    <row r="131" ht="15.8" customHeight="1"/>
    <row r="132" ht="15.8" customHeight="1"/>
    <row r="133" ht="15.8" customHeight="1"/>
    <row r="134" ht="15.8" customHeight="1"/>
    <row r="135" ht="15.8" customHeight="1"/>
    <row r="136" ht="15.8" customHeight="1"/>
    <row r="137" ht="15.8" customHeight="1"/>
    <row r="138" ht="15.8" customHeight="1"/>
    <row r="139" ht="15.8" customHeight="1"/>
    <row r="140" ht="15.8" customHeight="1"/>
    <row r="141" ht="15.8" customHeight="1"/>
    <row r="142" ht="15.8" customHeight="1"/>
    <row r="143" ht="15.8" customHeight="1"/>
    <row r="144" ht="15.8" customHeight="1"/>
    <row r="145" ht="15.8" customHeight="1"/>
    <row r="146" ht="15.8" customHeight="1"/>
    <row r="147" ht="15.8" customHeight="1"/>
    <row r="148" ht="15.8" customHeight="1"/>
    <row r="149" ht="15.8" customHeight="1"/>
    <row r="150" ht="15.8" customHeight="1"/>
    <row r="151" ht="15.8" customHeight="1"/>
    <row r="152" ht="15.8" customHeight="1"/>
    <row r="153" ht="15.8" customHeight="1"/>
    <row r="154" ht="15.8" customHeight="1"/>
    <row r="155" ht="15.8" customHeight="1"/>
    <row r="156" ht="15.8" customHeight="1"/>
    <row r="157" ht="15.8" customHeight="1"/>
    <row r="158" ht="15.8" customHeight="1"/>
    <row r="159" ht="15.8" customHeight="1"/>
    <row r="160" ht="15.8" customHeight="1"/>
    <row r="161" ht="15.8" customHeight="1"/>
    <row r="162" ht="15.8" customHeight="1"/>
    <row r="163" ht="15.8" customHeight="1"/>
    <row r="164" ht="15.8" customHeight="1"/>
    <row r="165" ht="15.8" customHeight="1"/>
    <row r="166" ht="15.8" customHeight="1"/>
    <row r="167" ht="15.8" customHeight="1"/>
    <row r="168" ht="15.8" customHeight="1"/>
    <row r="169" ht="15.8" customHeight="1"/>
    <row r="170" ht="15.8" customHeight="1"/>
    <row r="171" ht="15.8" customHeight="1"/>
    <row r="172" ht="15.8" customHeight="1"/>
    <row r="173" ht="15.8" customHeight="1"/>
    <row r="174" ht="15.8" customHeight="1"/>
    <row r="175" ht="15.8" customHeight="1"/>
    <row r="176" ht="15.8" customHeight="1"/>
    <row r="177" ht="15.8" customHeight="1"/>
    <row r="178" ht="15.8" customHeight="1"/>
    <row r="179" ht="15.8" customHeight="1"/>
    <row r="180" ht="15.8" customHeight="1"/>
    <row r="181" ht="15.8" customHeight="1"/>
    <row r="182" ht="15.8" customHeight="1"/>
    <row r="183" ht="15.8" customHeight="1"/>
    <row r="184" ht="15.8" customHeight="1"/>
    <row r="185" ht="15.8" customHeight="1"/>
    <row r="186" ht="15.8" customHeight="1"/>
    <row r="187" ht="15.8" customHeight="1"/>
    <row r="188" ht="15.8" customHeight="1"/>
    <row r="189" ht="15.8" customHeight="1"/>
    <row r="190" ht="15.8" customHeight="1"/>
    <row r="191" ht="15.8" customHeight="1"/>
    <row r="192" ht="15.8" customHeight="1"/>
    <row r="193" ht="15.8" customHeight="1"/>
    <row r="194" ht="15.8" customHeight="1"/>
    <row r="195" ht="15.8" customHeight="1"/>
    <row r="196" ht="15.8" customHeight="1"/>
    <row r="197" ht="15.8" customHeight="1"/>
    <row r="198" ht="15.8" customHeight="1"/>
    <row r="199" ht="15.8" customHeight="1"/>
    <row r="200" ht="15.8" customHeight="1"/>
    <row r="201" ht="15.8" customHeight="1"/>
    <row r="202" ht="15.8" customHeight="1"/>
    <row r="203" ht="15.8" customHeight="1"/>
    <row r="204" ht="15.8" customHeight="1"/>
    <row r="205" ht="15.8" customHeight="1"/>
    <row r="206" ht="15.8" customHeight="1"/>
    <row r="207" ht="15.8" customHeight="1"/>
    <row r="208" ht="15.8" customHeight="1"/>
    <row r="209" ht="15.8" customHeight="1"/>
    <row r="210" ht="15.8" customHeight="1"/>
    <row r="211" ht="15.8" customHeight="1"/>
    <row r="212" ht="15.8" customHeight="1"/>
    <row r="213" ht="15.8" customHeight="1"/>
    <row r="214" ht="15.8" customHeight="1"/>
    <row r="215" ht="15.8" customHeight="1"/>
    <row r="216" ht="15.8" customHeight="1"/>
    <row r="217" ht="15.8" customHeight="1"/>
    <row r="218" ht="15.8" customHeight="1"/>
    <row r="219" ht="15.8" customHeight="1"/>
    <row r="220" ht="15.8" customHeight="1"/>
    <row r="221" ht="15.8" customHeight="1"/>
    <row r="222" ht="15.8" customHeight="1"/>
    <row r="223" ht="15.8" customHeight="1"/>
    <row r="224" ht="15.8" customHeight="1"/>
    <row r="225" ht="15.8" customHeight="1"/>
    <row r="226" ht="15.8" customHeight="1"/>
    <row r="227" ht="15.8" customHeight="1"/>
    <row r="228" ht="15.8" customHeight="1"/>
    <row r="229" ht="15.8" customHeight="1"/>
    <row r="230" ht="15.8" customHeight="1"/>
    <row r="231" ht="15.8" customHeight="1"/>
    <row r="232" ht="15.8" customHeight="1"/>
    <row r="233" ht="15.8" customHeight="1"/>
    <row r="234" ht="15.8" customHeight="1"/>
    <row r="235" ht="15.8" customHeight="1"/>
    <row r="236" ht="15.8" customHeight="1"/>
    <row r="237" ht="15.8" customHeight="1"/>
    <row r="238" ht="15.8" customHeight="1"/>
    <row r="239" ht="15.8" customHeight="1"/>
    <row r="240" ht="15.8" customHeight="1"/>
    <row r="241" ht="15.8" customHeight="1"/>
    <row r="242" ht="15.8" customHeight="1"/>
    <row r="243" ht="15.8" customHeight="1"/>
    <row r="244" ht="15.8" customHeight="1"/>
    <row r="245" ht="15.8" customHeight="1"/>
    <row r="246" ht="15.8" customHeight="1"/>
    <row r="247" ht="15.8" customHeight="1"/>
    <row r="248" ht="15.8" customHeight="1"/>
    <row r="249" ht="15.8" customHeight="1"/>
    <row r="250" ht="15.8" customHeight="1"/>
    <row r="251" ht="15.8" customHeight="1"/>
    <row r="252" ht="15.8" customHeight="1"/>
    <row r="253" ht="15.8" customHeight="1"/>
    <row r="254" ht="15.8" customHeight="1"/>
    <row r="255" ht="15.8" customHeight="1"/>
    <row r="256" ht="15.8" customHeight="1"/>
    <row r="257" ht="15.8" customHeight="1"/>
    <row r="258" ht="15.8" customHeight="1"/>
    <row r="259" ht="15.8" customHeight="1"/>
    <row r="260" ht="15.8" customHeight="1"/>
    <row r="261" ht="15.8" customHeight="1"/>
    <row r="262" ht="15.8" customHeight="1"/>
    <row r="263" ht="15.8" customHeight="1"/>
    <row r="264" ht="15.8" customHeight="1"/>
    <row r="265" ht="15.8" customHeight="1"/>
    <row r="266" ht="15.8" customHeight="1"/>
    <row r="267" ht="15.8" customHeight="1"/>
    <row r="268" ht="15.8" customHeight="1"/>
    <row r="269" ht="15.8" customHeight="1"/>
    <row r="270" ht="15.8" customHeight="1"/>
    <row r="271" ht="15.8" customHeight="1"/>
    <row r="272" ht="15.8" customHeight="1"/>
    <row r="273" ht="15.8" customHeight="1"/>
    <row r="274" ht="15.8" customHeight="1"/>
    <row r="275" ht="15.8" customHeight="1"/>
    <row r="276" ht="15.8" customHeight="1"/>
    <row r="277" ht="15.8" customHeight="1"/>
    <row r="278" ht="15.8" customHeight="1"/>
    <row r="279" ht="15.8" customHeight="1"/>
    <row r="280" ht="15.8" customHeight="1"/>
    <row r="281" ht="15.8" customHeight="1"/>
    <row r="282" ht="15.8" customHeight="1"/>
    <row r="283" ht="15.8" customHeight="1"/>
    <row r="284" ht="15.8" customHeight="1"/>
    <row r="285" ht="15.8" customHeight="1"/>
    <row r="286" ht="15.8" customHeight="1"/>
    <row r="287" ht="15.8" customHeight="1"/>
    <row r="288" ht="15.8" customHeight="1"/>
    <row r="289" ht="15.8" customHeight="1"/>
    <row r="290" ht="15.8" customHeight="1"/>
    <row r="291" ht="15.8" customHeight="1"/>
    <row r="292" ht="15.8" customHeight="1"/>
    <row r="293" ht="15.8" customHeight="1"/>
    <row r="294" ht="15.8" customHeight="1"/>
    <row r="295" ht="15.8" customHeight="1"/>
    <row r="296" ht="15.8" customHeight="1"/>
    <row r="297" ht="15.8" customHeight="1"/>
    <row r="298" ht="15.8" customHeight="1"/>
    <row r="299" ht="15.8" customHeight="1"/>
    <row r="300" ht="15.8" customHeight="1"/>
    <row r="301" ht="15.8" customHeight="1"/>
    <row r="302" ht="15.8" customHeight="1"/>
    <row r="303" ht="15.8" customHeight="1"/>
    <row r="304" ht="15.8" customHeight="1"/>
    <row r="305" ht="15.8" customHeight="1"/>
    <row r="306" ht="15.8" customHeight="1"/>
    <row r="307" ht="15.8" customHeight="1"/>
    <row r="308" ht="15.8" customHeight="1"/>
    <row r="309" ht="15.8" customHeight="1"/>
    <row r="310" ht="15.8" customHeight="1"/>
    <row r="311" ht="15.8" customHeight="1"/>
    <row r="312" ht="15.8" customHeight="1"/>
    <row r="313" ht="15.8" customHeight="1"/>
    <row r="314" ht="15.8" customHeight="1"/>
    <row r="315" ht="15.8" customHeight="1"/>
    <row r="316" ht="15.8" customHeight="1"/>
    <row r="317" ht="15.8" customHeight="1"/>
    <row r="318" ht="15.8" customHeight="1"/>
    <row r="319" ht="15.8" customHeight="1"/>
    <row r="320" ht="15.8" customHeight="1"/>
    <row r="321" ht="15.8" customHeight="1"/>
    <row r="322" ht="15.8" customHeight="1"/>
    <row r="323" ht="15.8" customHeight="1"/>
    <row r="324" ht="15.8" customHeight="1"/>
    <row r="325" ht="15.8" customHeight="1"/>
    <row r="326" ht="15.8" customHeight="1"/>
    <row r="327" ht="15.8" customHeight="1"/>
    <row r="328" ht="15.8" customHeight="1"/>
    <row r="329" ht="15.8" customHeight="1"/>
    <row r="330" ht="15.8" customHeight="1"/>
    <row r="331" ht="15.8" customHeight="1"/>
    <row r="332" ht="15.8" customHeight="1"/>
    <row r="333" ht="15.8" customHeight="1"/>
    <row r="334" ht="15.8" customHeight="1"/>
    <row r="335" ht="15.8" customHeight="1"/>
    <row r="336" ht="15.8" customHeight="1"/>
    <row r="337" ht="15.8" customHeight="1"/>
    <row r="338" ht="15.8" customHeight="1"/>
    <row r="339" ht="15.8" customHeight="1"/>
    <row r="340" ht="15.8" customHeight="1"/>
    <row r="341" ht="15.8" customHeight="1"/>
    <row r="342" ht="15.8" customHeight="1"/>
    <row r="343" ht="15.8" customHeight="1"/>
    <row r="344" ht="15.8" customHeight="1"/>
    <row r="345" ht="15.8" customHeight="1"/>
    <row r="346" ht="15.8" customHeight="1"/>
    <row r="347" ht="15.8" customHeight="1"/>
    <row r="348" ht="15.8" customHeight="1"/>
    <row r="349" ht="15.8" customHeight="1"/>
    <row r="350" ht="15.8" customHeight="1"/>
    <row r="351" ht="15.8" customHeight="1"/>
    <row r="352" ht="15.8" customHeight="1"/>
    <row r="353" ht="15.8" customHeight="1"/>
    <row r="354" ht="15.8" customHeight="1"/>
    <row r="355" ht="15.8" customHeight="1"/>
    <row r="356" ht="15.8" customHeight="1"/>
    <row r="357" ht="15.8" customHeight="1"/>
    <row r="358" ht="15.8" customHeight="1"/>
    <row r="359" ht="15.8" customHeight="1"/>
    <row r="360" ht="15.8" customHeight="1"/>
    <row r="361" ht="15.8" customHeight="1"/>
    <row r="362" ht="15.8" customHeight="1"/>
    <row r="363" ht="15.8" customHeight="1"/>
    <row r="364" ht="15.8" customHeight="1"/>
    <row r="365" ht="15.8" customHeight="1"/>
    <row r="366" ht="15.8" customHeight="1"/>
    <row r="367" ht="15.8" customHeight="1"/>
    <row r="368" ht="15.8" customHeight="1"/>
    <row r="369" ht="15.8" customHeight="1"/>
    <row r="370" ht="15.8" customHeight="1"/>
    <row r="371" ht="15.8" customHeight="1"/>
    <row r="372" ht="15.8" customHeight="1"/>
    <row r="373" ht="15.8" customHeight="1"/>
    <row r="374" ht="15.8" customHeight="1"/>
    <row r="375" ht="15.8" customHeight="1"/>
    <row r="376" ht="15.8" customHeight="1"/>
    <row r="377" ht="15.8" customHeight="1"/>
    <row r="378" ht="15.8" customHeight="1"/>
    <row r="379" ht="15.8" customHeight="1"/>
    <row r="380" ht="15.8" customHeight="1"/>
    <row r="381" ht="15.8" customHeight="1"/>
    <row r="382" ht="15.8" customHeight="1"/>
    <row r="383" ht="15.8" customHeight="1"/>
    <row r="384" ht="15.8" customHeight="1"/>
    <row r="385" ht="15.8" customHeight="1"/>
    <row r="386" ht="15.8" customHeight="1"/>
    <row r="387" ht="15.8" customHeight="1"/>
    <row r="388" ht="15.8" customHeight="1"/>
    <row r="389" ht="15.8" customHeight="1"/>
    <row r="390" ht="15.8" customHeight="1"/>
    <row r="391" ht="15.8" customHeight="1"/>
    <row r="392" ht="15.8" customHeight="1"/>
    <row r="393" ht="15.8" customHeight="1"/>
    <row r="394" ht="15.8" customHeight="1"/>
    <row r="395" ht="15.8" customHeight="1"/>
    <row r="396" ht="15.8" customHeight="1"/>
    <row r="397" ht="15.8" customHeight="1"/>
    <row r="398" ht="15.8" customHeight="1"/>
    <row r="399" ht="15.8" customHeight="1"/>
    <row r="400" ht="15.8" customHeight="1"/>
    <row r="401" ht="15.8" customHeight="1"/>
    <row r="402" ht="15.8" customHeight="1"/>
    <row r="403" ht="15.8" customHeight="1"/>
    <row r="404" ht="15.8" customHeight="1"/>
    <row r="405" ht="15.8" customHeight="1"/>
    <row r="406" ht="15.8" customHeight="1"/>
    <row r="407" ht="15.8" customHeight="1"/>
    <row r="408" ht="15.8" customHeight="1"/>
    <row r="409" ht="15.8" customHeight="1"/>
    <row r="410" ht="15.8" customHeight="1"/>
    <row r="411" ht="15.8" customHeight="1"/>
    <row r="412" ht="15.8" customHeight="1"/>
    <row r="413" ht="15.8" customHeight="1"/>
    <row r="414" ht="15.8" customHeight="1"/>
    <row r="415" ht="15.8" customHeight="1"/>
    <row r="416" ht="15.8" customHeight="1"/>
    <row r="417" ht="15.8" customHeight="1"/>
    <row r="418" ht="15.8" customHeight="1"/>
    <row r="419" ht="15.8" customHeight="1"/>
    <row r="420" ht="15.8" customHeight="1"/>
    <row r="421" ht="15.8" customHeight="1"/>
    <row r="422" ht="15.8" customHeight="1"/>
    <row r="423" ht="15.8" customHeight="1"/>
    <row r="424" ht="15.8" customHeight="1"/>
    <row r="425" ht="15.8" customHeight="1"/>
    <row r="426" ht="15.8" customHeight="1"/>
    <row r="427" ht="15.8" customHeight="1"/>
    <row r="428" ht="15.8" customHeight="1"/>
    <row r="429" ht="15.8" customHeight="1"/>
    <row r="430" ht="15.8" customHeight="1"/>
    <row r="431" ht="15.8" customHeight="1"/>
    <row r="432" ht="15.8" customHeight="1"/>
    <row r="433" ht="15.8" customHeight="1"/>
    <row r="434" ht="15.8" customHeight="1"/>
    <row r="435" ht="15.8" customHeight="1"/>
    <row r="436" ht="15.8" customHeight="1"/>
    <row r="437" ht="15.8" customHeight="1"/>
    <row r="438" ht="15.8" customHeight="1"/>
    <row r="439" ht="15.8" customHeight="1"/>
    <row r="440" ht="15.8" customHeight="1"/>
    <row r="441" ht="15.8" customHeight="1"/>
    <row r="442" ht="15.8" customHeight="1"/>
    <row r="443" ht="15.8" customHeight="1"/>
    <row r="444" ht="15.8" customHeight="1"/>
    <row r="445" ht="15.8" customHeight="1"/>
    <row r="446" ht="15.8" customHeight="1"/>
    <row r="447" ht="15.8" customHeight="1"/>
    <row r="448" ht="15.8" customHeight="1"/>
    <row r="449" ht="15.8" customHeight="1"/>
    <row r="450" ht="15.8" customHeight="1"/>
    <row r="451" ht="15.8" customHeight="1"/>
    <row r="452" ht="15.8" customHeight="1"/>
    <row r="453" ht="15.8" customHeight="1"/>
    <row r="454" ht="15.8" customHeight="1"/>
    <row r="455" ht="15.8" customHeight="1"/>
    <row r="456" ht="15.8" customHeight="1"/>
    <row r="457" ht="15.8" customHeight="1"/>
    <row r="458" ht="15.8" customHeight="1"/>
    <row r="459" ht="15.8" customHeight="1"/>
    <row r="460" ht="15.8" customHeight="1"/>
    <row r="461" ht="15.8" customHeight="1"/>
    <row r="462" ht="15.8" customHeight="1"/>
    <row r="463" ht="15.8" customHeight="1"/>
    <row r="464" ht="15.8" customHeight="1"/>
    <row r="465" ht="15.8" customHeight="1"/>
    <row r="466" ht="15.8" customHeight="1"/>
    <row r="467" ht="15.8" customHeight="1"/>
    <row r="468" ht="15.8" customHeight="1"/>
    <row r="469" ht="15.8" customHeight="1"/>
    <row r="470" ht="15.8" customHeight="1"/>
    <row r="471" ht="15.8" customHeight="1"/>
    <row r="472" ht="15.8" customHeight="1"/>
    <row r="473" ht="15.8" customHeight="1"/>
    <row r="474" ht="15.8" customHeight="1"/>
    <row r="475" ht="15.8" customHeight="1"/>
    <row r="476" ht="15.8" customHeight="1"/>
    <row r="477" ht="15.8" customHeight="1"/>
    <row r="478" ht="15.8" customHeight="1"/>
    <row r="479" ht="15.8" customHeight="1"/>
    <row r="480" ht="15.8" customHeight="1"/>
    <row r="481" ht="15.8" customHeight="1"/>
    <row r="482" ht="15.8" customHeight="1"/>
    <row r="483" ht="15.8" customHeight="1"/>
    <row r="484" ht="15.8" customHeight="1"/>
    <row r="485" ht="15.8" customHeight="1"/>
    <row r="486" ht="15.8" customHeight="1"/>
    <row r="487" ht="15.8" customHeight="1"/>
    <row r="488" ht="15.8" customHeight="1"/>
    <row r="489" ht="15.8" customHeight="1"/>
    <row r="490" ht="15.8" customHeight="1"/>
    <row r="491" ht="15.8" customHeight="1"/>
    <row r="492" ht="15.8" customHeight="1"/>
    <row r="493" ht="15.8" customHeight="1"/>
    <row r="494" ht="15.8" customHeight="1"/>
    <row r="495" ht="15.8" customHeight="1"/>
    <row r="496" ht="15.8" customHeight="1"/>
    <row r="497" ht="15.8" customHeight="1"/>
    <row r="498" ht="15.8" customHeight="1"/>
    <row r="499" ht="15.8" customHeight="1"/>
    <row r="500" ht="15.8" customHeight="1"/>
    <row r="501" ht="15.8" customHeight="1"/>
    <row r="502" ht="15.8" customHeight="1"/>
    <row r="503" ht="15.8" customHeight="1"/>
    <row r="504" ht="15.8" customHeight="1"/>
    <row r="505" ht="15.8" customHeight="1"/>
    <row r="506" ht="15.8" customHeight="1"/>
    <row r="507" ht="15.8" customHeight="1"/>
    <row r="508" ht="15.8" customHeight="1"/>
    <row r="509" ht="15.8" customHeight="1"/>
    <row r="510" ht="15.8" customHeight="1"/>
    <row r="511" ht="15.8" customHeight="1"/>
    <row r="512" ht="15.8" customHeight="1"/>
    <row r="513" ht="15.8" customHeight="1"/>
    <row r="514" ht="15.8" customHeight="1"/>
    <row r="515" ht="15.8" customHeight="1"/>
    <row r="516" ht="15.8" customHeight="1"/>
    <row r="517" ht="15.8" customHeight="1"/>
    <row r="518" ht="15.8" customHeight="1"/>
    <row r="519" ht="15.8" customHeight="1"/>
    <row r="520" ht="15.8" customHeight="1"/>
    <row r="521" ht="15.8" customHeight="1"/>
    <row r="522" ht="15.8" customHeight="1"/>
    <row r="523" ht="15.8" customHeight="1"/>
    <row r="524" ht="15.8" customHeight="1"/>
    <row r="525" ht="15.8" customHeight="1"/>
    <row r="526" ht="15.8" customHeight="1"/>
    <row r="527" ht="15.8" customHeight="1"/>
    <row r="528" ht="15.8" customHeight="1"/>
    <row r="529" ht="15.8" customHeight="1"/>
    <row r="530" ht="15.8" customHeight="1"/>
    <row r="531" ht="15.8" customHeight="1"/>
    <row r="532" ht="15.8" customHeight="1"/>
    <row r="533" ht="15.8" customHeight="1"/>
    <row r="534" ht="15.8" customHeight="1"/>
    <row r="535" ht="15.8" customHeight="1"/>
    <row r="536" ht="15.8" customHeight="1"/>
    <row r="537" ht="15.8" customHeight="1"/>
    <row r="538" ht="15.8" customHeight="1"/>
    <row r="539" ht="15.8" customHeight="1"/>
    <row r="540" ht="15.8" customHeight="1"/>
    <row r="541" ht="15.8" customHeight="1"/>
    <row r="542" ht="15.8" customHeight="1"/>
    <row r="543" ht="15.8" customHeight="1"/>
    <row r="544" ht="15.8" customHeight="1"/>
    <row r="545" ht="15.8" customHeight="1"/>
    <row r="546" ht="15.8" customHeight="1"/>
    <row r="547" ht="15.8" customHeight="1"/>
    <row r="548" ht="15.8" customHeight="1"/>
    <row r="549" ht="15.8" customHeight="1"/>
    <row r="550" ht="15.8" customHeight="1"/>
    <row r="551" ht="15.8" customHeight="1"/>
    <row r="552" ht="15.8" customHeight="1"/>
    <row r="553" ht="15.8" customHeight="1"/>
    <row r="554" ht="15.8" customHeight="1"/>
    <row r="555" ht="15.8" customHeight="1"/>
    <row r="556" ht="15.8" customHeight="1"/>
    <row r="557" ht="15.8" customHeight="1"/>
    <row r="558" ht="15.8" customHeight="1"/>
    <row r="559" ht="15.8" customHeight="1"/>
    <row r="560" ht="15.8" customHeight="1"/>
    <row r="561" ht="15.8" customHeight="1"/>
    <row r="562" ht="15.8" customHeight="1"/>
    <row r="563" ht="15.8" customHeight="1"/>
    <row r="564" ht="15.8" customHeight="1"/>
    <row r="565" ht="15.8" customHeight="1"/>
    <row r="566" ht="15.8" customHeight="1"/>
    <row r="567" ht="15.8" customHeight="1"/>
    <row r="568" ht="15.8" customHeight="1"/>
    <row r="569" ht="15.8" customHeight="1"/>
    <row r="570" ht="15.8" customHeight="1"/>
    <row r="571" ht="15.8" customHeight="1"/>
    <row r="572" ht="15.8" customHeight="1"/>
    <row r="573" ht="15.8" customHeight="1"/>
    <row r="574" ht="15.8" customHeight="1"/>
    <row r="575" ht="15.8" customHeight="1"/>
    <row r="576" ht="15.8" customHeight="1"/>
    <row r="577" ht="15.8" customHeight="1"/>
    <row r="578" ht="15.8" customHeight="1"/>
    <row r="579" ht="15.8" customHeight="1"/>
    <row r="580" ht="15.8" customHeight="1"/>
    <row r="581" ht="15.8" customHeight="1"/>
    <row r="582" ht="15.8" customHeight="1"/>
    <row r="583" ht="15.8" customHeight="1"/>
    <row r="584" ht="15.8" customHeight="1"/>
    <row r="585" ht="15.8" customHeight="1"/>
    <row r="586" ht="15.8" customHeight="1"/>
    <row r="587" ht="15.8" customHeight="1"/>
    <row r="588" ht="15.8" customHeight="1"/>
    <row r="589" ht="15.8" customHeight="1"/>
    <row r="590" ht="15.8" customHeight="1"/>
    <row r="591" ht="15.8" customHeight="1"/>
    <row r="592" ht="15.8" customHeight="1"/>
    <row r="593" ht="15.8" customHeight="1"/>
    <row r="594" ht="15.8" customHeight="1"/>
    <row r="595" ht="15.8" customHeight="1"/>
    <row r="596" ht="15.8" customHeight="1"/>
    <row r="597" ht="15.8" customHeight="1"/>
    <row r="598" ht="15.8" customHeight="1"/>
    <row r="599" ht="15.8" customHeight="1"/>
    <row r="600" ht="15.8" customHeight="1"/>
    <row r="601" ht="15.8" customHeight="1"/>
    <row r="602" ht="15.8" customHeight="1"/>
    <row r="603" ht="15.8" customHeight="1"/>
    <row r="604" ht="15.8" customHeight="1"/>
    <row r="605" ht="15.8" customHeight="1"/>
    <row r="606" ht="15.8" customHeight="1"/>
    <row r="607" ht="15.8" customHeight="1"/>
    <row r="608" ht="15.8" customHeight="1"/>
    <row r="609" ht="15.8" customHeight="1"/>
    <row r="610" ht="15.8" customHeight="1"/>
    <row r="611" ht="15.8" customHeight="1"/>
    <row r="612" ht="15.8" customHeight="1"/>
    <row r="613" ht="15.8" customHeight="1"/>
    <row r="614" ht="15.8" customHeight="1"/>
    <row r="615" ht="15.8" customHeight="1"/>
    <row r="616" ht="15.8" customHeight="1"/>
    <row r="617" ht="15.8" customHeight="1"/>
    <row r="618" ht="15.8" customHeight="1"/>
    <row r="619" ht="15.8" customHeight="1"/>
    <row r="620" ht="15.8" customHeight="1"/>
    <row r="621" ht="15.8" customHeight="1"/>
    <row r="622" ht="15.8" customHeight="1"/>
    <row r="623" ht="15.8" customHeight="1"/>
    <row r="624" ht="15.8" customHeight="1"/>
    <row r="625" ht="15.8" customHeight="1"/>
    <row r="626" ht="15.8" customHeight="1"/>
    <row r="627" ht="15.8" customHeight="1"/>
    <row r="628" ht="15.8" customHeight="1"/>
    <row r="629" ht="15.8" customHeight="1"/>
    <row r="630" ht="15.8" customHeight="1"/>
    <row r="631" ht="15.8" customHeight="1"/>
    <row r="632" ht="15.8" customHeight="1"/>
    <row r="633" ht="15.8" customHeight="1"/>
    <row r="634" ht="15.8" customHeight="1"/>
    <row r="635" ht="15.8" customHeight="1"/>
    <row r="636" ht="15.8" customHeight="1"/>
    <row r="637" ht="15.8" customHeight="1"/>
    <row r="638" ht="15.8" customHeight="1"/>
    <row r="639" ht="15.8" customHeight="1"/>
    <row r="640" ht="15.8" customHeight="1"/>
    <row r="641" ht="15.8" customHeight="1"/>
    <row r="642" ht="15.8" customHeight="1"/>
    <row r="643" ht="15.8" customHeight="1"/>
    <row r="644" ht="15.8" customHeight="1"/>
    <row r="645" ht="15.8" customHeight="1"/>
    <row r="646" ht="15.8" customHeight="1"/>
    <row r="647" ht="15.8" customHeight="1"/>
    <row r="648" ht="15.8" customHeight="1"/>
    <row r="649" ht="15.8" customHeight="1"/>
    <row r="650" ht="15.8" customHeight="1"/>
    <row r="651" ht="15.8" customHeight="1"/>
    <row r="652" ht="15.8" customHeight="1"/>
    <row r="653" ht="15.8" customHeight="1"/>
    <row r="654" ht="15.8" customHeight="1"/>
    <row r="655" ht="15.8" customHeight="1"/>
    <row r="656" ht="15.8" customHeight="1"/>
    <row r="657" ht="15.8" customHeight="1"/>
    <row r="658" ht="15.8" customHeight="1"/>
    <row r="659" ht="15.8" customHeight="1"/>
    <row r="660" ht="15.8" customHeight="1"/>
    <row r="661" ht="15.8" customHeight="1"/>
    <row r="662" ht="15.8" customHeight="1"/>
    <row r="663" ht="15.8" customHeight="1"/>
    <row r="664" ht="15.8" customHeight="1"/>
    <row r="665" ht="15.8" customHeight="1"/>
    <row r="666" ht="15.8" customHeight="1"/>
    <row r="667" ht="15.8" customHeight="1"/>
    <row r="668" ht="15.8" customHeight="1"/>
    <row r="669" ht="15.8" customHeight="1"/>
    <row r="670" ht="15.8" customHeight="1"/>
    <row r="671" ht="15.8" customHeight="1"/>
    <row r="672" ht="15.8" customHeight="1"/>
    <row r="673" ht="15.8" customHeight="1"/>
    <row r="674" ht="15.8" customHeight="1"/>
    <row r="675" ht="15.8" customHeight="1"/>
    <row r="676" ht="15.8" customHeight="1"/>
    <row r="677" ht="15.8" customHeight="1"/>
    <row r="678" ht="15.8" customHeight="1"/>
    <row r="679" ht="15.8" customHeight="1"/>
    <row r="680" ht="15.8" customHeight="1"/>
    <row r="681" ht="15.8" customHeight="1"/>
    <row r="682" ht="15.8" customHeight="1"/>
    <row r="683" ht="15.8" customHeight="1"/>
    <row r="684" ht="15.8" customHeight="1"/>
    <row r="685" ht="15.8" customHeight="1"/>
    <row r="686" ht="15.8" customHeight="1"/>
    <row r="687" ht="15.8" customHeight="1"/>
    <row r="688" ht="15.8" customHeight="1"/>
    <row r="689" ht="15.8" customHeight="1"/>
    <row r="690" ht="15.8" customHeight="1"/>
    <row r="691" ht="15.8" customHeight="1"/>
    <row r="692" ht="15.8" customHeight="1"/>
    <row r="693" ht="15.8" customHeight="1"/>
    <row r="694" ht="15.8" customHeight="1"/>
    <row r="695" ht="15.8" customHeight="1"/>
    <row r="696" ht="15.8" customHeight="1"/>
    <row r="697" ht="15.8" customHeight="1"/>
    <row r="698" ht="15.8" customHeight="1"/>
    <row r="699" ht="15.8" customHeight="1"/>
    <row r="700" ht="15.8" customHeight="1"/>
    <row r="701" ht="15.8" customHeight="1"/>
    <row r="702" ht="15.8" customHeight="1"/>
    <row r="703" ht="15.8" customHeight="1"/>
    <row r="704" ht="15.8" customHeight="1"/>
    <row r="705" ht="15.8" customHeight="1"/>
    <row r="706" ht="15.8" customHeight="1"/>
    <row r="707" ht="15.8" customHeight="1"/>
    <row r="708" ht="15.8" customHeight="1"/>
    <row r="709" ht="15.8" customHeight="1"/>
    <row r="710" ht="15.8" customHeight="1"/>
    <row r="711" ht="15.8" customHeight="1"/>
    <row r="712" ht="15.8" customHeight="1"/>
    <row r="713" ht="15.8" customHeight="1"/>
    <row r="714" ht="15.8" customHeight="1"/>
    <row r="715" ht="15.8" customHeight="1"/>
    <row r="716" ht="15.8" customHeight="1"/>
    <row r="717" ht="15.8" customHeight="1"/>
    <row r="718" ht="15.8" customHeight="1"/>
    <row r="719" ht="15.8" customHeight="1"/>
    <row r="720" ht="15.8" customHeight="1"/>
    <row r="721" ht="15.8" customHeight="1"/>
    <row r="722" ht="15.8" customHeight="1"/>
    <row r="723" ht="15.8" customHeight="1"/>
    <row r="724" ht="15.8" customHeight="1"/>
    <row r="725" ht="15.8" customHeight="1"/>
    <row r="726" ht="15.8" customHeight="1"/>
    <row r="727" ht="15.8" customHeight="1"/>
    <row r="728" ht="15.8" customHeight="1"/>
    <row r="729" ht="15.8" customHeight="1"/>
    <row r="730" ht="15.8" customHeight="1"/>
    <row r="731" ht="15.8" customHeight="1"/>
    <row r="732" ht="15.8" customHeight="1"/>
    <row r="733" ht="15.8" customHeight="1"/>
    <row r="734" ht="15.8" customHeight="1"/>
    <row r="735" ht="15.8" customHeight="1"/>
    <row r="736" ht="15.8" customHeight="1"/>
    <row r="737" ht="15.8" customHeight="1"/>
    <row r="738" ht="15.8" customHeight="1"/>
    <row r="739" ht="15.8" customHeight="1"/>
    <row r="740" ht="15.8" customHeight="1"/>
    <row r="741" ht="15.8" customHeight="1"/>
    <row r="742" ht="15.8" customHeight="1"/>
    <row r="743" ht="15.8" customHeight="1"/>
    <row r="744" ht="15.8" customHeight="1"/>
    <row r="745" ht="15.8" customHeight="1"/>
    <row r="746" ht="15.8" customHeight="1"/>
    <row r="747" ht="15.8" customHeight="1"/>
    <row r="748" ht="15.8" customHeight="1"/>
    <row r="749" ht="15.8" customHeight="1"/>
    <row r="750" ht="15.8" customHeight="1"/>
    <row r="751" ht="15.8" customHeight="1"/>
    <row r="752" ht="15.8" customHeight="1"/>
    <row r="753" ht="15.8" customHeight="1"/>
    <row r="754" ht="15.8" customHeight="1"/>
    <row r="755" ht="15.8" customHeight="1"/>
    <row r="756" ht="15.8" customHeight="1"/>
    <row r="757" ht="15.8" customHeight="1"/>
    <row r="758" ht="15.8" customHeight="1"/>
    <row r="759" ht="15.8" customHeight="1"/>
    <row r="760" ht="15.8" customHeight="1"/>
    <row r="761" ht="15.8" customHeight="1"/>
    <row r="762" ht="15.8" customHeight="1"/>
    <row r="763" ht="15.8" customHeight="1"/>
    <row r="764" ht="15.8" customHeight="1"/>
    <row r="765" ht="15.8" customHeight="1"/>
    <row r="766" ht="15.8" customHeight="1"/>
    <row r="767" ht="15.8" customHeight="1"/>
    <row r="768" ht="15.8" customHeight="1"/>
    <row r="769" ht="15.8" customHeight="1"/>
    <row r="770" ht="15.8" customHeight="1"/>
    <row r="771" ht="15.8" customHeight="1"/>
    <row r="772" ht="15.8" customHeight="1"/>
    <row r="773" ht="15.8" customHeight="1"/>
    <row r="774" ht="15.8" customHeight="1"/>
    <row r="775" ht="15.8" customHeight="1"/>
    <row r="776" ht="15.8" customHeight="1"/>
    <row r="777" ht="15.8" customHeight="1"/>
    <row r="778" ht="15.8" customHeight="1"/>
    <row r="779" ht="15.8" customHeight="1"/>
    <row r="780" ht="15.8" customHeight="1"/>
    <row r="781" ht="15.8" customHeight="1"/>
    <row r="782" ht="15.8" customHeight="1"/>
    <row r="783" ht="15.8" customHeight="1"/>
    <row r="784" ht="15.8" customHeight="1"/>
    <row r="785" ht="15.8" customHeight="1"/>
    <row r="786" ht="15.8" customHeight="1"/>
    <row r="787" ht="15.8" customHeight="1"/>
    <row r="788" ht="15.8" customHeight="1"/>
    <row r="789" ht="15.8" customHeight="1"/>
    <row r="790" ht="15.8" customHeight="1"/>
    <row r="791" ht="15.8" customHeight="1"/>
    <row r="792" ht="15.8" customHeight="1"/>
    <row r="793" ht="15.8" customHeight="1"/>
    <row r="794" ht="15.8" customHeight="1"/>
    <row r="795" ht="15.8" customHeight="1"/>
    <row r="796" ht="15.8" customHeight="1"/>
    <row r="797" ht="15.8" customHeight="1"/>
    <row r="798" ht="15.8" customHeight="1"/>
    <row r="799" ht="15.8" customHeight="1"/>
    <row r="800" ht="15.8" customHeight="1"/>
    <row r="801" ht="15.8" customHeight="1"/>
    <row r="802" ht="15.8" customHeight="1"/>
    <row r="803" ht="15.8" customHeight="1"/>
    <row r="804" ht="15.8" customHeight="1"/>
    <row r="805" ht="15.8" customHeight="1"/>
    <row r="806" ht="15.8" customHeight="1"/>
    <row r="807" ht="15.8" customHeight="1"/>
    <row r="808" ht="15.8" customHeight="1"/>
    <row r="809" ht="15.8" customHeight="1"/>
    <row r="810" ht="15.8" customHeight="1"/>
    <row r="811" ht="15.8" customHeight="1"/>
    <row r="812" ht="15.8" customHeight="1"/>
    <row r="813" ht="15.8" customHeight="1"/>
    <row r="814" ht="15.8" customHeight="1"/>
    <row r="815" ht="15.8" customHeight="1"/>
    <row r="816" ht="15.8" customHeight="1"/>
    <row r="817" ht="15.8" customHeight="1"/>
    <row r="818" ht="15.8" customHeight="1"/>
    <row r="819" ht="15.8" customHeight="1"/>
    <row r="820" ht="15.8" customHeight="1"/>
    <row r="821" ht="15.8" customHeight="1"/>
    <row r="822" ht="15.8" customHeight="1"/>
    <row r="823" ht="15.8" customHeight="1"/>
    <row r="824" ht="15.8" customHeight="1"/>
    <row r="825" ht="15.8" customHeight="1"/>
    <row r="826" ht="15.8" customHeight="1"/>
    <row r="827" ht="15.8" customHeight="1"/>
    <row r="828" ht="15.8" customHeight="1"/>
    <row r="829" ht="15.8" customHeight="1"/>
    <row r="830" ht="15.8" customHeight="1"/>
    <row r="831" ht="15.8" customHeight="1"/>
    <row r="832" ht="15.8" customHeight="1"/>
    <row r="833" ht="15.8" customHeight="1"/>
    <row r="834" ht="15.8" customHeight="1"/>
    <row r="835" ht="15.8" customHeight="1"/>
    <row r="836" ht="15.8" customHeight="1"/>
    <row r="837" ht="15.8" customHeight="1"/>
    <row r="838" ht="15.8" customHeight="1"/>
    <row r="839" ht="15.8" customHeight="1"/>
    <row r="840" ht="15.8" customHeight="1"/>
    <row r="841" ht="15.8" customHeight="1"/>
    <row r="842" ht="15.8" customHeight="1"/>
    <row r="843" ht="15.8" customHeight="1"/>
    <row r="844" ht="15.8" customHeight="1"/>
    <row r="845" ht="15.8" customHeight="1"/>
    <row r="846" ht="15.8" customHeight="1"/>
    <row r="847" ht="15.8" customHeight="1"/>
    <row r="848" ht="15.8" customHeight="1"/>
    <row r="849" ht="15.8" customHeight="1"/>
    <row r="850" ht="15.8" customHeight="1"/>
    <row r="851" ht="15.8" customHeight="1"/>
    <row r="852" ht="15.8" customHeight="1"/>
    <row r="853" ht="15.8" customHeight="1"/>
    <row r="854" ht="15.8" customHeight="1"/>
    <row r="855" ht="15.8" customHeight="1"/>
    <row r="856" ht="15.8" customHeight="1"/>
    <row r="857" ht="15.8" customHeight="1"/>
    <row r="858" ht="15.8" customHeight="1"/>
    <row r="859" ht="15.8" customHeight="1"/>
    <row r="860" ht="15.8" customHeight="1"/>
    <row r="861" ht="15.8" customHeight="1"/>
    <row r="862" ht="15.8" customHeight="1"/>
    <row r="863" ht="15.8" customHeight="1"/>
    <row r="864" ht="15.8" customHeight="1"/>
    <row r="865" ht="15.8" customHeight="1"/>
    <row r="866" ht="15.8" customHeight="1"/>
    <row r="867" ht="15.8" customHeight="1"/>
    <row r="868" ht="15.8" customHeight="1"/>
    <row r="869" ht="15.8" customHeight="1"/>
    <row r="870" ht="15.8" customHeight="1"/>
    <row r="871" ht="15.8" customHeight="1"/>
    <row r="872" ht="15.8" customHeight="1"/>
    <row r="873" ht="15.8" customHeight="1"/>
    <row r="874" ht="15.8" customHeight="1"/>
    <row r="875" ht="15.8" customHeight="1"/>
    <row r="876" ht="15.8" customHeight="1"/>
    <row r="877" ht="15.8" customHeight="1"/>
    <row r="878" ht="15.8" customHeight="1"/>
    <row r="879" ht="15.8" customHeight="1"/>
    <row r="880" ht="15.8" customHeight="1"/>
    <row r="881" ht="15.8" customHeight="1"/>
    <row r="882" ht="15.8" customHeight="1"/>
    <row r="883" ht="15.8" customHeight="1"/>
    <row r="884" ht="15.8" customHeight="1"/>
    <row r="885" ht="15.8" customHeight="1"/>
    <row r="886" ht="15.8" customHeight="1"/>
    <row r="887" ht="15.8" customHeight="1"/>
    <row r="888" ht="15.8" customHeight="1"/>
    <row r="889" ht="15.8" customHeight="1"/>
    <row r="890" ht="15.8" customHeight="1"/>
    <row r="891" ht="15.8" customHeight="1"/>
    <row r="892" ht="15.8" customHeight="1"/>
    <row r="893" ht="15.8" customHeight="1"/>
    <row r="894" ht="15.8" customHeight="1"/>
    <row r="895" ht="15.8" customHeight="1"/>
    <row r="896" ht="15.8" customHeight="1"/>
    <row r="897" ht="15.8" customHeight="1"/>
    <row r="898" ht="15.8" customHeight="1"/>
    <row r="899" ht="15.8" customHeight="1"/>
    <row r="900" ht="15.8" customHeight="1"/>
    <row r="901" ht="15.8" customHeight="1"/>
    <row r="902" ht="15.8" customHeight="1"/>
    <row r="903" ht="15.8" customHeight="1"/>
    <row r="904" ht="15.8" customHeight="1"/>
    <row r="905" ht="15.8" customHeight="1"/>
    <row r="906" ht="15.8" customHeight="1"/>
    <row r="907" ht="15.8" customHeight="1"/>
    <row r="908" ht="15.8" customHeight="1"/>
    <row r="909" ht="15.8" customHeight="1"/>
    <row r="910" ht="15.8" customHeight="1"/>
    <row r="911" ht="15.8" customHeight="1"/>
    <row r="912" ht="15.8" customHeight="1"/>
    <row r="913" ht="15.8" customHeight="1"/>
    <row r="914" ht="15.8" customHeight="1"/>
    <row r="915" ht="15.8" customHeight="1"/>
    <row r="916" ht="15.8" customHeight="1"/>
    <row r="917" ht="15.8" customHeight="1"/>
    <row r="918" ht="15.8" customHeight="1"/>
    <row r="919" ht="15.8" customHeight="1"/>
    <row r="920" ht="15.8" customHeight="1"/>
    <row r="921" ht="15.8" customHeight="1"/>
    <row r="922" ht="15.8" customHeight="1"/>
    <row r="923" ht="15.8" customHeight="1"/>
    <row r="924" ht="15.8" customHeight="1"/>
    <row r="925" ht="15.8" customHeight="1"/>
    <row r="926" ht="15.8" customHeight="1"/>
    <row r="927" ht="15.8" customHeight="1"/>
    <row r="928" ht="15.8" customHeight="1"/>
    <row r="929" ht="15.8" customHeight="1"/>
    <row r="930" ht="15.8" customHeight="1"/>
    <row r="931" ht="15.8" customHeight="1"/>
    <row r="932" ht="15.8" customHeight="1"/>
    <row r="933" ht="15.8" customHeight="1"/>
    <row r="934" ht="15.8" customHeight="1"/>
    <row r="935" ht="15.8" customHeight="1"/>
    <row r="936" ht="15.8" customHeight="1"/>
    <row r="937" ht="15.8" customHeight="1"/>
    <row r="938" ht="15.8" customHeight="1"/>
    <row r="939" ht="15.8" customHeight="1"/>
    <row r="940" ht="15.8" customHeight="1"/>
    <row r="941" ht="15.8" customHeight="1"/>
    <row r="942" ht="15.8" customHeight="1"/>
    <row r="943" ht="15.8" customHeight="1"/>
    <row r="944" ht="15.8" customHeight="1"/>
    <row r="945" ht="15.8" customHeight="1"/>
    <row r="946" ht="15.8" customHeight="1"/>
    <row r="947" ht="15.8" customHeight="1"/>
    <row r="948" ht="15.8" customHeight="1"/>
    <row r="949" ht="15.8" customHeight="1"/>
    <row r="950" ht="15.8" customHeight="1"/>
    <row r="951" ht="15.8" customHeight="1"/>
    <row r="952" ht="15.8" customHeight="1"/>
    <row r="953" ht="15.8" customHeight="1"/>
    <row r="954" ht="15.8" customHeight="1"/>
    <row r="955" ht="15.8" customHeight="1"/>
    <row r="956" ht="15.8" customHeight="1"/>
    <row r="957" ht="15.8" customHeight="1"/>
    <row r="958" ht="15.8" customHeight="1"/>
    <row r="959" ht="15.8" customHeight="1"/>
    <row r="960" ht="15.8" customHeight="1"/>
    <row r="961" ht="15.8" customHeight="1"/>
    <row r="962" ht="15.8" customHeight="1"/>
    <row r="963" ht="15.8" customHeight="1"/>
    <row r="964" ht="15.8" customHeight="1"/>
    <row r="965" ht="15.8" customHeight="1"/>
    <row r="966" ht="15.8" customHeight="1"/>
    <row r="967" ht="15.8" customHeight="1"/>
    <row r="968" ht="15.8" customHeight="1"/>
    <row r="969" ht="15.8" customHeight="1"/>
    <row r="970" ht="15.8" customHeight="1"/>
    <row r="971" ht="15.8" customHeight="1"/>
    <row r="972" ht="15.8" customHeight="1"/>
    <row r="973" ht="15.8" customHeight="1"/>
    <row r="974" ht="15.8" customHeight="1"/>
    <row r="975" ht="15.8" customHeight="1"/>
    <row r="976" ht="15.8" customHeight="1"/>
    <row r="977" ht="15.8" customHeight="1"/>
    <row r="978" ht="15.8" customHeight="1"/>
    <row r="979" ht="15.8" customHeight="1"/>
    <row r="980" ht="15.8" customHeight="1"/>
    <row r="981" ht="15.8" customHeight="1"/>
    <row r="982" ht="15.8" customHeight="1"/>
    <row r="983" ht="15.8" customHeight="1"/>
    <row r="984" ht="15.8" customHeight="1"/>
    <row r="985" ht="15.8" customHeight="1"/>
    <row r="986" ht="15.8" customHeight="1"/>
    <row r="987" ht="15.8" customHeight="1"/>
    <row r="988" ht="15.8" customHeight="1"/>
    <row r="989" ht="15.8" customHeight="1"/>
    <row r="990" ht="15.8" customHeight="1"/>
    <row r="991" ht="15.8" customHeight="1"/>
    <row r="992" ht="15.8" customHeight="1"/>
    <row r="993" ht="15.8" customHeight="1"/>
    <row r="994" ht="15.8" customHeight="1"/>
    <row r="995" ht="15.8" customHeight="1"/>
    <row r="996" ht="15.8" customHeight="1"/>
    <row r="997" ht="15.8" customHeight="1"/>
    <row r="998" ht="15.8" customHeight="1"/>
    <row r="999" ht="15.8" customHeight="1"/>
    <row r="1000" ht="15.8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H1000"/>
  <sheetViews>
    <sheetView workbookViewId="0"/>
  </sheetViews>
  <sheetFormatPr defaultColWidth="12.6640625" defaultRowHeight="15" customHeight="1"/>
  <cols>
    <col min="1" max="1" width="39.88671875" customWidth="1"/>
    <col min="2" max="2" width="15.88671875" hidden="1" customWidth="1"/>
    <col min="3" max="4" width="14.5546875" customWidth="1"/>
    <col min="5" max="5" width="33" hidden="1" customWidth="1"/>
    <col min="6" max="6" width="28.88671875" hidden="1" customWidth="1"/>
    <col min="7" max="7" width="12.5546875" customWidth="1"/>
    <col min="8" max="8" width="8.6640625" customWidth="1"/>
    <col min="9" max="9" width="13" customWidth="1"/>
    <col min="10" max="10" width="11.5546875" customWidth="1"/>
    <col min="11" max="11" width="12.6640625" hidden="1" customWidth="1"/>
    <col min="12" max="12" width="10.6640625" customWidth="1"/>
    <col min="13" max="13" width="8" customWidth="1"/>
    <col min="14" max="14" width="10.6640625" customWidth="1"/>
    <col min="15" max="15" width="14.44140625" customWidth="1"/>
    <col min="16" max="16" width="10.6640625" customWidth="1"/>
    <col min="17" max="17" width="11.5546875" customWidth="1"/>
    <col min="18" max="18" width="16.21875" customWidth="1"/>
    <col min="19" max="19" width="15" customWidth="1"/>
  </cols>
  <sheetData>
    <row r="1" spans="1:34" ht="15.8" customHeight="1">
      <c r="A1" s="26" t="s">
        <v>154</v>
      </c>
      <c r="B1" s="26" t="s">
        <v>155</v>
      </c>
      <c r="C1" s="26" t="s">
        <v>156</v>
      </c>
      <c r="D1" s="26" t="s">
        <v>157</v>
      </c>
      <c r="E1" s="26" t="s">
        <v>158</v>
      </c>
      <c r="F1" s="27" t="s">
        <v>159</v>
      </c>
      <c r="G1" s="28" t="s">
        <v>160</v>
      </c>
      <c r="H1" s="2" t="s">
        <v>161</v>
      </c>
      <c r="I1" s="2" t="s">
        <v>162</v>
      </c>
      <c r="J1" s="2" t="s">
        <v>163</v>
      </c>
      <c r="K1" s="2" t="s">
        <v>164</v>
      </c>
      <c r="L1" s="2" t="s">
        <v>165</v>
      </c>
      <c r="M1" s="2" t="s">
        <v>166</v>
      </c>
      <c r="N1" s="2" t="s">
        <v>167</v>
      </c>
      <c r="O1" s="2" t="s">
        <v>168</v>
      </c>
      <c r="P1" s="2" t="s">
        <v>169</v>
      </c>
      <c r="Q1" s="2" t="s">
        <v>170</v>
      </c>
      <c r="R1" s="2" t="s">
        <v>171</v>
      </c>
      <c r="S1" s="2" t="s">
        <v>172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8" customHeight="1">
      <c r="A2" s="29" t="s">
        <v>173</v>
      </c>
      <c r="B2" s="30">
        <v>200000</v>
      </c>
      <c r="C2" s="30"/>
      <c r="D2" s="30">
        <v>100000</v>
      </c>
      <c r="E2" s="30" t="s">
        <v>174</v>
      </c>
      <c r="F2" s="30" t="s">
        <v>175</v>
      </c>
      <c r="G2" s="3">
        <v>0</v>
      </c>
      <c r="H2" s="3">
        <v>0</v>
      </c>
      <c r="I2" s="3">
        <v>15</v>
      </c>
      <c r="J2" s="3">
        <v>10.51</v>
      </c>
      <c r="K2" s="3"/>
      <c r="L2" s="20">
        <v>13.88</v>
      </c>
      <c r="M2" s="3">
        <f>4759.083+4759.083</f>
        <v>9518.1659999999993</v>
      </c>
      <c r="N2" s="3">
        <f t="shared" ref="N2:N10" si="0">M2*L2*(H2/100)</f>
        <v>0</v>
      </c>
      <c r="O2" s="3">
        <f t="shared" ref="O2:O10" si="1">M2*L2*(G2/100)</f>
        <v>0</v>
      </c>
      <c r="P2" s="3">
        <f t="shared" ref="P2:P10" si="2">(L2-J2)*M2</f>
        <v>32076.219420000009</v>
      </c>
      <c r="Q2" s="3">
        <f t="shared" ref="Q2:Q10" si="3">P2-N2-O2</f>
        <v>32076.219420000009</v>
      </c>
      <c r="R2" s="31" t="s">
        <v>176</v>
      </c>
      <c r="S2" s="3" t="s">
        <v>177</v>
      </c>
    </row>
    <row r="3" spans="1:34" ht="15.8" customHeight="1">
      <c r="A3" s="29" t="s">
        <v>178</v>
      </c>
      <c r="B3" s="30">
        <v>200000</v>
      </c>
      <c r="C3" s="30"/>
      <c r="D3" s="30">
        <v>100000</v>
      </c>
      <c r="E3" s="30" t="s">
        <v>179</v>
      </c>
      <c r="F3" s="30" t="s">
        <v>180</v>
      </c>
      <c r="G3" s="3">
        <v>0</v>
      </c>
      <c r="H3" s="3">
        <v>0</v>
      </c>
      <c r="I3" s="3">
        <v>31</v>
      </c>
      <c r="J3" s="3">
        <v>382.44</v>
      </c>
      <c r="K3" s="3"/>
      <c r="L3" s="20">
        <v>475.34</v>
      </c>
      <c r="M3" s="3">
        <v>261.46800000000002</v>
      </c>
      <c r="N3" s="3">
        <f t="shared" si="0"/>
        <v>0</v>
      </c>
      <c r="O3" s="3">
        <f t="shared" si="1"/>
        <v>0</v>
      </c>
      <c r="P3" s="3">
        <f t="shared" si="2"/>
        <v>24290.377199999995</v>
      </c>
      <c r="Q3" s="3">
        <f t="shared" si="3"/>
        <v>24290.377199999995</v>
      </c>
      <c r="R3" s="32">
        <v>45159</v>
      </c>
      <c r="S3" s="3" t="s">
        <v>181</v>
      </c>
    </row>
    <row r="4" spans="1:34" ht="15.8" customHeight="1">
      <c r="A4" s="29" t="s">
        <v>182</v>
      </c>
      <c r="B4" s="30">
        <v>200000</v>
      </c>
      <c r="C4" s="30"/>
      <c r="D4" s="30">
        <v>200000</v>
      </c>
      <c r="E4" s="30" t="s">
        <v>183</v>
      </c>
      <c r="F4" s="30" t="s">
        <v>184</v>
      </c>
      <c r="G4" s="3">
        <v>0</v>
      </c>
      <c r="H4" s="3">
        <v>0</v>
      </c>
      <c r="I4" s="3">
        <v>30</v>
      </c>
      <c r="J4" s="3">
        <v>22.84</v>
      </c>
      <c r="K4" s="3"/>
      <c r="L4" s="20">
        <v>29.09</v>
      </c>
      <c r="M4" s="3">
        <f>4378.314*2</f>
        <v>8756.6280000000006</v>
      </c>
      <c r="N4" s="3">
        <f t="shared" si="0"/>
        <v>0</v>
      </c>
      <c r="O4" s="3">
        <f t="shared" si="1"/>
        <v>0</v>
      </c>
      <c r="P4" s="3">
        <f t="shared" si="2"/>
        <v>54728.925000000003</v>
      </c>
      <c r="Q4" s="3">
        <f t="shared" si="3"/>
        <v>54728.925000000003</v>
      </c>
      <c r="R4" s="31" t="s">
        <v>176</v>
      </c>
      <c r="S4" s="3" t="s">
        <v>185</v>
      </c>
    </row>
    <row r="5" spans="1:34" ht="15.8" customHeight="1">
      <c r="A5" s="29" t="s">
        <v>186</v>
      </c>
      <c r="B5" s="30">
        <v>300000</v>
      </c>
      <c r="C5" s="30"/>
      <c r="D5" s="30">
        <v>150000</v>
      </c>
      <c r="E5" s="30" t="s">
        <v>187</v>
      </c>
      <c r="F5" s="30" t="s">
        <v>188</v>
      </c>
      <c r="G5" s="3">
        <v>0</v>
      </c>
      <c r="H5" s="3">
        <v>1</v>
      </c>
      <c r="I5" s="3">
        <v>365</v>
      </c>
      <c r="J5" s="3">
        <v>189.26</v>
      </c>
      <c r="K5" s="3"/>
      <c r="L5" s="20">
        <v>261.74</v>
      </c>
      <c r="M5" s="3">
        <f>528.354</f>
        <v>528.35400000000004</v>
      </c>
      <c r="N5" s="3">
        <f t="shared" si="0"/>
        <v>1382.9137596</v>
      </c>
      <c r="O5" s="3">
        <f t="shared" si="1"/>
        <v>0</v>
      </c>
      <c r="P5" s="3">
        <f t="shared" si="2"/>
        <v>38295.097920000015</v>
      </c>
      <c r="Q5" s="3">
        <f t="shared" si="3"/>
        <v>36912.184160400015</v>
      </c>
      <c r="R5" s="32"/>
    </row>
    <row r="6" spans="1:34" ht="15.8" customHeight="1">
      <c r="A6" s="29" t="s">
        <v>189</v>
      </c>
      <c r="B6" s="30">
        <v>100000</v>
      </c>
      <c r="C6" s="30"/>
      <c r="D6" s="30">
        <v>51000</v>
      </c>
      <c r="E6" s="30" t="s">
        <v>190</v>
      </c>
      <c r="F6" s="30" t="s">
        <v>191</v>
      </c>
      <c r="G6" s="3">
        <v>0</v>
      </c>
      <c r="H6" s="3">
        <v>1</v>
      </c>
      <c r="I6" s="3">
        <v>365</v>
      </c>
      <c r="J6" s="3">
        <v>222.48</v>
      </c>
      <c r="K6" s="3"/>
      <c r="L6" s="20">
        <v>262.39999999999998</v>
      </c>
      <c r="M6" s="3">
        <v>229.22399999999999</v>
      </c>
      <c r="N6" s="3">
        <f t="shared" si="0"/>
        <v>601.48377599999992</v>
      </c>
      <c r="O6" s="3">
        <f t="shared" si="1"/>
        <v>0</v>
      </c>
      <c r="P6" s="3">
        <f t="shared" si="2"/>
        <v>9150.6220799999974</v>
      </c>
      <c r="Q6" s="3">
        <f t="shared" si="3"/>
        <v>8549.1383039999982</v>
      </c>
      <c r="R6" s="31"/>
    </row>
    <row r="7" spans="1:34" ht="15.8" customHeight="1">
      <c r="A7" s="29" t="s">
        <v>192</v>
      </c>
      <c r="B7" s="30">
        <v>200000</v>
      </c>
      <c r="C7" s="30" t="s">
        <v>193</v>
      </c>
      <c r="D7" s="30">
        <v>200000</v>
      </c>
      <c r="E7" s="30" t="s">
        <v>194</v>
      </c>
      <c r="F7" s="30" t="s">
        <v>195</v>
      </c>
      <c r="G7" s="3">
        <v>0</v>
      </c>
      <c r="H7" s="3">
        <v>0</v>
      </c>
      <c r="I7" s="3">
        <v>30</v>
      </c>
      <c r="J7" s="3">
        <v>33.630000000000003</v>
      </c>
      <c r="K7" s="3"/>
      <c r="L7" s="20">
        <v>46.61</v>
      </c>
      <c r="M7" s="3">
        <f>2998.89*2</f>
        <v>5997.78</v>
      </c>
      <c r="N7" s="3">
        <f t="shared" si="0"/>
        <v>0</v>
      </c>
      <c r="O7" s="3">
        <f t="shared" si="1"/>
        <v>0</v>
      </c>
      <c r="P7" s="3">
        <f t="shared" si="2"/>
        <v>77851.184399999984</v>
      </c>
      <c r="Q7" s="3">
        <f t="shared" si="3"/>
        <v>77851.184399999984</v>
      </c>
      <c r="R7" s="31" t="s">
        <v>196</v>
      </c>
      <c r="S7" s="3" t="s">
        <v>197</v>
      </c>
    </row>
    <row r="8" spans="1:34" ht="15.8" customHeight="1">
      <c r="A8" s="29" t="s">
        <v>186</v>
      </c>
      <c r="C8" s="3"/>
      <c r="D8" s="30">
        <v>50000</v>
      </c>
      <c r="E8" s="30"/>
      <c r="F8" s="30"/>
      <c r="G8" s="3">
        <v>0</v>
      </c>
      <c r="H8" s="3">
        <v>1</v>
      </c>
      <c r="I8" s="3">
        <v>365</v>
      </c>
      <c r="J8" s="3">
        <v>191</v>
      </c>
      <c r="L8" s="20">
        <v>261.74</v>
      </c>
      <c r="M8" s="3">
        <v>261</v>
      </c>
      <c r="N8" s="3">
        <f t="shared" si="0"/>
        <v>683.14139999999998</v>
      </c>
      <c r="O8" s="3">
        <f t="shared" si="1"/>
        <v>0</v>
      </c>
      <c r="P8" s="3">
        <f t="shared" si="2"/>
        <v>18463.140000000003</v>
      </c>
      <c r="Q8" s="3">
        <f t="shared" si="3"/>
        <v>17779.998600000003</v>
      </c>
      <c r="R8" s="31"/>
    </row>
    <row r="9" spans="1:34" ht="15.8" customHeight="1">
      <c r="A9" s="33" t="s">
        <v>189</v>
      </c>
      <c r="B9" s="30"/>
      <c r="C9" s="30"/>
      <c r="D9" s="30">
        <v>100000</v>
      </c>
      <c r="E9" s="30" t="s">
        <v>198</v>
      </c>
      <c r="F9" s="30"/>
      <c r="G9" s="3">
        <v>0</v>
      </c>
      <c r="H9" s="3">
        <v>1</v>
      </c>
      <c r="I9" s="3">
        <v>365</v>
      </c>
      <c r="J9" s="3">
        <v>227.77199999999999</v>
      </c>
      <c r="L9" s="20">
        <v>262.39999999999998</v>
      </c>
      <c r="M9" s="3">
        <v>439</v>
      </c>
      <c r="N9" s="3">
        <f t="shared" si="0"/>
        <v>1151.9359999999999</v>
      </c>
      <c r="O9" s="3">
        <f t="shared" si="1"/>
        <v>0</v>
      </c>
      <c r="P9" s="3">
        <f t="shared" si="2"/>
        <v>15201.691999999994</v>
      </c>
      <c r="Q9" s="3">
        <f t="shared" si="3"/>
        <v>14049.755999999994</v>
      </c>
      <c r="R9" s="31"/>
    </row>
    <row r="10" spans="1:34" ht="15.8" customHeight="1">
      <c r="A10" s="29" t="s">
        <v>192</v>
      </c>
      <c r="B10" s="30"/>
      <c r="C10" s="30"/>
      <c r="D10" s="30">
        <v>50000</v>
      </c>
      <c r="E10" s="30"/>
      <c r="F10" s="30"/>
      <c r="G10" s="3">
        <v>0</v>
      </c>
      <c r="H10" s="3">
        <v>0</v>
      </c>
      <c r="I10" s="3">
        <v>30</v>
      </c>
      <c r="J10" s="3">
        <v>33.582999999999998</v>
      </c>
      <c r="L10" s="20">
        <v>46.61</v>
      </c>
      <c r="M10" s="3">
        <v>1488</v>
      </c>
      <c r="N10" s="3">
        <f t="shared" si="0"/>
        <v>0</v>
      </c>
      <c r="O10" s="3">
        <f t="shared" si="1"/>
        <v>0</v>
      </c>
      <c r="P10" s="3">
        <f t="shared" si="2"/>
        <v>19384.176000000003</v>
      </c>
      <c r="Q10" s="3">
        <f t="shared" si="3"/>
        <v>19384.176000000003</v>
      </c>
      <c r="R10" s="31"/>
      <c r="S10" s="34">
        <v>45199</v>
      </c>
    </row>
    <row r="11" spans="1:34" ht="15.8" customHeight="1">
      <c r="A11" s="26"/>
      <c r="B11" s="2"/>
      <c r="C11" s="2"/>
      <c r="D11" s="2"/>
    </row>
    <row r="12" spans="1:34" ht="15.8" customHeight="1">
      <c r="A12" s="26" t="s">
        <v>69</v>
      </c>
      <c r="B12" s="26"/>
      <c r="C12" s="26"/>
      <c r="D12" s="26">
        <f>SUM(D2:D10)</f>
        <v>1001000</v>
      </c>
    </row>
    <row r="13" spans="1:34" ht="15.8" customHeight="1"/>
    <row r="14" spans="1:34" ht="15.8" customHeight="1">
      <c r="C14" s="3"/>
      <c r="D14" s="3">
        <v>200000</v>
      </c>
      <c r="E14" s="3" t="s">
        <v>199</v>
      </c>
      <c r="N14" s="3">
        <f>SUM(N2:N10)</f>
        <v>3819.4749356000002</v>
      </c>
      <c r="O14" s="3">
        <v>0</v>
      </c>
      <c r="P14" s="35">
        <f t="shared" ref="P14:Q14" si="4">SUM(P2:P10)</f>
        <v>289441.43401999999</v>
      </c>
      <c r="Q14" s="36">
        <f t="shared" si="4"/>
        <v>285621.95908439998</v>
      </c>
      <c r="R14" s="2"/>
    </row>
    <row r="15" spans="1:34" ht="15.8" customHeight="1"/>
    <row r="16" spans="1:34" ht="15.8" customHeight="1">
      <c r="A16" s="3" t="s">
        <v>200</v>
      </c>
      <c r="B16" s="3"/>
      <c r="C16" s="3"/>
      <c r="D16" s="3">
        <v>100000</v>
      </c>
      <c r="E16" s="3" t="s">
        <v>201</v>
      </c>
      <c r="J16" s="3" t="s">
        <v>202</v>
      </c>
      <c r="L16" s="3">
        <v>103022</v>
      </c>
      <c r="M16" s="3">
        <v>100000</v>
      </c>
      <c r="N16" s="3">
        <f t="shared" ref="N16:N20" si="5">L16-M16</f>
        <v>3022</v>
      </c>
      <c r="O16" s="3" t="s">
        <v>203</v>
      </c>
    </row>
    <row r="17" spans="1:15" ht="15.8" customHeight="1">
      <c r="B17" s="3"/>
      <c r="C17" s="3"/>
      <c r="D17" s="3">
        <v>55000</v>
      </c>
      <c r="E17" s="3" t="s">
        <v>204</v>
      </c>
      <c r="J17" s="3" t="s">
        <v>74</v>
      </c>
      <c r="L17" s="3">
        <v>254478</v>
      </c>
      <c r="M17" s="3">
        <v>250000</v>
      </c>
      <c r="N17" s="3">
        <f t="shared" si="5"/>
        <v>4478</v>
      </c>
      <c r="O17" s="3" t="s">
        <v>203</v>
      </c>
    </row>
    <row r="18" spans="1:15" ht="15.8" customHeight="1">
      <c r="C18" s="3"/>
      <c r="D18" s="3">
        <v>50000</v>
      </c>
      <c r="E18" s="3" t="s">
        <v>204</v>
      </c>
      <c r="J18" s="3" t="s">
        <v>70</v>
      </c>
      <c r="L18" s="3">
        <v>205523</v>
      </c>
      <c r="M18" s="3">
        <v>200000</v>
      </c>
      <c r="N18" s="3">
        <f t="shared" si="5"/>
        <v>5523</v>
      </c>
    </row>
    <row r="19" spans="1:15" ht="15.8" customHeight="1">
      <c r="C19" s="3"/>
      <c r="D19" s="3" t="s">
        <v>205</v>
      </c>
      <c r="E19" s="3" t="s">
        <v>206</v>
      </c>
      <c r="J19" s="3" t="s">
        <v>198</v>
      </c>
      <c r="L19" s="3">
        <v>209785</v>
      </c>
      <c r="M19" s="3">
        <v>205000</v>
      </c>
      <c r="N19" s="3">
        <f t="shared" si="5"/>
        <v>4785</v>
      </c>
    </row>
    <row r="20" spans="1:15" ht="15.8" customHeight="1">
      <c r="C20" s="3"/>
      <c r="D20" s="3">
        <v>50000</v>
      </c>
      <c r="E20" s="3" t="s">
        <v>207</v>
      </c>
      <c r="J20" s="3" t="s">
        <v>76</v>
      </c>
      <c r="L20" s="37">
        <v>221993</v>
      </c>
      <c r="M20" s="3">
        <v>223000</v>
      </c>
      <c r="N20" s="3">
        <f t="shared" si="5"/>
        <v>-1007</v>
      </c>
      <c r="O20" s="3" t="s">
        <v>208</v>
      </c>
    </row>
    <row r="21" spans="1:15" ht="15.8" customHeight="1">
      <c r="C21" s="3"/>
      <c r="D21" s="3" t="s">
        <v>209</v>
      </c>
      <c r="E21" s="3" t="s">
        <v>210</v>
      </c>
    </row>
    <row r="22" spans="1:15" ht="15.8" customHeight="1">
      <c r="C22" s="3"/>
      <c r="D22" s="3" t="s">
        <v>211</v>
      </c>
      <c r="G22" s="3">
        <v>251000</v>
      </c>
      <c r="L22" s="3">
        <f>SUM(L16:L20)</f>
        <v>994801</v>
      </c>
      <c r="M22" s="3">
        <f>SUM(M16:M21)</f>
        <v>978000</v>
      </c>
      <c r="N22" s="3">
        <f>SUM(N16:N19)</f>
        <v>17808</v>
      </c>
    </row>
    <row r="23" spans="1:15" ht="15.8" customHeight="1">
      <c r="C23" s="3"/>
      <c r="D23" s="3" t="s">
        <v>212</v>
      </c>
      <c r="G23" s="3">
        <v>164000</v>
      </c>
    </row>
    <row r="24" spans="1:15" ht="15.8" customHeight="1">
      <c r="C24" s="3"/>
      <c r="D24" s="3" t="s">
        <v>213</v>
      </c>
      <c r="G24" s="3">
        <v>284000</v>
      </c>
    </row>
    <row r="25" spans="1:15" ht="15.8" customHeight="1">
      <c r="C25" s="3"/>
      <c r="D25" s="3" t="s">
        <v>214</v>
      </c>
      <c r="G25" s="3">
        <v>1120000</v>
      </c>
      <c r="H25" s="38">
        <v>1880000</v>
      </c>
    </row>
    <row r="26" spans="1:15" ht="15.8" customHeight="1">
      <c r="A26" s="3">
        <v>60</v>
      </c>
      <c r="G26" s="38"/>
    </row>
    <row r="27" spans="1:15" ht="15.8" customHeight="1">
      <c r="A27" s="3">
        <v>10</v>
      </c>
      <c r="C27" s="3"/>
      <c r="D27" s="3" t="s">
        <v>215</v>
      </c>
      <c r="G27" s="3">
        <f>SUM(G22,G23,G24,G25)</f>
        <v>1819000</v>
      </c>
    </row>
    <row r="28" spans="1:15" ht="15.8" customHeight="1">
      <c r="A28" s="3">
        <v>10</v>
      </c>
      <c r="B28" s="3" t="s">
        <v>216</v>
      </c>
      <c r="C28" s="3"/>
      <c r="D28" s="3" t="s">
        <v>217</v>
      </c>
      <c r="G28" s="38">
        <v>1880000</v>
      </c>
    </row>
    <row r="29" spans="1:15" ht="15.8" customHeight="1">
      <c r="A29" s="3">
        <v>15</v>
      </c>
      <c r="B29" s="3" t="s">
        <v>218</v>
      </c>
      <c r="C29" s="3"/>
      <c r="D29" s="3" t="s">
        <v>219</v>
      </c>
      <c r="G29" s="3">
        <f>3000000-G27+217000</f>
        <v>1398000</v>
      </c>
    </row>
    <row r="30" spans="1:15" ht="15.8" customHeight="1">
      <c r="A30" s="3">
        <v>10</v>
      </c>
      <c r="B30" s="3" t="s">
        <v>220</v>
      </c>
    </row>
    <row r="31" spans="1:15" ht="15.8" customHeight="1"/>
    <row r="32" spans="1:15" ht="15.8" customHeight="1"/>
    <row r="33" ht="15.8" customHeight="1"/>
    <row r="34" ht="15.8" customHeight="1"/>
    <row r="35" ht="15.8" customHeight="1"/>
    <row r="36" ht="15.8" customHeight="1"/>
    <row r="37" ht="15.8" customHeight="1"/>
    <row r="38" ht="15.8" customHeight="1"/>
    <row r="39" ht="15.8" customHeight="1"/>
    <row r="40" ht="15.8" customHeight="1"/>
    <row r="41" ht="15.8" customHeight="1"/>
    <row r="42" ht="15.8" customHeight="1"/>
    <row r="43" ht="15.8" customHeight="1"/>
    <row r="44" ht="15.8" customHeight="1"/>
    <row r="45" ht="15.8" customHeight="1"/>
    <row r="46" ht="15.8" customHeight="1"/>
    <row r="47" ht="15.8" customHeight="1"/>
    <row r="48" ht="15.8" customHeight="1"/>
    <row r="49" ht="15.8" customHeight="1"/>
    <row r="50" ht="15.8" customHeight="1"/>
    <row r="51" ht="15.8" customHeight="1"/>
    <row r="52" ht="15.8" customHeight="1"/>
    <row r="53" ht="15.8" customHeight="1"/>
    <row r="54" ht="15.8" customHeight="1"/>
    <row r="55" ht="15.8" customHeight="1"/>
    <row r="56" ht="15.8" customHeight="1"/>
    <row r="57" ht="15.8" customHeight="1"/>
    <row r="58" ht="15.8" customHeight="1"/>
    <row r="59" ht="15.8" customHeight="1"/>
    <row r="60" ht="15.8" customHeight="1"/>
    <row r="61" ht="15.8" customHeight="1"/>
    <row r="62" ht="15.8" customHeight="1"/>
    <row r="63" ht="15.8" customHeight="1"/>
    <row r="64" ht="15.8" customHeight="1"/>
    <row r="65" ht="15.8" customHeight="1"/>
    <row r="66" ht="15.8" customHeight="1"/>
    <row r="67" ht="15.8" customHeight="1"/>
    <row r="68" ht="15.8" customHeight="1"/>
    <row r="69" ht="15.8" customHeight="1"/>
    <row r="70" ht="15.8" customHeight="1"/>
    <row r="71" ht="15.8" customHeight="1"/>
    <row r="72" ht="15.8" customHeight="1"/>
    <row r="73" ht="15.8" customHeight="1"/>
    <row r="74" ht="15.8" customHeight="1"/>
    <row r="75" ht="15.8" customHeight="1"/>
    <row r="76" ht="15.8" customHeight="1"/>
    <row r="77" ht="15.8" customHeight="1"/>
    <row r="78" ht="15.8" customHeight="1"/>
    <row r="79" ht="15.8" customHeight="1"/>
    <row r="80" ht="15.8" customHeight="1"/>
    <row r="81" ht="15.8" customHeight="1"/>
    <row r="82" ht="15.8" customHeight="1"/>
    <row r="83" ht="15.8" customHeight="1"/>
    <row r="84" ht="15.8" customHeight="1"/>
    <row r="85" ht="15.8" customHeight="1"/>
    <row r="86" ht="15.8" customHeight="1"/>
    <row r="87" ht="15.8" customHeight="1"/>
    <row r="88" ht="15.8" customHeight="1"/>
    <row r="89" ht="15.8" customHeight="1"/>
    <row r="90" ht="15.8" customHeight="1"/>
    <row r="91" ht="15.8" customHeight="1"/>
    <row r="92" ht="15.8" customHeight="1"/>
    <row r="93" ht="15.8" customHeight="1"/>
    <row r="94" ht="15.8" customHeight="1"/>
    <row r="95" ht="15.8" customHeight="1"/>
    <row r="96" ht="15.8" customHeight="1"/>
    <row r="97" ht="15.8" customHeight="1"/>
    <row r="98" ht="15.8" customHeight="1"/>
    <row r="99" ht="15.8" customHeight="1"/>
    <row r="100" ht="15.8" customHeight="1"/>
    <row r="101" ht="15.8" customHeight="1"/>
    <row r="102" ht="15.8" customHeight="1"/>
    <row r="103" ht="15.8" customHeight="1"/>
    <row r="104" ht="15.8" customHeight="1"/>
    <row r="105" ht="15.8" customHeight="1"/>
    <row r="106" ht="15.8" customHeight="1"/>
    <row r="107" ht="15.8" customHeight="1"/>
    <row r="108" ht="15.8" customHeight="1"/>
    <row r="109" ht="15.8" customHeight="1"/>
    <row r="110" ht="15.8" customHeight="1"/>
    <row r="111" ht="15.8" customHeight="1"/>
    <row r="112" ht="15.8" customHeight="1"/>
    <row r="113" ht="15.8" customHeight="1"/>
    <row r="114" ht="15.8" customHeight="1"/>
    <row r="115" ht="15.8" customHeight="1"/>
    <row r="116" ht="15.8" customHeight="1"/>
    <row r="117" ht="15.8" customHeight="1"/>
    <row r="118" ht="15.8" customHeight="1"/>
    <row r="119" ht="15.8" customHeight="1"/>
    <row r="120" ht="15.8" customHeight="1"/>
    <row r="121" ht="15.8" customHeight="1"/>
    <row r="122" ht="15.8" customHeight="1"/>
    <row r="123" ht="15.8" customHeight="1"/>
    <row r="124" ht="15.8" customHeight="1"/>
    <row r="125" ht="15.8" customHeight="1"/>
    <row r="126" ht="15.8" customHeight="1"/>
    <row r="127" ht="15.8" customHeight="1"/>
    <row r="128" ht="15.8" customHeight="1"/>
    <row r="129" ht="15.8" customHeight="1"/>
    <row r="130" ht="15.8" customHeight="1"/>
    <row r="131" ht="15.8" customHeight="1"/>
    <row r="132" ht="15.8" customHeight="1"/>
    <row r="133" ht="15.8" customHeight="1"/>
    <row r="134" ht="15.8" customHeight="1"/>
    <row r="135" ht="15.8" customHeight="1"/>
    <row r="136" ht="15.8" customHeight="1"/>
    <row r="137" ht="15.8" customHeight="1"/>
    <row r="138" ht="15.8" customHeight="1"/>
    <row r="139" ht="15.8" customHeight="1"/>
    <row r="140" ht="15.8" customHeight="1"/>
    <row r="141" ht="15.8" customHeight="1"/>
    <row r="142" ht="15.8" customHeight="1"/>
    <row r="143" ht="15.8" customHeight="1"/>
    <row r="144" ht="15.8" customHeight="1"/>
    <row r="145" ht="15.8" customHeight="1"/>
    <row r="146" ht="15.8" customHeight="1"/>
    <row r="147" ht="15.8" customHeight="1"/>
    <row r="148" ht="15.8" customHeight="1"/>
    <row r="149" ht="15.8" customHeight="1"/>
    <row r="150" ht="15.8" customHeight="1"/>
    <row r="151" ht="15.8" customHeight="1"/>
    <row r="152" ht="15.8" customHeight="1"/>
    <row r="153" ht="15.8" customHeight="1"/>
    <row r="154" ht="15.8" customHeight="1"/>
    <row r="155" ht="15.8" customHeight="1"/>
    <row r="156" ht="15.8" customHeight="1"/>
    <row r="157" ht="15.8" customHeight="1"/>
    <row r="158" ht="15.8" customHeight="1"/>
    <row r="159" ht="15.8" customHeight="1"/>
    <row r="160" ht="15.8" customHeight="1"/>
    <row r="161" ht="15.8" customHeight="1"/>
    <row r="162" ht="15.8" customHeight="1"/>
    <row r="163" ht="15.8" customHeight="1"/>
    <row r="164" ht="15.8" customHeight="1"/>
    <row r="165" ht="15.8" customHeight="1"/>
    <row r="166" ht="15.8" customHeight="1"/>
    <row r="167" ht="15.8" customHeight="1"/>
    <row r="168" ht="15.8" customHeight="1"/>
    <row r="169" ht="15.8" customHeight="1"/>
    <row r="170" ht="15.8" customHeight="1"/>
    <row r="171" ht="15.8" customHeight="1"/>
    <row r="172" ht="15.8" customHeight="1"/>
    <row r="173" ht="15.8" customHeight="1"/>
    <row r="174" ht="15.8" customHeight="1"/>
    <row r="175" ht="15.8" customHeight="1"/>
    <row r="176" ht="15.8" customHeight="1"/>
    <row r="177" ht="15.8" customHeight="1"/>
    <row r="178" ht="15.8" customHeight="1"/>
    <row r="179" ht="15.8" customHeight="1"/>
    <row r="180" ht="15.8" customHeight="1"/>
    <row r="181" ht="15.8" customHeight="1"/>
    <row r="182" ht="15.8" customHeight="1"/>
    <row r="183" ht="15.8" customHeight="1"/>
    <row r="184" ht="15.8" customHeight="1"/>
    <row r="185" ht="15.8" customHeight="1"/>
    <row r="186" ht="15.8" customHeight="1"/>
    <row r="187" ht="15.8" customHeight="1"/>
    <row r="188" ht="15.8" customHeight="1"/>
    <row r="189" ht="15.8" customHeight="1"/>
    <row r="190" ht="15.8" customHeight="1"/>
    <row r="191" ht="15.8" customHeight="1"/>
    <row r="192" ht="15.8" customHeight="1"/>
    <row r="193" ht="15.8" customHeight="1"/>
    <row r="194" ht="15.8" customHeight="1"/>
    <row r="195" ht="15.8" customHeight="1"/>
    <row r="196" ht="15.8" customHeight="1"/>
    <row r="197" ht="15.8" customHeight="1"/>
    <row r="198" ht="15.8" customHeight="1"/>
    <row r="199" ht="15.8" customHeight="1"/>
    <row r="200" ht="15.8" customHeight="1"/>
    <row r="201" ht="15.8" customHeight="1"/>
    <row r="202" ht="15.8" customHeight="1"/>
    <row r="203" ht="15.8" customHeight="1"/>
    <row r="204" ht="15.8" customHeight="1"/>
    <row r="205" ht="15.8" customHeight="1"/>
    <row r="206" ht="15.8" customHeight="1"/>
    <row r="207" ht="15.8" customHeight="1"/>
    <row r="208" ht="15.8" customHeight="1"/>
    <row r="209" ht="15.8" customHeight="1"/>
    <row r="210" ht="15.8" customHeight="1"/>
    <row r="211" ht="15.8" customHeight="1"/>
    <row r="212" ht="15.8" customHeight="1"/>
    <row r="213" ht="15.8" customHeight="1"/>
    <row r="214" ht="15.8" customHeight="1"/>
    <row r="215" ht="15.8" customHeight="1"/>
    <row r="216" ht="15.8" customHeight="1"/>
    <row r="217" ht="15.8" customHeight="1"/>
    <row r="218" ht="15.8" customHeight="1"/>
    <row r="219" ht="15.8" customHeight="1"/>
    <row r="220" ht="15.8" customHeight="1"/>
    <row r="221" ht="15.8" customHeight="1"/>
    <row r="222" ht="15.8" customHeight="1"/>
    <row r="223" ht="15.8" customHeight="1"/>
    <row r="224" ht="15.8" customHeight="1"/>
    <row r="225" ht="15.8" customHeight="1"/>
    <row r="226" ht="15.8" customHeight="1"/>
    <row r="227" ht="15.8" customHeight="1"/>
    <row r="228" ht="15.8" customHeight="1"/>
    <row r="229" ht="15.8" customHeight="1"/>
    <row r="230" ht="15.8" customHeight="1"/>
    <row r="231" ht="15.8" customHeight="1"/>
    <row r="232" ht="15.8" customHeight="1"/>
    <row r="233" ht="15.8" customHeight="1"/>
    <row r="234" ht="15.8" customHeight="1"/>
    <row r="235" ht="15.8" customHeight="1"/>
    <row r="236" ht="15.8" customHeight="1"/>
    <row r="237" ht="15.8" customHeight="1"/>
    <row r="238" ht="15.8" customHeight="1"/>
    <row r="239" ht="15.8" customHeight="1"/>
    <row r="240" ht="15.8" customHeight="1"/>
    <row r="241" ht="15.8" customHeight="1"/>
    <row r="242" ht="15.8" customHeight="1"/>
    <row r="243" ht="15.8" customHeight="1"/>
    <row r="244" ht="15.8" customHeight="1"/>
    <row r="245" ht="15.8" customHeight="1"/>
    <row r="246" ht="15.8" customHeight="1"/>
    <row r="247" ht="15.8" customHeight="1"/>
    <row r="248" ht="15.8" customHeight="1"/>
    <row r="249" ht="15.8" customHeight="1"/>
    <row r="250" ht="15.8" customHeight="1"/>
    <row r="251" ht="15.8" customHeight="1"/>
    <row r="252" ht="15.8" customHeight="1"/>
    <row r="253" ht="15.8" customHeight="1"/>
    <row r="254" ht="15.8" customHeight="1"/>
    <row r="255" ht="15.8" customHeight="1"/>
    <row r="256" ht="15.8" customHeight="1"/>
    <row r="257" ht="15.8" customHeight="1"/>
    <row r="258" ht="15.8" customHeight="1"/>
    <row r="259" ht="15.8" customHeight="1"/>
    <row r="260" ht="15.8" customHeight="1"/>
    <row r="261" ht="15.8" customHeight="1"/>
    <row r="262" ht="15.8" customHeight="1"/>
    <row r="263" ht="15.8" customHeight="1"/>
    <row r="264" ht="15.8" customHeight="1"/>
    <row r="265" ht="15.8" customHeight="1"/>
    <row r="266" ht="15.8" customHeight="1"/>
    <row r="267" ht="15.8" customHeight="1"/>
    <row r="268" ht="15.8" customHeight="1"/>
    <row r="269" ht="15.8" customHeight="1"/>
    <row r="270" ht="15.8" customHeight="1"/>
    <row r="271" ht="15.8" customHeight="1"/>
    <row r="272" ht="15.8" customHeight="1"/>
    <row r="273" ht="15.8" customHeight="1"/>
    <row r="274" ht="15.8" customHeight="1"/>
    <row r="275" ht="15.8" customHeight="1"/>
    <row r="276" ht="15.8" customHeight="1"/>
    <row r="277" ht="15.8" customHeight="1"/>
    <row r="278" ht="15.8" customHeight="1"/>
    <row r="279" ht="15.8" customHeight="1"/>
    <row r="280" ht="15.8" customHeight="1"/>
    <row r="281" ht="15.8" customHeight="1"/>
    <row r="282" ht="15.8" customHeight="1"/>
    <row r="283" ht="15.8" customHeight="1"/>
    <row r="284" ht="15.8" customHeight="1"/>
    <row r="285" ht="15.8" customHeight="1"/>
    <row r="286" ht="15.8" customHeight="1"/>
    <row r="287" ht="15.8" customHeight="1"/>
    <row r="288" ht="15.8" customHeight="1"/>
    <row r="289" ht="15.8" customHeight="1"/>
    <row r="290" ht="15.8" customHeight="1"/>
    <row r="291" ht="15.8" customHeight="1"/>
    <row r="292" ht="15.8" customHeight="1"/>
    <row r="293" ht="15.8" customHeight="1"/>
    <row r="294" ht="15.8" customHeight="1"/>
    <row r="295" ht="15.8" customHeight="1"/>
    <row r="296" ht="15.8" customHeight="1"/>
    <row r="297" ht="15.8" customHeight="1"/>
    <row r="298" ht="15.8" customHeight="1"/>
    <row r="299" ht="15.8" customHeight="1"/>
    <row r="300" ht="15.8" customHeight="1"/>
    <row r="301" ht="15.8" customHeight="1"/>
    <row r="302" ht="15.8" customHeight="1"/>
    <row r="303" ht="15.8" customHeight="1"/>
    <row r="304" ht="15.8" customHeight="1"/>
    <row r="305" ht="15.8" customHeight="1"/>
    <row r="306" ht="15.8" customHeight="1"/>
    <row r="307" ht="15.8" customHeight="1"/>
    <row r="308" ht="15.8" customHeight="1"/>
    <row r="309" ht="15.8" customHeight="1"/>
    <row r="310" ht="15.8" customHeight="1"/>
    <row r="311" ht="15.8" customHeight="1"/>
    <row r="312" ht="15.8" customHeight="1"/>
    <row r="313" ht="15.8" customHeight="1"/>
    <row r="314" ht="15.8" customHeight="1"/>
    <row r="315" ht="15.8" customHeight="1"/>
    <row r="316" ht="15.8" customHeight="1"/>
    <row r="317" ht="15.8" customHeight="1"/>
    <row r="318" ht="15.8" customHeight="1"/>
    <row r="319" ht="15.8" customHeight="1"/>
    <row r="320" ht="15.8" customHeight="1"/>
    <row r="321" ht="15.8" customHeight="1"/>
    <row r="322" ht="15.8" customHeight="1"/>
    <row r="323" ht="15.8" customHeight="1"/>
    <row r="324" ht="15.8" customHeight="1"/>
    <row r="325" ht="15.8" customHeight="1"/>
    <row r="326" ht="15.8" customHeight="1"/>
    <row r="327" ht="15.8" customHeight="1"/>
    <row r="328" ht="15.8" customHeight="1"/>
    <row r="329" ht="15.8" customHeight="1"/>
    <row r="330" ht="15.8" customHeight="1"/>
    <row r="331" ht="15.8" customHeight="1"/>
    <row r="332" ht="15.8" customHeight="1"/>
    <row r="333" ht="15.8" customHeight="1"/>
    <row r="334" ht="15.8" customHeight="1"/>
    <row r="335" ht="15.8" customHeight="1"/>
    <row r="336" ht="15.8" customHeight="1"/>
    <row r="337" ht="15.8" customHeight="1"/>
    <row r="338" ht="15.8" customHeight="1"/>
    <row r="339" ht="15.8" customHeight="1"/>
    <row r="340" ht="15.8" customHeight="1"/>
    <row r="341" ht="15.8" customHeight="1"/>
    <row r="342" ht="15.8" customHeight="1"/>
    <row r="343" ht="15.8" customHeight="1"/>
    <row r="344" ht="15.8" customHeight="1"/>
    <row r="345" ht="15.8" customHeight="1"/>
    <row r="346" ht="15.8" customHeight="1"/>
    <row r="347" ht="15.8" customHeight="1"/>
    <row r="348" ht="15.8" customHeight="1"/>
    <row r="349" ht="15.8" customHeight="1"/>
    <row r="350" ht="15.8" customHeight="1"/>
    <row r="351" ht="15.8" customHeight="1"/>
    <row r="352" ht="15.8" customHeight="1"/>
    <row r="353" ht="15.8" customHeight="1"/>
    <row r="354" ht="15.8" customHeight="1"/>
    <row r="355" ht="15.8" customHeight="1"/>
    <row r="356" ht="15.8" customHeight="1"/>
    <row r="357" ht="15.8" customHeight="1"/>
    <row r="358" ht="15.8" customHeight="1"/>
    <row r="359" ht="15.8" customHeight="1"/>
    <row r="360" ht="15.8" customHeight="1"/>
    <row r="361" ht="15.8" customHeight="1"/>
    <row r="362" ht="15.8" customHeight="1"/>
    <row r="363" ht="15.8" customHeight="1"/>
    <row r="364" ht="15.8" customHeight="1"/>
    <row r="365" ht="15.8" customHeight="1"/>
    <row r="366" ht="15.8" customHeight="1"/>
    <row r="367" ht="15.8" customHeight="1"/>
    <row r="368" ht="15.8" customHeight="1"/>
    <row r="369" ht="15.8" customHeight="1"/>
    <row r="370" ht="15.8" customHeight="1"/>
    <row r="371" ht="15.8" customHeight="1"/>
    <row r="372" ht="15.8" customHeight="1"/>
    <row r="373" ht="15.8" customHeight="1"/>
    <row r="374" ht="15.8" customHeight="1"/>
    <row r="375" ht="15.8" customHeight="1"/>
    <row r="376" ht="15.8" customHeight="1"/>
    <row r="377" ht="15.8" customHeight="1"/>
    <row r="378" ht="15.8" customHeight="1"/>
    <row r="379" ht="15.8" customHeight="1"/>
    <row r="380" ht="15.8" customHeight="1"/>
    <row r="381" ht="15.8" customHeight="1"/>
    <row r="382" ht="15.8" customHeight="1"/>
    <row r="383" ht="15.8" customHeight="1"/>
    <row r="384" ht="15.8" customHeight="1"/>
    <row r="385" ht="15.8" customHeight="1"/>
    <row r="386" ht="15.8" customHeight="1"/>
    <row r="387" ht="15.8" customHeight="1"/>
    <row r="388" ht="15.8" customHeight="1"/>
    <row r="389" ht="15.8" customHeight="1"/>
    <row r="390" ht="15.8" customHeight="1"/>
    <row r="391" ht="15.8" customHeight="1"/>
    <row r="392" ht="15.8" customHeight="1"/>
    <row r="393" ht="15.8" customHeight="1"/>
    <row r="394" ht="15.8" customHeight="1"/>
    <row r="395" ht="15.8" customHeight="1"/>
    <row r="396" ht="15.8" customHeight="1"/>
    <row r="397" ht="15.8" customHeight="1"/>
    <row r="398" ht="15.8" customHeight="1"/>
    <row r="399" ht="15.8" customHeight="1"/>
    <row r="400" ht="15.8" customHeight="1"/>
    <row r="401" ht="15.8" customHeight="1"/>
    <row r="402" ht="15.8" customHeight="1"/>
    <row r="403" ht="15.8" customHeight="1"/>
    <row r="404" ht="15.8" customHeight="1"/>
    <row r="405" ht="15.8" customHeight="1"/>
    <row r="406" ht="15.8" customHeight="1"/>
    <row r="407" ht="15.8" customHeight="1"/>
    <row r="408" ht="15.8" customHeight="1"/>
    <row r="409" ht="15.8" customHeight="1"/>
    <row r="410" ht="15.8" customHeight="1"/>
    <row r="411" ht="15.8" customHeight="1"/>
    <row r="412" ht="15.8" customHeight="1"/>
    <row r="413" ht="15.8" customHeight="1"/>
    <row r="414" ht="15.8" customHeight="1"/>
    <row r="415" ht="15.8" customHeight="1"/>
    <row r="416" ht="15.8" customHeight="1"/>
    <row r="417" ht="15.8" customHeight="1"/>
    <row r="418" ht="15.8" customHeight="1"/>
    <row r="419" ht="15.8" customHeight="1"/>
    <row r="420" ht="15.8" customHeight="1"/>
    <row r="421" ht="15.8" customHeight="1"/>
    <row r="422" ht="15.8" customHeight="1"/>
    <row r="423" ht="15.8" customHeight="1"/>
    <row r="424" ht="15.8" customHeight="1"/>
    <row r="425" ht="15.8" customHeight="1"/>
    <row r="426" ht="15.8" customHeight="1"/>
    <row r="427" ht="15.8" customHeight="1"/>
    <row r="428" ht="15.8" customHeight="1"/>
    <row r="429" ht="15.8" customHeight="1"/>
    <row r="430" ht="15.8" customHeight="1"/>
    <row r="431" ht="15.8" customHeight="1"/>
    <row r="432" ht="15.8" customHeight="1"/>
    <row r="433" ht="15.8" customHeight="1"/>
    <row r="434" ht="15.8" customHeight="1"/>
    <row r="435" ht="15.8" customHeight="1"/>
    <row r="436" ht="15.8" customHeight="1"/>
    <row r="437" ht="15.8" customHeight="1"/>
    <row r="438" ht="15.8" customHeight="1"/>
    <row r="439" ht="15.8" customHeight="1"/>
    <row r="440" ht="15.8" customHeight="1"/>
    <row r="441" ht="15.8" customHeight="1"/>
    <row r="442" ht="15.8" customHeight="1"/>
    <row r="443" ht="15.8" customHeight="1"/>
    <row r="444" ht="15.8" customHeight="1"/>
    <row r="445" ht="15.8" customHeight="1"/>
    <row r="446" ht="15.8" customHeight="1"/>
    <row r="447" ht="15.8" customHeight="1"/>
    <row r="448" ht="15.8" customHeight="1"/>
    <row r="449" ht="15.8" customHeight="1"/>
    <row r="450" ht="15.8" customHeight="1"/>
    <row r="451" ht="15.8" customHeight="1"/>
    <row r="452" ht="15.8" customHeight="1"/>
    <row r="453" ht="15.8" customHeight="1"/>
    <row r="454" ht="15.8" customHeight="1"/>
    <row r="455" ht="15.8" customHeight="1"/>
    <row r="456" ht="15.8" customHeight="1"/>
    <row r="457" ht="15.8" customHeight="1"/>
    <row r="458" ht="15.8" customHeight="1"/>
    <row r="459" ht="15.8" customHeight="1"/>
    <row r="460" ht="15.8" customHeight="1"/>
    <row r="461" ht="15.8" customHeight="1"/>
    <row r="462" ht="15.8" customHeight="1"/>
    <row r="463" ht="15.8" customHeight="1"/>
    <row r="464" ht="15.8" customHeight="1"/>
    <row r="465" ht="15.8" customHeight="1"/>
    <row r="466" ht="15.8" customHeight="1"/>
    <row r="467" ht="15.8" customHeight="1"/>
    <row r="468" ht="15.8" customHeight="1"/>
    <row r="469" ht="15.8" customHeight="1"/>
    <row r="470" ht="15.8" customHeight="1"/>
    <row r="471" ht="15.8" customHeight="1"/>
    <row r="472" ht="15.8" customHeight="1"/>
    <row r="473" ht="15.8" customHeight="1"/>
    <row r="474" ht="15.8" customHeight="1"/>
    <row r="475" ht="15.8" customHeight="1"/>
    <row r="476" ht="15.8" customHeight="1"/>
    <row r="477" ht="15.8" customHeight="1"/>
    <row r="478" ht="15.8" customHeight="1"/>
    <row r="479" ht="15.8" customHeight="1"/>
    <row r="480" ht="15.8" customHeight="1"/>
    <row r="481" ht="15.8" customHeight="1"/>
    <row r="482" ht="15.8" customHeight="1"/>
    <row r="483" ht="15.8" customHeight="1"/>
    <row r="484" ht="15.8" customHeight="1"/>
    <row r="485" ht="15.8" customHeight="1"/>
    <row r="486" ht="15.8" customHeight="1"/>
    <row r="487" ht="15.8" customHeight="1"/>
    <row r="488" ht="15.8" customHeight="1"/>
    <row r="489" ht="15.8" customHeight="1"/>
    <row r="490" ht="15.8" customHeight="1"/>
    <row r="491" ht="15.8" customHeight="1"/>
    <row r="492" ht="15.8" customHeight="1"/>
    <row r="493" ht="15.8" customHeight="1"/>
    <row r="494" ht="15.8" customHeight="1"/>
    <row r="495" ht="15.8" customHeight="1"/>
    <row r="496" ht="15.8" customHeight="1"/>
    <row r="497" ht="15.8" customHeight="1"/>
    <row r="498" ht="15.8" customHeight="1"/>
    <row r="499" ht="15.8" customHeight="1"/>
    <row r="500" ht="15.8" customHeight="1"/>
    <row r="501" ht="15.8" customHeight="1"/>
    <row r="502" ht="15.8" customHeight="1"/>
    <row r="503" ht="15.8" customHeight="1"/>
    <row r="504" ht="15.8" customHeight="1"/>
    <row r="505" ht="15.8" customHeight="1"/>
    <row r="506" ht="15.8" customHeight="1"/>
    <row r="507" ht="15.8" customHeight="1"/>
    <row r="508" ht="15.8" customHeight="1"/>
    <row r="509" ht="15.8" customHeight="1"/>
    <row r="510" ht="15.8" customHeight="1"/>
    <row r="511" ht="15.8" customHeight="1"/>
    <row r="512" ht="15.8" customHeight="1"/>
    <row r="513" ht="15.8" customHeight="1"/>
    <row r="514" ht="15.8" customHeight="1"/>
    <row r="515" ht="15.8" customHeight="1"/>
    <row r="516" ht="15.8" customHeight="1"/>
    <row r="517" ht="15.8" customHeight="1"/>
    <row r="518" ht="15.8" customHeight="1"/>
    <row r="519" ht="15.8" customHeight="1"/>
    <row r="520" ht="15.8" customHeight="1"/>
    <row r="521" ht="15.8" customHeight="1"/>
    <row r="522" ht="15.8" customHeight="1"/>
    <row r="523" ht="15.8" customHeight="1"/>
    <row r="524" ht="15.8" customHeight="1"/>
    <row r="525" ht="15.8" customHeight="1"/>
    <row r="526" ht="15.8" customHeight="1"/>
    <row r="527" ht="15.8" customHeight="1"/>
    <row r="528" ht="15.8" customHeight="1"/>
    <row r="529" ht="15.8" customHeight="1"/>
    <row r="530" ht="15.8" customHeight="1"/>
    <row r="531" ht="15.8" customHeight="1"/>
    <row r="532" ht="15.8" customHeight="1"/>
    <row r="533" ht="15.8" customHeight="1"/>
    <row r="534" ht="15.8" customHeight="1"/>
    <row r="535" ht="15.8" customHeight="1"/>
    <row r="536" ht="15.8" customHeight="1"/>
    <row r="537" ht="15.8" customHeight="1"/>
    <row r="538" ht="15.8" customHeight="1"/>
    <row r="539" ht="15.8" customHeight="1"/>
    <row r="540" ht="15.8" customHeight="1"/>
    <row r="541" ht="15.8" customHeight="1"/>
    <row r="542" ht="15.8" customHeight="1"/>
    <row r="543" ht="15.8" customHeight="1"/>
    <row r="544" ht="15.8" customHeight="1"/>
    <row r="545" ht="15.8" customHeight="1"/>
    <row r="546" ht="15.8" customHeight="1"/>
    <row r="547" ht="15.8" customHeight="1"/>
    <row r="548" ht="15.8" customHeight="1"/>
    <row r="549" ht="15.8" customHeight="1"/>
    <row r="550" ht="15.8" customHeight="1"/>
    <row r="551" ht="15.8" customHeight="1"/>
    <row r="552" ht="15.8" customHeight="1"/>
    <row r="553" ht="15.8" customHeight="1"/>
    <row r="554" ht="15.8" customHeight="1"/>
    <row r="555" ht="15.8" customHeight="1"/>
    <row r="556" ht="15.8" customHeight="1"/>
    <row r="557" ht="15.8" customHeight="1"/>
    <row r="558" ht="15.8" customHeight="1"/>
    <row r="559" ht="15.8" customHeight="1"/>
    <row r="560" ht="15.8" customHeight="1"/>
    <row r="561" ht="15.8" customHeight="1"/>
    <row r="562" ht="15.8" customHeight="1"/>
    <row r="563" ht="15.8" customHeight="1"/>
    <row r="564" ht="15.8" customHeight="1"/>
    <row r="565" ht="15.8" customHeight="1"/>
    <row r="566" ht="15.8" customHeight="1"/>
    <row r="567" ht="15.8" customHeight="1"/>
    <row r="568" ht="15.8" customHeight="1"/>
    <row r="569" ht="15.8" customHeight="1"/>
    <row r="570" ht="15.8" customHeight="1"/>
    <row r="571" ht="15.8" customHeight="1"/>
    <row r="572" ht="15.8" customHeight="1"/>
    <row r="573" ht="15.8" customHeight="1"/>
    <row r="574" ht="15.8" customHeight="1"/>
    <row r="575" ht="15.8" customHeight="1"/>
    <row r="576" ht="15.8" customHeight="1"/>
    <row r="577" ht="15.8" customHeight="1"/>
    <row r="578" ht="15.8" customHeight="1"/>
    <row r="579" ht="15.8" customHeight="1"/>
    <row r="580" ht="15.8" customHeight="1"/>
    <row r="581" ht="15.8" customHeight="1"/>
    <row r="582" ht="15.8" customHeight="1"/>
    <row r="583" ht="15.8" customHeight="1"/>
    <row r="584" ht="15.8" customHeight="1"/>
    <row r="585" ht="15.8" customHeight="1"/>
    <row r="586" ht="15.8" customHeight="1"/>
    <row r="587" ht="15.8" customHeight="1"/>
    <row r="588" ht="15.8" customHeight="1"/>
    <row r="589" ht="15.8" customHeight="1"/>
    <row r="590" ht="15.8" customHeight="1"/>
    <row r="591" ht="15.8" customHeight="1"/>
    <row r="592" ht="15.8" customHeight="1"/>
    <row r="593" ht="15.8" customHeight="1"/>
    <row r="594" ht="15.8" customHeight="1"/>
    <row r="595" ht="15.8" customHeight="1"/>
    <row r="596" ht="15.8" customHeight="1"/>
    <row r="597" ht="15.8" customHeight="1"/>
    <row r="598" ht="15.8" customHeight="1"/>
    <row r="599" ht="15.8" customHeight="1"/>
    <row r="600" ht="15.8" customHeight="1"/>
    <row r="601" ht="15.8" customHeight="1"/>
    <row r="602" ht="15.8" customHeight="1"/>
    <row r="603" ht="15.8" customHeight="1"/>
    <row r="604" ht="15.8" customHeight="1"/>
    <row r="605" ht="15.8" customHeight="1"/>
    <row r="606" ht="15.8" customHeight="1"/>
    <row r="607" ht="15.8" customHeight="1"/>
    <row r="608" ht="15.8" customHeight="1"/>
    <row r="609" ht="15.8" customHeight="1"/>
    <row r="610" ht="15.8" customHeight="1"/>
    <row r="611" ht="15.8" customHeight="1"/>
    <row r="612" ht="15.8" customHeight="1"/>
    <row r="613" ht="15.8" customHeight="1"/>
    <row r="614" ht="15.8" customHeight="1"/>
    <row r="615" ht="15.8" customHeight="1"/>
    <row r="616" ht="15.8" customHeight="1"/>
    <row r="617" ht="15.8" customHeight="1"/>
    <row r="618" ht="15.8" customHeight="1"/>
    <row r="619" ht="15.8" customHeight="1"/>
    <row r="620" ht="15.8" customHeight="1"/>
    <row r="621" ht="15.8" customHeight="1"/>
    <row r="622" ht="15.8" customHeight="1"/>
    <row r="623" ht="15.8" customHeight="1"/>
    <row r="624" ht="15.8" customHeight="1"/>
    <row r="625" ht="15.8" customHeight="1"/>
    <row r="626" ht="15.8" customHeight="1"/>
    <row r="627" ht="15.8" customHeight="1"/>
    <row r="628" ht="15.8" customHeight="1"/>
    <row r="629" ht="15.8" customHeight="1"/>
    <row r="630" ht="15.8" customHeight="1"/>
    <row r="631" ht="15.8" customHeight="1"/>
    <row r="632" ht="15.8" customHeight="1"/>
    <row r="633" ht="15.8" customHeight="1"/>
    <row r="634" ht="15.8" customHeight="1"/>
    <row r="635" ht="15.8" customHeight="1"/>
    <row r="636" ht="15.8" customHeight="1"/>
    <row r="637" ht="15.8" customHeight="1"/>
    <row r="638" ht="15.8" customHeight="1"/>
    <row r="639" ht="15.8" customHeight="1"/>
    <row r="640" ht="15.8" customHeight="1"/>
    <row r="641" ht="15.8" customHeight="1"/>
    <row r="642" ht="15.8" customHeight="1"/>
    <row r="643" ht="15.8" customHeight="1"/>
    <row r="644" ht="15.8" customHeight="1"/>
    <row r="645" ht="15.8" customHeight="1"/>
    <row r="646" ht="15.8" customHeight="1"/>
    <row r="647" ht="15.8" customHeight="1"/>
    <row r="648" ht="15.8" customHeight="1"/>
    <row r="649" ht="15.8" customHeight="1"/>
    <row r="650" ht="15.8" customHeight="1"/>
    <row r="651" ht="15.8" customHeight="1"/>
    <row r="652" ht="15.8" customHeight="1"/>
    <row r="653" ht="15.8" customHeight="1"/>
    <row r="654" ht="15.8" customHeight="1"/>
    <row r="655" ht="15.8" customHeight="1"/>
    <row r="656" ht="15.8" customHeight="1"/>
    <row r="657" ht="15.8" customHeight="1"/>
    <row r="658" ht="15.8" customHeight="1"/>
    <row r="659" ht="15.8" customHeight="1"/>
    <row r="660" ht="15.8" customHeight="1"/>
    <row r="661" ht="15.8" customHeight="1"/>
    <row r="662" ht="15.8" customHeight="1"/>
    <row r="663" ht="15.8" customHeight="1"/>
    <row r="664" ht="15.8" customHeight="1"/>
    <row r="665" ht="15.8" customHeight="1"/>
    <row r="666" ht="15.8" customHeight="1"/>
    <row r="667" ht="15.8" customHeight="1"/>
    <row r="668" ht="15.8" customHeight="1"/>
    <row r="669" ht="15.8" customHeight="1"/>
    <row r="670" ht="15.8" customHeight="1"/>
    <row r="671" ht="15.8" customHeight="1"/>
    <row r="672" ht="15.8" customHeight="1"/>
    <row r="673" ht="15.8" customHeight="1"/>
    <row r="674" ht="15.8" customHeight="1"/>
    <row r="675" ht="15.8" customHeight="1"/>
    <row r="676" ht="15.8" customHeight="1"/>
    <row r="677" ht="15.8" customHeight="1"/>
    <row r="678" ht="15.8" customHeight="1"/>
    <row r="679" ht="15.8" customHeight="1"/>
    <row r="680" ht="15.8" customHeight="1"/>
    <row r="681" ht="15.8" customHeight="1"/>
    <row r="682" ht="15.8" customHeight="1"/>
    <row r="683" ht="15.8" customHeight="1"/>
    <row r="684" ht="15.8" customHeight="1"/>
    <row r="685" ht="15.8" customHeight="1"/>
    <row r="686" ht="15.8" customHeight="1"/>
    <row r="687" ht="15.8" customHeight="1"/>
    <row r="688" ht="15.8" customHeight="1"/>
    <row r="689" ht="15.8" customHeight="1"/>
    <row r="690" ht="15.8" customHeight="1"/>
    <row r="691" ht="15.8" customHeight="1"/>
    <row r="692" ht="15.8" customHeight="1"/>
    <row r="693" ht="15.8" customHeight="1"/>
    <row r="694" ht="15.8" customHeight="1"/>
    <row r="695" ht="15.8" customHeight="1"/>
    <row r="696" ht="15.8" customHeight="1"/>
    <row r="697" ht="15.8" customHeight="1"/>
    <row r="698" ht="15.8" customHeight="1"/>
    <row r="699" ht="15.8" customHeight="1"/>
    <row r="700" ht="15.8" customHeight="1"/>
    <row r="701" ht="15.8" customHeight="1"/>
    <row r="702" ht="15.8" customHeight="1"/>
    <row r="703" ht="15.8" customHeight="1"/>
    <row r="704" ht="15.8" customHeight="1"/>
    <row r="705" ht="15.8" customHeight="1"/>
    <row r="706" ht="15.8" customHeight="1"/>
    <row r="707" ht="15.8" customHeight="1"/>
    <row r="708" ht="15.8" customHeight="1"/>
    <row r="709" ht="15.8" customHeight="1"/>
    <row r="710" ht="15.8" customHeight="1"/>
    <row r="711" ht="15.8" customHeight="1"/>
    <row r="712" ht="15.8" customHeight="1"/>
    <row r="713" ht="15.8" customHeight="1"/>
    <row r="714" ht="15.8" customHeight="1"/>
    <row r="715" ht="15.8" customHeight="1"/>
    <row r="716" ht="15.8" customHeight="1"/>
    <row r="717" ht="15.8" customHeight="1"/>
    <row r="718" ht="15.8" customHeight="1"/>
    <row r="719" ht="15.8" customHeight="1"/>
    <row r="720" ht="15.8" customHeight="1"/>
    <row r="721" ht="15.8" customHeight="1"/>
    <row r="722" ht="15.8" customHeight="1"/>
    <row r="723" ht="15.8" customHeight="1"/>
    <row r="724" ht="15.8" customHeight="1"/>
    <row r="725" ht="15.8" customHeight="1"/>
    <row r="726" ht="15.8" customHeight="1"/>
    <row r="727" ht="15.8" customHeight="1"/>
    <row r="728" ht="15.8" customHeight="1"/>
    <row r="729" ht="15.8" customHeight="1"/>
    <row r="730" ht="15.8" customHeight="1"/>
    <row r="731" ht="15.8" customHeight="1"/>
    <row r="732" ht="15.8" customHeight="1"/>
    <row r="733" ht="15.8" customHeight="1"/>
    <row r="734" ht="15.8" customHeight="1"/>
    <row r="735" ht="15.8" customHeight="1"/>
    <row r="736" ht="15.8" customHeight="1"/>
    <row r="737" ht="15.8" customHeight="1"/>
    <row r="738" ht="15.8" customHeight="1"/>
    <row r="739" ht="15.8" customHeight="1"/>
    <row r="740" ht="15.8" customHeight="1"/>
    <row r="741" ht="15.8" customHeight="1"/>
    <row r="742" ht="15.8" customHeight="1"/>
    <row r="743" ht="15.8" customHeight="1"/>
    <row r="744" ht="15.8" customHeight="1"/>
    <row r="745" ht="15.8" customHeight="1"/>
    <row r="746" ht="15.8" customHeight="1"/>
    <row r="747" ht="15.8" customHeight="1"/>
    <row r="748" ht="15.8" customHeight="1"/>
    <row r="749" ht="15.8" customHeight="1"/>
    <row r="750" ht="15.8" customHeight="1"/>
    <row r="751" ht="15.8" customHeight="1"/>
    <row r="752" ht="15.8" customHeight="1"/>
    <row r="753" ht="15.8" customHeight="1"/>
    <row r="754" ht="15.8" customHeight="1"/>
    <row r="755" ht="15.8" customHeight="1"/>
    <row r="756" ht="15.8" customHeight="1"/>
    <row r="757" ht="15.8" customHeight="1"/>
    <row r="758" ht="15.8" customHeight="1"/>
    <row r="759" ht="15.8" customHeight="1"/>
    <row r="760" ht="15.8" customHeight="1"/>
    <row r="761" ht="15.8" customHeight="1"/>
    <row r="762" ht="15.8" customHeight="1"/>
    <row r="763" ht="15.8" customHeight="1"/>
    <row r="764" ht="15.8" customHeight="1"/>
    <row r="765" ht="15.8" customHeight="1"/>
    <row r="766" ht="15.8" customHeight="1"/>
    <row r="767" ht="15.8" customHeight="1"/>
    <row r="768" ht="15.8" customHeight="1"/>
    <row r="769" ht="15.8" customHeight="1"/>
    <row r="770" ht="15.8" customHeight="1"/>
    <row r="771" ht="15.8" customHeight="1"/>
    <row r="772" ht="15.8" customHeight="1"/>
    <row r="773" ht="15.8" customHeight="1"/>
    <row r="774" ht="15.8" customHeight="1"/>
    <row r="775" ht="15.8" customHeight="1"/>
    <row r="776" ht="15.8" customHeight="1"/>
    <row r="777" ht="15.8" customHeight="1"/>
    <row r="778" ht="15.8" customHeight="1"/>
    <row r="779" ht="15.8" customHeight="1"/>
    <row r="780" ht="15.8" customHeight="1"/>
    <row r="781" ht="15.8" customHeight="1"/>
    <row r="782" ht="15.8" customHeight="1"/>
    <row r="783" ht="15.8" customHeight="1"/>
    <row r="784" ht="15.8" customHeight="1"/>
    <row r="785" ht="15.8" customHeight="1"/>
    <row r="786" ht="15.8" customHeight="1"/>
    <row r="787" ht="15.8" customHeight="1"/>
    <row r="788" ht="15.8" customHeight="1"/>
    <row r="789" ht="15.8" customHeight="1"/>
    <row r="790" ht="15.8" customHeight="1"/>
    <row r="791" ht="15.8" customHeight="1"/>
    <row r="792" ht="15.8" customHeight="1"/>
    <row r="793" ht="15.8" customHeight="1"/>
    <row r="794" ht="15.8" customHeight="1"/>
    <row r="795" ht="15.8" customHeight="1"/>
    <row r="796" ht="15.8" customHeight="1"/>
    <row r="797" ht="15.8" customHeight="1"/>
    <row r="798" ht="15.8" customHeight="1"/>
    <row r="799" ht="15.8" customHeight="1"/>
    <row r="800" ht="15.8" customHeight="1"/>
    <row r="801" ht="15.8" customHeight="1"/>
    <row r="802" ht="15.8" customHeight="1"/>
    <row r="803" ht="15.8" customHeight="1"/>
    <row r="804" ht="15.8" customHeight="1"/>
    <row r="805" ht="15.8" customHeight="1"/>
    <row r="806" ht="15.8" customHeight="1"/>
    <row r="807" ht="15.8" customHeight="1"/>
    <row r="808" ht="15.8" customHeight="1"/>
    <row r="809" ht="15.8" customHeight="1"/>
    <row r="810" ht="15.8" customHeight="1"/>
    <row r="811" ht="15.8" customHeight="1"/>
    <row r="812" ht="15.8" customHeight="1"/>
    <row r="813" ht="15.8" customHeight="1"/>
    <row r="814" ht="15.8" customHeight="1"/>
    <row r="815" ht="15.8" customHeight="1"/>
    <row r="816" ht="15.8" customHeight="1"/>
    <row r="817" ht="15.8" customHeight="1"/>
    <row r="818" ht="15.8" customHeight="1"/>
    <row r="819" ht="15.8" customHeight="1"/>
    <row r="820" ht="15.8" customHeight="1"/>
    <row r="821" ht="15.8" customHeight="1"/>
    <row r="822" ht="15.8" customHeight="1"/>
    <row r="823" ht="15.8" customHeight="1"/>
    <row r="824" ht="15.8" customHeight="1"/>
    <row r="825" ht="15.8" customHeight="1"/>
    <row r="826" ht="15.8" customHeight="1"/>
    <row r="827" ht="15.8" customHeight="1"/>
    <row r="828" ht="15.8" customHeight="1"/>
    <row r="829" ht="15.8" customHeight="1"/>
    <row r="830" ht="15.8" customHeight="1"/>
    <row r="831" ht="15.8" customHeight="1"/>
    <row r="832" ht="15.8" customHeight="1"/>
    <row r="833" ht="15.8" customHeight="1"/>
    <row r="834" ht="15.8" customHeight="1"/>
    <row r="835" ht="15.8" customHeight="1"/>
    <row r="836" ht="15.8" customHeight="1"/>
    <row r="837" ht="15.8" customHeight="1"/>
    <row r="838" ht="15.8" customHeight="1"/>
    <row r="839" ht="15.8" customHeight="1"/>
    <row r="840" ht="15.8" customHeight="1"/>
    <row r="841" ht="15.8" customHeight="1"/>
    <row r="842" ht="15.8" customHeight="1"/>
    <row r="843" ht="15.8" customHeight="1"/>
    <row r="844" ht="15.8" customHeight="1"/>
    <row r="845" ht="15.8" customHeight="1"/>
    <row r="846" ht="15.8" customHeight="1"/>
    <row r="847" ht="15.8" customHeight="1"/>
    <row r="848" ht="15.8" customHeight="1"/>
    <row r="849" ht="15.8" customHeight="1"/>
    <row r="850" ht="15.8" customHeight="1"/>
    <row r="851" ht="15.8" customHeight="1"/>
    <row r="852" ht="15.8" customHeight="1"/>
    <row r="853" ht="15.8" customHeight="1"/>
    <row r="854" ht="15.8" customHeight="1"/>
    <row r="855" ht="15.8" customHeight="1"/>
    <row r="856" ht="15.8" customHeight="1"/>
    <row r="857" ht="15.8" customHeight="1"/>
    <row r="858" ht="15.8" customHeight="1"/>
    <row r="859" ht="15.8" customHeight="1"/>
    <row r="860" ht="15.8" customHeight="1"/>
    <row r="861" ht="15.8" customHeight="1"/>
    <row r="862" ht="15.8" customHeight="1"/>
    <row r="863" ht="15.8" customHeight="1"/>
    <row r="864" ht="15.8" customHeight="1"/>
    <row r="865" ht="15.8" customHeight="1"/>
    <row r="866" ht="15.8" customHeight="1"/>
    <row r="867" ht="15.8" customHeight="1"/>
    <row r="868" ht="15.8" customHeight="1"/>
    <row r="869" ht="15.8" customHeight="1"/>
    <row r="870" ht="15.8" customHeight="1"/>
    <row r="871" ht="15.8" customHeight="1"/>
    <row r="872" ht="15.8" customHeight="1"/>
    <row r="873" ht="15.8" customHeight="1"/>
    <row r="874" ht="15.8" customHeight="1"/>
    <row r="875" ht="15.8" customHeight="1"/>
    <row r="876" ht="15.8" customHeight="1"/>
    <row r="877" ht="15.8" customHeight="1"/>
    <row r="878" ht="15.8" customHeight="1"/>
    <row r="879" ht="15.8" customHeight="1"/>
    <row r="880" ht="15.8" customHeight="1"/>
    <row r="881" ht="15.8" customHeight="1"/>
    <row r="882" ht="15.8" customHeight="1"/>
    <row r="883" ht="15.8" customHeight="1"/>
    <row r="884" ht="15.8" customHeight="1"/>
    <row r="885" ht="15.8" customHeight="1"/>
    <row r="886" ht="15.8" customHeight="1"/>
    <row r="887" ht="15.8" customHeight="1"/>
    <row r="888" ht="15.8" customHeight="1"/>
    <row r="889" ht="15.8" customHeight="1"/>
    <row r="890" ht="15.8" customHeight="1"/>
    <row r="891" ht="15.8" customHeight="1"/>
    <row r="892" ht="15.8" customHeight="1"/>
    <row r="893" ht="15.8" customHeight="1"/>
    <row r="894" ht="15.8" customHeight="1"/>
    <row r="895" ht="15.8" customHeight="1"/>
    <row r="896" ht="15.8" customHeight="1"/>
    <row r="897" ht="15.8" customHeight="1"/>
    <row r="898" ht="15.8" customHeight="1"/>
    <row r="899" ht="15.8" customHeight="1"/>
    <row r="900" ht="15.8" customHeight="1"/>
    <row r="901" ht="15.8" customHeight="1"/>
    <row r="902" ht="15.8" customHeight="1"/>
    <row r="903" ht="15.8" customHeight="1"/>
    <row r="904" ht="15.8" customHeight="1"/>
    <row r="905" ht="15.8" customHeight="1"/>
    <row r="906" ht="15.8" customHeight="1"/>
    <row r="907" ht="15.8" customHeight="1"/>
    <row r="908" ht="15.8" customHeight="1"/>
    <row r="909" ht="15.8" customHeight="1"/>
    <row r="910" ht="15.8" customHeight="1"/>
    <row r="911" ht="15.8" customHeight="1"/>
    <row r="912" ht="15.8" customHeight="1"/>
    <row r="913" ht="15.8" customHeight="1"/>
    <row r="914" ht="15.8" customHeight="1"/>
    <row r="915" ht="15.8" customHeight="1"/>
    <row r="916" ht="15.8" customHeight="1"/>
    <row r="917" ht="15.8" customHeight="1"/>
    <row r="918" ht="15.8" customHeight="1"/>
    <row r="919" ht="15.8" customHeight="1"/>
    <row r="920" ht="15.8" customHeight="1"/>
    <row r="921" ht="15.8" customHeight="1"/>
    <row r="922" ht="15.8" customHeight="1"/>
    <row r="923" ht="15.8" customHeight="1"/>
    <row r="924" ht="15.8" customHeight="1"/>
    <row r="925" ht="15.8" customHeight="1"/>
    <row r="926" ht="15.8" customHeight="1"/>
    <row r="927" ht="15.8" customHeight="1"/>
    <row r="928" ht="15.8" customHeight="1"/>
    <row r="929" ht="15.8" customHeight="1"/>
    <row r="930" ht="15.8" customHeight="1"/>
    <row r="931" ht="15.8" customHeight="1"/>
    <row r="932" ht="15.8" customHeight="1"/>
    <row r="933" ht="15.8" customHeight="1"/>
    <row r="934" ht="15.8" customHeight="1"/>
    <row r="935" ht="15.8" customHeight="1"/>
    <row r="936" ht="15.8" customHeight="1"/>
    <row r="937" ht="15.8" customHeight="1"/>
    <row r="938" ht="15.8" customHeight="1"/>
    <row r="939" ht="15.8" customHeight="1"/>
    <row r="940" ht="15.8" customHeight="1"/>
    <row r="941" ht="15.8" customHeight="1"/>
    <row r="942" ht="15.8" customHeight="1"/>
    <row r="943" ht="15.8" customHeight="1"/>
    <row r="944" ht="15.8" customHeight="1"/>
    <row r="945" ht="15.8" customHeight="1"/>
    <row r="946" ht="15.8" customHeight="1"/>
    <row r="947" ht="15.8" customHeight="1"/>
    <row r="948" ht="15.8" customHeight="1"/>
    <row r="949" ht="15.8" customHeight="1"/>
    <row r="950" ht="15.8" customHeight="1"/>
    <row r="951" ht="15.8" customHeight="1"/>
    <row r="952" ht="15.8" customHeight="1"/>
    <row r="953" ht="15.8" customHeight="1"/>
    <row r="954" ht="15.8" customHeight="1"/>
    <row r="955" ht="15.8" customHeight="1"/>
    <row r="956" ht="15.8" customHeight="1"/>
    <row r="957" ht="15.8" customHeight="1"/>
    <row r="958" ht="15.8" customHeight="1"/>
    <row r="959" ht="15.8" customHeight="1"/>
    <row r="960" ht="15.8" customHeight="1"/>
    <row r="961" ht="15.8" customHeight="1"/>
    <row r="962" ht="15.8" customHeight="1"/>
    <row r="963" ht="15.8" customHeight="1"/>
    <row r="964" ht="15.8" customHeight="1"/>
    <row r="965" ht="15.8" customHeight="1"/>
    <row r="966" ht="15.8" customHeight="1"/>
    <row r="967" ht="15.8" customHeight="1"/>
    <row r="968" ht="15.8" customHeight="1"/>
    <row r="969" ht="15.8" customHeight="1"/>
    <row r="970" ht="15.8" customHeight="1"/>
    <row r="971" ht="15.8" customHeight="1"/>
    <row r="972" ht="15.8" customHeight="1"/>
    <row r="973" ht="15.8" customHeight="1"/>
    <row r="974" ht="15.8" customHeight="1"/>
    <row r="975" ht="15.8" customHeight="1"/>
    <row r="976" ht="15.8" customHeight="1"/>
    <row r="977" ht="15.8" customHeight="1"/>
    <row r="978" ht="15.8" customHeight="1"/>
    <row r="979" ht="15.8" customHeight="1"/>
    <row r="980" ht="15.8" customHeight="1"/>
    <row r="981" ht="15.8" customHeight="1"/>
    <row r="982" ht="15.8" customHeight="1"/>
    <row r="983" ht="15.8" customHeight="1"/>
    <row r="984" ht="15.8" customHeight="1"/>
    <row r="985" ht="15.8" customHeight="1"/>
    <row r="986" ht="15.8" customHeight="1"/>
    <row r="987" ht="15.8" customHeight="1"/>
    <row r="988" ht="15.8" customHeight="1"/>
    <row r="989" ht="15.8" customHeight="1"/>
    <row r="990" ht="15.8" customHeight="1"/>
    <row r="991" ht="15.8" customHeight="1"/>
    <row r="992" ht="15.8" customHeight="1"/>
    <row r="993" ht="15.8" customHeight="1"/>
    <row r="994" ht="15.8" customHeight="1"/>
    <row r="995" ht="15.8" customHeight="1"/>
    <row r="996" ht="15.8" customHeight="1"/>
    <row r="997" ht="15.8" customHeight="1"/>
    <row r="998" ht="15.8" customHeight="1"/>
    <row r="999" ht="15.8" customHeight="1"/>
    <row r="1000" ht="15.8" customHeight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1000"/>
  <sheetViews>
    <sheetView workbookViewId="0"/>
  </sheetViews>
  <sheetFormatPr defaultColWidth="12.6640625" defaultRowHeight="15" customHeight="1"/>
  <cols>
    <col min="1" max="1" width="16.88671875" customWidth="1"/>
    <col min="2" max="6" width="12.6640625" customWidth="1"/>
  </cols>
  <sheetData>
    <row r="1" spans="1:2" ht="15.8" customHeight="1"/>
    <row r="2" spans="1:2" ht="15.8" customHeight="1">
      <c r="A2" s="3" t="s">
        <v>221</v>
      </c>
      <c r="B2" s="3">
        <v>169000</v>
      </c>
    </row>
    <row r="3" spans="1:2" ht="15.8" customHeight="1"/>
    <row r="4" spans="1:2" ht="15.8" customHeight="1"/>
    <row r="5" spans="1:2" ht="15.8" customHeight="1"/>
    <row r="6" spans="1:2" ht="15.8" customHeight="1"/>
    <row r="7" spans="1:2" ht="15.8" customHeight="1"/>
    <row r="8" spans="1:2" ht="15.8" customHeight="1"/>
    <row r="9" spans="1:2" ht="15.8" customHeight="1"/>
    <row r="10" spans="1:2" ht="15.8" customHeight="1"/>
    <row r="11" spans="1:2" ht="15.8" customHeight="1"/>
    <row r="12" spans="1:2" ht="15.8" customHeight="1"/>
    <row r="13" spans="1:2" ht="15.8" customHeight="1"/>
    <row r="14" spans="1:2" ht="15.8" customHeight="1"/>
    <row r="15" spans="1:2" ht="15.8" customHeight="1"/>
    <row r="16" spans="1:2" ht="15.8" customHeight="1"/>
    <row r="17" ht="15.8" customHeight="1"/>
    <row r="18" ht="15.8" customHeight="1"/>
    <row r="19" ht="15.8" customHeight="1"/>
    <row r="20" ht="15.8" customHeight="1"/>
    <row r="21" ht="15.8" customHeight="1"/>
    <row r="22" ht="15.8" customHeight="1"/>
    <row r="23" ht="15.8" customHeight="1"/>
    <row r="24" ht="15.8" customHeight="1"/>
    <row r="25" ht="15.8" customHeight="1"/>
    <row r="26" ht="15.8" customHeight="1"/>
    <row r="27" ht="15.8" customHeight="1"/>
    <row r="28" ht="15.8" customHeight="1"/>
    <row r="29" ht="15.8" customHeight="1"/>
    <row r="30" ht="15.8" customHeight="1"/>
    <row r="31" ht="15.8" customHeight="1"/>
    <row r="32" ht="15.8" customHeight="1"/>
    <row r="33" ht="15.8" customHeight="1"/>
    <row r="34" ht="15.8" customHeight="1"/>
    <row r="35" ht="15.8" customHeight="1"/>
    <row r="36" ht="15.8" customHeight="1"/>
    <row r="37" ht="15.8" customHeight="1"/>
    <row r="38" ht="15.8" customHeight="1"/>
    <row r="39" ht="15.8" customHeight="1"/>
    <row r="40" ht="15.8" customHeight="1"/>
    <row r="41" ht="15.8" customHeight="1"/>
    <row r="42" ht="15.8" customHeight="1"/>
    <row r="43" ht="15.8" customHeight="1"/>
    <row r="44" ht="15.8" customHeight="1"/>
    <row r="45" ht="15.8" customHeight="1"/>
    <row r="46" ht="15.8" customHeight="1"/>
    <row r="47" ht="15.8" customHeight="1"/>
    <row r="48" ht="15.8" customHeight="1"/>
    <row r="49" ht="15.8" customHeight="1"/>
    <row r="50" ht="15.8" customHeight="1"/>
    <row r="51" ht="15.8" customHeight="1"/>
    <row r="52" ht="15.8" customHeight="1"/>
    <row r="53" ht="15.8" customHeight="1"/>
    <row r="54" ht="15.8" customHeight="1"/>
    <row r="55" ht="15.8" customHeight="1"/>
    <row r="56" ht="15.8" customHeight="1"/>
    <row r="57" ht="15.8" customHeight="1"/>
    <row r="58" ht="15.8" customHeight="1"/>
    <row r="59" ht="15.8" customHeight="1"/>
    <row r="60" ht="15.8" customHeight="1"/>
    <row r="61" ht="15.8" customHeight="1"/>
    <row r="62" ht="15.8" customHeight="1"/>
    <row r="63" ht="15.8" customHeight="1"/>
    <row r="64" ht="15.8" customHeight="1"/>
    <row r="65" ht="15.8" customHeight="1"/>
    <row r="66" ht="15.8" customHeight="1"/>
    <row r="67" ht="15.8" customHeight="1"/>
    <row r="68" ht="15.8" customHeight="1"/>
    <row r="69" ht="15.8" customHeight="1"/>
    <row r="70" ht="15.8" customHeight="1"/>
    <row r="71" ht="15.8" customHeight="1"/>
    <row r="72" ht="15.8" customHeight="1"/>
    <row r="73" ht="15.8" customHeight="1"/>
    <row r="74" ht="15.8" customHeight="1"/>
    <row r="75" ht="15.8" customHeight="1"/>
    <row r="76" ht="15.8" customHeight="1"/>
    <row r="77" ht="15.8" customHeight="1"/>
    <row r="78" ht="15.8" customHeight="1"/>
    <row r="79" ht="15.8" customHeight="1"/>
    <row r="80" ht="15.8" customHeight="1"/>
    <row r="81" ht="15.8" customHeight="1"/>
    <row r="82" ht="15.8" customHeight="1"/>
    <row r="83" ht="15.8" customHeight="1"/>
    <row r="84" ht="15.8" customHeight="1"/>
    <row r="85" ht="15.8" customHeight="1"/>
    <row r="86" ht="15.8" customHeight="1"/>
    <row r="87" ht="15.8" customHeight="1"/>
    <row r="88" ht="15.8" customHeight="1"/>
    <row r="89" ht="15.8" customHeight="1"/>
    <row r="90" ht="15.8" customHeight="1"/>
    <row r="91" ht="15.8" customHeight="1"/>
    <row r="92" ht="15.8" customHeight="1"/>
    <row r="93" ht="15.8" customHeight="1"/>
    <row r="94" ht="15.8" customHeight="1"/>
    <row r="95" ht="15.8" customHeight="1"/>
    <row r="96" ht="15.8" customHeight="1"/>
    <row r="97" ht="15.8" customHeight="1"/>
    <row r="98" ht="15.8" customHeight="1"/>
    <row r="99" ht="15.8" customHeight="1"/>
    <row r="100" ht="15.8" customHeight="1"/>
    <row r="101" ht="15.8" customHeight="1"/>
    <row r="102" ht="15.8" customHeight="1"/>
    <row r="103" ht="15.8" customHeight="1"/>
    <row r="104" ht="15.8" customHeight="1"/>
    <row r="105" ht="15.8" customHeight="1"/>
    <row r="106" ht="15.8" customHeight="1"/>
    <row r="107" ht="15.8" customHeight="1"/>
    <row r="108" ht="15.8" customHeight="1"/>
    <row r="109" ht="15.8" customHeight="1"/>
    <row r="110" ht="15.8" customHeight="1"/>
    <row r="111" ht="15.8" customHeight="1"/>
    <row r="112" ht="15.8" customHeight="1"/>
    <row r="113" ht="15.8" customHeight="1"/>
    <row r="114" ht="15.8" customHeight="1"/>
    <row r="115" ht="15.8" customHeight="1"/>
    <row r="116" ht="15.8" customHeight="1"/>
    <row r="117" ht="15.8" customHeight="1"/>
    <row r="118" ht="15.8" customHeight="1"/>
    <row r="119" ht="15.8" customHeight="1"/>
    <row r="120" ht="15.8" customHeight="1"/>
    <row r="121" ht="15.8" customHeight="1"/>
    <row r="122" ht="15.8" customHeight="1"/>
    <row r="123" ht="15.8" customHeight="1"/>
    <row r="124" ht="15.8" customHeight="1"/>
    <row r="125" ht="15.8" customHeight="1"/>
    <row r="126" ht="15.8" customHeight="1"/>
    <row r="127" ht="15.8" customHeight="1"/>
    <row r="128" ht="15.8" customHeight="1"/>
    <row r="129" ht="15.8" customHeight="1"/>
    <row r="130" ht="15.8" customHeight="1"/>
    <row r="131" ht="15.8" customHeight="1"/>
    <row r="132" ht="15.8" customHeight="1"/>
    <row r="133" ht="15.8" customHeight="1"/>
    <row r="134" ht="15.8" customHeight="1"/>
    <row r="135" ht="15.8" customHeight="1"/>
    <row r="136" ht="15.8" customHeight="1"/>
    <row r="137" ht="15.8" customHeight="1"/>
    <row r="138" ht="15.8" customHeight="1"/>
    <row r="139" ht="15.8" customHeight="1"/>
    <row r="140" ht="15.8" customHeight="1"/>
    <row r="141" ht="15.8" customHeight="1"/>
    <row r="142" ht="15.8" customHeight="1"/>
    <row r="143" ht="15.8" customHeight="1"/>
    <row r="144" ht="15.8" customHeight="1"/>
    <row r="145" ht="15.8" customHeight="1"/>
    <row r="146" ht="15.8" customHeight="1"/>
    <row r="147" ht="15.8" customHeight="1"/>
    <row r="148" ht="15.8" customHeight="1"/>
    <row r="149" ht="15.8" customHeight="1"/>
    <row r="150" ht="15.8" customHeight="1"/>
    <row r="151" ht="15.8" customHeight="1"/>
    <row r="152" ht="15.8" customHeight="1"/>
    <row r="153" ht="15.8" customHeight="1"/>
    <row r="154" ht="15.8" customHeight="1"/>
    <row r="155" ht="15.8" customHeight="1"/>
    <row r="156" ht="15.8" customHeight="1"/>
    <row r="157" ht="15.8" customHeight="1"/>
    <row r="158" ht="15.8" customHeight="1"/>
    <row r="159" ht="15.8" customHeight="1"/>
    <row r="160" ht="15.8" customHeight="1"/>
    <row r="161" ht="15.8" customHeight="1"/>
    <row r="162" ht="15.8" customHeight="1"/>
    <row r="163" ht="15.8" customHeight="1"/>
    <row r="164" ht="15.8" customHeight="1"/>
    <row r="165" ht="15.8" customHeight="1"/>
    <row r="166" ht="15.8" customHeight="1"/>
    <row r="167" ht="15.8" customHeight="1"/>
    <row r="168" ht="15.8" customHeight="1"/>
    <row r="169" ht="15.8" customHeight="1"/>
    <row r="170" ht="15.8" customHeight="1"/>
    <row r="171" ht="15.8" customHeight="1"/>
    <row r="172" ht="15.8" customHeight="1"/>
    <row r="173" ht="15.8" customHeight="1"/>
    <row r="174" ht="15.8" customHeight="1"/>
    <row r="175" ht="15.8" customHeight="1"/>
    <row r="176" ht="15.8" customHeight="1"/>
    <row r="177" ht="15.8" customHeight="1"/>
    <row r="178" ht="15.8" customHeight="1"/>
    <row r="179" ht="15.8" customHeight="1"/>
    <row r="180" ht="15.8" customHeight="1"/>
    <row r="181" ht="15.8" customHeight="1"/>
    <row r="182" ht="15.8" customHeight="1"/>
    <row r="183" ht="15.8" customHeight="1"/>
    <row r="184" ht="15.8" customHeight="1"/>
    <row r="185" ht="15.8" customHeight="1"/>
    <row r="186" ht="15.8" customHeight="1"/>
    <row r="187" ht="15.8" customHeight="1"/>
    <row r="188" ht="15.8" customHeight="1"/>
    <row r="189" ht="15.8" customHeight="1"/>
    <row r="190" ht="15.8" customHeight="1"/>
    <row r="191" ht="15.8" customHeight="1"/>
    <row r="192" ht="15.8" customHeight="1"/>
    <row r="193" ht="15.8" customHeight="1"/>
    <row r="194" ht="15.8" customHeight="1"/>
    <row r="195" ht="15.8" customHeight="1"/>
    <row r="196" ht="15.8" customHeight="1"/>
    <row r="197" ht="15.8" customHeight="1"/>
    <row r="198" ht="15.8" customHeight="1"/>
    <row r="199" ht="15.8" customHeight="1"/>
    <row r="200" ht="15.8" customHeight="1"/>
    <row r="201" ht="15.8" customHeight="1"/>
    <row r="202" ht="15.8" customHeight="1"/>
    <row r="203" ht="15.8" customHeight="1"/>
    <row r="204" ht="15.8" customHeight="1"/>
    <row r="205" ht="15.8" customHeight="1"/>
    <row r="206" ht="15.8" customHeight="1"/>
    <row r="207" ht="15.8" customHeight="1"/>
    <row r="208" ht="15.8" customHeight="1"/>
    <row r="209" ht="15.8" customHeight="1"/>
    <row r="210" ht="15.8" customHeight="1"/>
    <row r="211" ht="15.8" customHeight="1"/>
    <row r="212" ht="15.8" customHeight="1"/>
    <row r="213" ht="15.8" customHeight="1"/>
    <row r="214" ht="15.8" customHeight="1"/>
    <row r="215" ht="15.8" customHeight="1"/>
    <row r="216" ht="15.8" customHeight="1"/>
    <row r="217" ht="15.8" customHeight="1"/>
    <row r="218" ht="15.8" customHeight="1"/>
    <row r="219" ht="15.8" customHeight="1"/>
    <row r="220" ht="15.8" customHeight="1"/>
    <row r="221" ht="15.8" customHeight="1"/>
    <row r="222" ht="15.8" customHeight="1"/>
    <row r="223" ht="15.8" customHeight="1"/>
    <row r="224" ht="15.8" customHeight="1"/>
    <row r="225" ht="15.8" customHeight="1"/>
    <row r="226" ht="15.8" customHeight="1"/>
    <row r="227" ht="15.8" customHeight="1"/>
    <row r="228" ht="15.8" customHeight="1"/>
    <row r="229" ht="15.8" customHeight="1"/>
    <row r="230" ht="15.8" customHeight="1"/>
    <row r="231" ht="15.8" customHeight="1"/>
    <row r="232" ht="15.8" customHeight="1"/>
    <row r="233" ht="15.8" customHeight="1"/>
    <row r="234" ht="15.8" customHeight="1"/>
    <row r="235" ht="15.8" customHeight="1"/>
    <row r="236" ht="15.8" customHeight="1"/>
    <row r="237" ht="15.8" customHeight="1"/>
    <row r="238" ht="15.8" customHeight="1"/>
    <row r="239" ht="15.8" customHeight="1"/>
    <row r="240" ht="15.8" customHeight="1"/>
    <row r="241" ht="15.8" customHeight="1"/>
    <row r="242" ht="15.8" customHeight="1"/>
    <row r="243" ht="15.8" customHeight="1"/>
    <row r="244" ht="15.8" customHeight="1"/>
    <row r="245" ht="15.8" customHeight="1"/>
    <row r="246" ht="15.8" customHeight="1"/>
    <row r="247" ht="15.8" customHeight="1"/>
    <row r="248" ht="15.8" customHeight="1"/>
    <row r="249" ht="15.8" customHeight="1"/>
    <row r="250" ht="15.8" customHeight="1"/>
    <row r="251" ht="15.8" customHeight="1"/>
    <row r="252" ht="15.8" customHeight="1"/>
    <row r="253" ht="15.8" customHeight="1"/>
    <row r="254" ht="15.8" customHeight="1"/>
    <row r="255" ht="15.8" customHeight="1"/>
    <row r="256" ht="15.8" customHeight="1"/>
    <row r="257" ht="15.8" customHeight="1"/>
    <row r="258" ht="15.8" customHeight="1"/>
    <row r="259" ht="15.8" customHeight="1"/>
    <row r="260" ht="15.8" customHeight="1"/>
    <row r="261" ht="15.8" customHeight="1"/>
    <row r="262" ht="15.8" customHeight="1"/>
    <row r="263" ht="15.8" customHeight="1"/>
    <row r="264" ht="15.8" customHeight="1"/>
    <row r="265" ht="15.8" customHeight="1"/>
    <row r="266" ht="15.8" customHeight="1"/>
    <row r="267" ht="15.8" customHeight="1"/>
    <row r="268" ht="15.8" customHeight="1"/>
    <row r="269" ht="15.8" customHeight="1"/>
    <row r="270" ht="15.8" customHeight="1"/>
    <row r="271" ht="15.8" customHeight="1"/>
    <row r="272" ht="15.8" customHeight="1"/>
    <row r="273" ht="15.8" customHeight="1"/>
    <row r="274" ht="15.8" customHeight="1"/>
    <row r="275" ht="15.8" customHeight="1"/>
    <row r="276" ht="15.8" customHeight="1"/>
    <row r="277" ht="15.8" customHeight="1"/>
    <row r="278" ht="15.8" customHeight="1"/>
    <row r="279" ht="15.8" customHeight="1"/>
    <row r="280" ht="15.8" customHeight="1"/>
    <row r="281" ht="15.8" customHeight="1"/>
    <row r="282" ht="15.8" customHeight="1"/>
    <row r="283" ht="15.8" customHeight="1"/>
    <row r="284" ht="15.8" customHeight="1"/>
    <row r="285" ht="15.8" customHeight="1"/>
    <row r="286" ht="15.8" customHeight="1"/>
    <row r="287" ht="15.8" customHeight="1"/>
    <row r="288" ht="15.8" customHeight="1"/>
    <row r="289" ht="15.8" customHeight="1"/>
    <row r="290" ht="15.8" customHeight="1"/>
    <row r="291" ht="15.8" customHeight="1"/>
    <row r="292" ht="15.8" customHeight="1"/>
    <row r="293" ht="15.8" customHeight="1"/>
    <row r="294" ht="15.8" customHeight="1"/>
    <row r="295" ht="15.8" customHeight="1"/>
    <row r="296" ht="15.8" customHeight="1"/>
    <row r="297" ht="15.8" customHeight="1"/>
    <row r="298" ht="15.8" customHeight="1"/>
    <row r="299" ht="15.8" customHeight="1"/>
    <row r="300" ht="15.8" customHeight="1"/>
    <row r="301" ht="15.8" customHeight="1"/>
    <row r="302" ht="15.8" customHeight="1"/>
    <row r="303" ht="15.8" customHeight="1"/>
    <row r="304" ht="15.8" customHeight="1"/>
    <row r="305" ht="15.8" customHeight="1"/>
    <row r="306" ht="15.8" customHeight="1"/>
    <row r="307" ht="15.8" customHeight="1"/>
    <row r="308" ht="15.8" customHeight="1"/>
    <row r="309" ht="15.8" customHeight="1"/>
    <row r="310" ht="15.8" customHeight="1"/>
    <row r="311" ht="15.8" customHeight="1"/>
    <row r="312" ht="15.8" customHeight="1"/>
    <row r="313" ht="15.8" customHeight="1"/>
    <row r="314" ht="15.8" customHeight="1"/>
    <row r="315" ht="15.8" customHeight="1"/>
    <row r="316" ht="15.8" customHeight="1"/>
    <row r="317" ht="15.8" customHeight="1"/>
    <row r="318" ht="15.8" customHeight="1"/>
    <row r="319" ht="15.8" customHeight="1"/>
    <row r="320" ht="15.8" customHeight="1"/>
    <row r="321" ht="15.8" customHeight="1"/>
    <row r="322" ht="15.8" customHeight="1"/>
    <row r="323" ht="15.8" customHeight="1"/>
    <row r="324" ht="15.8" customHeight="1"/>
    <row r="325" ht="15.8" customHeight="1"/>
    <row r="326" ht="15.8" customHeight="1"/>
    <row r="327" ht="15.8" customHeight="1"/>
    <row r="328" ht="15.8" customHeight="1"/>
    <row r="329" ht="15.8" customHeight="1"/>
    <row r="330" ht="15.8" customHeight="1"/>
    <row r="331" ht="15.8" customHeight="1"/>
    <row r="332" ht="15.8" customHeight="1"/>
    <row r="333" ht="15.8" customHeight="1"/>
    <row r="334" ht="15.8" customHeight="1"/>
    <row r="335" ht="15.8" customHeight="1"/>
    <row r="336" ht="15.8" customHeight="1"/>
    <row r="337" ht="15.8" customHeight="1"/>
    <row r="338" ht="15.8" customHeight="1"/>
    <row r="339" ht="15.8" customHeight="1"/>
    <row r="340" ht="15.8" customHeight="1"/>
    <row r="341" ht="15.8" customHeight="1"/>
    <row r="342" ht="15.8" customHeight="1"/>
    <row r="343" ht="15.8" customHeight="1"/>
    <row r="344" ht="15.8" customHeight="1"/>
    <row r="345" ht="15.8" customHeight="1"/>
    <row r="346" ht="15.8" customHeight="1"/>
    <row r="347" ht="15.8" customHeight="1"/>
    <row r="348" ht="15.8" customHeight="1"/>
    <row r="349" ht="15.8" customHeight="1"/>
    <row r="350" ht="15.8" customHeight="1"/>
    <row r="351" ht="15.8" customHeight="1"/>
    <row r="352" ht="15.8" customHeight="1"/>
    <row r="353" ht="15.8" customHeight="1"/>
    <row r="354" ht="15.8" customHeight="1"/>
    <row r="355" ht="15.8" customHeight="1"/>
    <row r="356" ht="15.8" customHeight="1"/>
    <row r="357" ht="15.8" customHeight="1"/>
    <row r="358" ht="15.8" customHeight="1"/>
    <row r="359" ht="15.8" customHeight="1"/>
    <row r="360" ht="15.8" customHeight="1"/>
    <row r="361" ht="15.8" customHeight="1"/>
    <row r="362" ht="15.8" customHeight="1"/>
    <row r="363" ht="15.8" customHeight="1"/>
    <row r="364" ht="15.8" customHeight="1"/>
    <row r="365" ht="15.8" customHeight="1"/>
    <row r="366" ht="15.8" customHeight="1"/>
    <row r="367" ht="15.8" customHeight="1"/>
    <row r="368" ht="15.8" customHeight="1"/>
    <row r="369" ht="15.8" customHeight="1"/>
    <row r="370" ht="15.8" customHeight="1"/>
    <row r="371" ht="15.8" customHeight="1"/>
    <row r="372" ht="15.8" customHeight="1"/>
    <row r="373" ht="15.8" customHeight="1"/>
    <row r="374" ht="15.8" customHeight="1"/>
    <row r="375" ht="15.8" customHeight="1"/>
    <row r="376" ht="15.8" customHeight="1"/>
    <row r="377" ht="15.8" customHeight="1"/>
    <row r="378" ht="15.8" customHeight="1"/>
    <row r="379" ht="15.8" customHeight="1"/>
    <row r="380" ht="15.8" customHeight="1"/>
    <row r="381" ht="15.8" customHeight="1"/>
    <row r="382" ht="15.8" customHeight="1"/>
    <row r="383" ht="15.8" customHeight="1"/>
    <row r="384" ht="15.8" customHeight="1"/>
    <row r="385" ht="15.8" customHeight="1"/>
    <row r="386" ht="15.8" customHeight="1"/>
    <row r="387" ht="15.8" customHeight="1"/>
    <row r="388" ht="15.8" customHeight="1"/>
    <row r="389" ht="15.8" customHeight="1"/>
    <row r="390" ht="15.8" customHeight="1"/>
    <row r="391" ht="15.8" customHeight="1"/>
    <row r="392" ht="15.8" customHeight="1"/>
    <row r="393" ht="15.8" customHeight="1"/>
    <row r="394" ht="15.8" customHeight="1"/>
    <row r="395" ht="15.8" customHeight="1"/>
    <row r="396" ht="15.8" customHeight="1"/>
    <row r="397" ht="15.8" customHeight="1"/>
    <row r="398" ht="15.8" customHeight="1"/>
    <row r="399" ht="15.8" customHeight="1"/>
    <row r="400" ht="15.8" customHeight="1"/>
    <row r="401" ht="15.8" customHeight="1"/>
    <row r="402" ht="15.8" customHeight="1"/>
    <row r="403" ht="15.8" customHeight="1"/>
    <row r="404" ht="15.8" customHeight="1"/>
    <row r="405" ht="15.8" customHeight="1"/>
    <row r="406" ht="15.8" customHeight="1"/>
    <row r="407" ht="15.8" customHeight="1"/>
    <row r="408" ht="15.8" customHeight="1"/>
    <row r="409" ht="15.8" customHeight="1"/>
    <row r="410" ht="15.8" customHeight="1"/>
    <row r="411" ht="15.8" customHeight="1"/>
    <row r="412" ht="15.8" customHeight="1"/>
    <row r="413" ht="15.8" customHeight="1"/>
    <row r="414" ht="15.8" customHeight="1"/>
    <row r="415" ht="15.8" customHeight="1"/>
    <row r="416" ht="15.8" customHeight="1"/>
    <row r="417" ht="15.8" customHeight="1"/>
    <row r="418" ht="15.8" customHeight="1"/>
    <row r="419" ht="15.8" customHeight="1"/>
    <row r="420" ht="15.8" customHeight="1"/>
    <row r="421" ht="15.8" customHeight="1"/>
    <row r="422" ht="15.8" customHeight="1"/>
    <row r="423" ht="15.8" customHeight="1"/>
    <row r="424" ht="15.8" customHeight="1"/>
    <row r="425" ht="15.8" customHeight="1"/>
    <row r="426" ht="15.8" customHeight="1"/>
    <row r="427" ht="15.8" customHeight="1"/>
    <row r="428" ht="15.8" customHeight="1"/>
    <row r="429" ht="15.8" customHeight="1"/>
    <row r="430" ht="15.8" customHeight="1"/>
    <row r="431" ht="15.8" customHeight="1"/>
    <row r="432" ht="15.8" customHeight="1"/>
    <row r="433" ht="15.8" customHeight="1"/>
    <row r="434" ht="15.8" customHeight="1"/>
    <row r="435" ht="15.8" customHeight="1"/>
    <row r="436" ht="15.8" customHeight="1"/>
    <row r="437" ht="15.8" customHeight="1"/>
    <row r="438" ht="15.8" customHeight="1"/>
    <row r="439" ht="15.8" customHeight="1"/>
    <row r="440" ht="15.8" customHeight="1"/>
    <row r="441" ht="15.8" customHeight="1"/>
    <row r="442" ht="15.8" customHeight="1"/>
    <row r="443" ht="15.8" customHeight="1"/>
    <row r="444" ht="15.8" customHeight="1"/>
    <row r="445" ht="15.8" customHeight="1"/>
    <row r="446" ht="15.8" customHeight="1"/>
    <row r="447" ht="15.8" customHeight="1"/>
    <row r="448" ht="15.8" customHeight="1"/>
    <row r="449" ht="15.8" customHeight="1"/>
    <row r="450" ht="15.8" customHeight="1"/>
    <row r="451" ht="15.8" customHeight="1"/>
    <row r="452" ht="15.8" customHeight="1"/>
    <row r="453" ht="15.8" customHeight="1"/>
    <row r="454" ht="15.8" customHeight="1"/>
    <row r="455" ht="15.8" customHeight="1"/>
    <row r="456" ht="15.8" customHeight="1"/>
    <row r="457" ht="15.8" customHeight="1"/>
    <row r="458" ht="15.8" customHeight="1"/>
    <row r="459" ht="15.8" customHeight="1"/>
    <row r="460" ht="15.8" customHeight="1"/>
    <row r="461" ht="15.8" customHeight="1"/>
    <row r="462" ht="15.8" customHeight="1"/>
    <row r="463" ht="15.8" customHeight="1"/>
    <row r="464" ht="15.8" customHeight="1"/>
    <row r="465" ht="15.8" customHeight="1"/>
    <row r="466" ht="15.8" customHeight="1"/>
    <row r="467" ht="15.8" customHeight="1"/>
    <row r="468" ht="15.8" customHeight="1"/>
    <row r="469" ht="15.8" customHeight="1"/>
    <row r="470" ht="15.8" customHeight="1"/>
    <row r="471" ht="15.8" customHeight="1"/>
    <row r="472" ht="15.8" customHeight="1"/>
    <row r="473" ht="15.8" customHeight="1"/>
    <row r="474" ht="15.8" customHeight="1"/>
    <row r="475" ht="15.8" customHeight="1"/>
    <row r="476" ht="15.8" customHeight="1"/>
    <row r="477" ht="15.8" customHeight="1"/>
    <row r="478" ht="15.8" customHeight="1"/>
    <row r="479" ht="15.8" customHeight="1"/>
    <row r="480" ht="15.8" customHeight="1"/>
    <row r="481" ht="15.8" customHeight="1"/>
    <row r="482" ht="15.8" customHeight="1"/>
    <row r="483" ht="15.8" customHeight="1"/>
    <row r="484" ht="15.8" customHeight="1"/>
    <row r="485" ht="15.8" customHeight="1"/>
    <row r="486" ht="15.8" customHeight="1"/>
    <row r="487" ht="15.8" customHeight="1"/>
    <row r="488" ht="15.8" customHeight="1"/>
    <row r="489" ht="15.8" customHeight="1"/>
    <row r="490" ht="15.8" customHeight="1"/>
    <row r="491" ht="15.8" customHeight="1"/>
    <row r="492" ht="15.8" customHeight="1"/>
    <row r="493" ht="15.8" customHeight="1"/>
    <row r="494" ht="15.8" customHeight="1"/>
    <row r="495" ht="15.8" customHeight="1"/>
    <row r="496" ht="15.8" customHeight="1"/>
    <row r="497" ht="15.8" customHeight="1"/>
    <row r="498" ht="15.8" customHeight="1"/>
    <row r="499" ht="15.8" customHeight="1"/>
    <row r="500" ht="15.8" customHeight="1"/>
    <row r="501" ht="15.8" customHeight="1"/>
    <row r="502" ht="15.8" customHeight="1"/>
    <row r="503" ht="15.8" customHeight="1"/>
    <row r="504" ht="15.8" customHeight="1"/>
    <row r="505" ht="15.8" customHeight="1"/>
    <row r="506" ht="15.8" customHeight="1"/>
    <row r="507" ht="15.8" customHeight="1"/>
    <row r="508" ht="15.8" customHeight="1"/>
    <row r="509" ht="15.8" customHeight="1"/>
    <row r="510" ht="15.8" customHeight="1"/>
    <row r="511" ht="15.8" customHeight="1"/>
    <row r="512" ht="15.8" customHeight="1"/>
    <row r="513" ht="15.8" customHeight="1"/>
    <row r="514" ht="15.8" customHeight="1"/>
    <row r="515" ht="15.8" customHeight="1"/>
    <row r="516" ht="15.8" customHeight="1"/>
    <row r="517" ht="15.8" customHeight="1"/>
    <row r="518" ht="15.8" customHeight="1"/>
    <row r="519" ht="15.8" customHeight="1"/>
    <row r="520" ht="15.8" customHeight="1"/>
    <row r="521" ht="15.8" customHeight="1"/>
    <row r="522" ht="15.8" customHeight="1"/>
    <row r="523" ht="15.8" customHeight="1"/>
    <row r="524" ht="15.8" customHeight="1"/>
    <row r="525" ht="15.8" customHeight="1"/>
    <row r="526" ht="15.8" customHeight="1"/>
    <row r="527" ht="15.8" customHeight="1"/>
    <row r="528" ht="15.8" customHeight="1"/>
    <row r="529" ht="15.8" customHeight="1"/>
    <row r="530" ht="15.8" customHeight="1"/>
    <row r="531" ht="15.8" customHeight="1"/>
    <row r="532" ht="15.8" customHeight="1"/>
    <row r="533" ht="15.8" customHeight="1"/>
    <row r="534" ht="15.8" customHeight="1"/>
    <row r="535" ht="15.8" customHeight="1"/>
    <row r="536" ht="15.8" customHeight="1"/>
    <row r="537" ht="15.8" customHeight="1"/>
    <row r="538" ht="15.8" customHeight="1"/>
    <row r="539" ht="15.8" customHeight="1"/>
    <row r="540" ht="15.8" customHeight="1"/>
    <row r="541" ht="15.8" customHeight="1"/>
    <row r="542" ht="15.8" customHeight="1"/>
    <row r="543" ht="15.8" customHeight="1"/>
    <row r="544" ht="15.8" customHeight="1"/>
    <row r="545" ht="15.8" customHeight="1"/>
    <row r="546" ht="15.8" customHeight="1"/>
    <row r="547" ht="15.8" customHeight="1"/>
    <row r="548" ht="15.8" customHeight="1"/>
    <row r="549" ht="15.8" customHeight="1"/>
    <row r="550" ht="15.8" customHeight="1"/>
    <row r="551" ht="15.8" customHeight="1"/>
    <row r="552" ht="15.8" customHeight="1"/>
    <row r="553" ht="15.8" customHeight="1"/>
    <row r="554" ht="15.8" customHeight="1"/>
    <row r="555" ht="15.8" customHeight="1"/>
    <row r="556" ht="15.8" customHeight="1"/>
    <row r="557" ht="15.8" customHeight="1"/>
    <row r="558" ht="15.8" customHeight="1"/>
    <row r="559" ht="15.8" customHeight="1"/>
    <row r="560" ht="15.8" customHeight="1"/>
    <row r="561" ht="15.8" customHeight="1"/>
    <row r="562" ht="15.8" customHeight="1"/>
    <row r="563" ht="15.8" customHeight="1"/>
    <row r="564" ht="15.8" customHeight="1"/>
    <row r="565" ht="15.8" customHeight="1"/>
    <row r="566" ht="15.8" customHeight="1"/>
    <row r="567" ht="15.8" customHeight="1"/>
    <row r="568" ht="15.8" customHeight="1"/>
    <row r="569" ht="15.8" customHeight="1"/>
    <row r="570" ht="15.8" customHeight="1"/>
    <row r="571" ht="15.8" customHeight="1"/>
    <row r="572" ht="15.8" customHeight="1"/>
    <row r="573" ht="15.8" customHeight="1"/>
    <row r="574" ht="15.8" customHeight="1"/>
    <row r="575" ht="15.8" customHeight="1"/>
    <row r="576" ht="15.8" customHeight="1"/>
    <row r="577" ht="15.8" customHeight="1"/>
    <row r="578" ht="15.8" customHeight="1"/>
    <row r="579" ht="15.8" customHeight="1"/>
    <row r="580" ht="15.8" customHeight="1"/>
    <row r="581" ht="15.8" customHeight="1"/>
    <row r="582" ht="15.8" customHeight="1"/>
    <row r="583" ht="15.8" customHeight="1"/>
    <row r="584" ht="15.8" customHeight="1"/>
    <row r="585" ht="15.8" customHeight="1"/>
    <row r="586" ht="15.8" customHeight="1"/>
    <row r="587" ht="15.8" customHeight="1"/>
    <row r="588" ht="15.8" customHeight="1"/>
    <row r="589" ht="15.8" customHeight="1"/>
    <row r="590" ht="15.8" customHeight="1"/>
    <row r="591" ht="15.8" customHeight="1"/>
    <row r="592" ht="15.8" customHeight="1"/>
    <row r="593" ht="15.8" customHeight="1"/>
    <row r="594" ht="15.8" customHeight="1"/>
    <row r="595" ht="15.8" customHeight="1"/>
    <row r="596" ht="15.8" customHeight="1"/>
    <row r="597" ht="15.8" customHeight="1"/>
    <row r="598" ht="15.8" customHeight="1"/>
    <row r="599" ht="15.8" customHeight="1"/>
    <row r="600" ht="15.8" customHeight="1"/>
    <row r="601" ht="15.8" customHeight="1"/>
    <row r="602" ht="15.8" customHeight="1"/>
    <row r="603" ht="15.8" customHeight="1"/>
    <row r="604" ht="15.8" customHeight="1"/>
    <row r="605" ht="15.8" customHeight="1"/>
    <row r="606" ht="15.8" customHeight="1"/>
    <row r="607" ht="15.8" customHeight="1"/>
    <row r="608" ht="15.8" customHeight="1"/>
    <row r="609" ht="15.8" customHeight="1"/>
    <row r="610" ht="15.8" customHeight="1"/>
    <row r="611" ht="15.8" customHeight="1"/>
    <row r="612" ht="15.8" customHeight="1"/>
    <row r="613" ht="15.8" customHeight="1"/>
    <row r="614" ht="15.8" customHeight="1"/>
    <row r="615" ht="15.8" customHeight="1"/>
    <row r="616" ht="15.8" customHeight="1"/>
    <row r="617" ht="15.8" customHeight="1"/>
    <row r="618" ht="15.8" customHeight="1"/>
    <row r="619" ht="15.8" customHeight="1"/>
    <row r="620" ht="15.8" customHeight="1"/>
    <row r="621" ht="15.8" customHeight="1"/>
    <row r="622" ht="15.8" customHeight="1"/>
    <row r="623" ht="15.8" customHeight="1"/>
    <row r="624" ht="15.8" customHeight="1"/>
    <row r="625" ht="15.8" customHeight="1"/>
    <row r="626" ht="15.8" customHeight="1"/>
    <row r="627" ht="15.8" customHeight="1"/>
    <row r="628" ht="15.8" customHeight="1"/>
    <row r="629" ht="15.8" customHeight="1"/>
    <row r="630" ht="15.8" customHeight="1"/>
    <row r="631" ht="15.8" customHeight="1"/>
    <row r="632" ht="15.8" customHeight="1"/>
    <row r="633" ht="15.8" customHeight="1"/>
    <row r="634" ht="15.8" customHeight="1"/>
    <row r="635" ht="15.8" customHeight="1"/>
    <row r="636" ht="15.8" customHeight="1"/>
    <row r="637" ht="15.8" customHeight="1"/>
    <row r="638" ht="15.8" customHeight="1"/>
    <row r="639" ht="15.8" customHeight="1"/>
    <row r="640" ht="15.8" customHeight="1"/>
    <row r="641" ht="15.8" customHeight="1"/>
    <row r="642" ht="15.8" customHeight="1"/>
    <row r="643" ht="15.8" customHeight="1"/>
    <row r="644" ht="15.8" customHeight="1"/>
    <row r="645" ht="15.8" customHeight="1"/>
    <row r="646" ht="15.8" customHeight="1"/>
    <row r="647" ht="15.8" customHeight="1"/>
    <row r="648" ht="15.8" customHeight="1"/>
    <row r="649" ht="15.8" customHeight="1"/>
    <row r="650" ht="15.8" customHeight="1"/>
    <row r="651" ht="15.8" customHeight="1"/>
    <row r="652" ht="15.8" customHeight="1"/>
    <row r="653" ht="15.8" customHeight="1"/>
    <row r="654" ht="15.8" customHeight="1"/>
    <row r="655" ht="15.8" customHeight="1"/>
    <row r="656" ht="15.8" customHeight="1"/>
    <row r="657" ht="15.8" customHeight="1"/>
    <row r="658" ht="15.8" customHeight="1"/>
    <row r="659" ht="15.8" customHeight="1"/>
    <row r="660" ht="15.8" customHeight="1"/>
    <row r="661" ht="15.8" customHeight="1"/>
    <row r="662" ht="15.8" customHeight="1"/>
    <row r="663" ht="15.8" customHeight="1"/>
    <row r="664" ht="15.8" customHeight="1"/>
    <row r="665" ht="15.8" customHeight="1"/>
    <row r="666" ht="15.8" customHeight="1"/>
    <row r="667" ht="15.8" customHeight="1"/>
    <row r="668" ht="15.8" customHeight="1"/>
    <row r="669" ht="15.8" customHeight="1"/>
    <row r="670" ht="15.8" customHeight="1"/>
    <row r="671" ht="15.8" customHeight="1"/>
    <row r="672" ht="15.8" customHeight="1"/>
    <row r="673" ht="15.8" customHeight="1"/>
    <row r="674" ht="15.8" customHeight="1"/>
    <row r="675" ht="15.8" customHeight="1"/>
    <row r="676" ht="15.8" customHeight="1"/>
    <row r="677" ht="15.8" customHeight="1"/>
    <row r="678" ht="15.8" customHeight="1"/>
    <row r="679" ht="15.8" customHeight="1"/>
    <row r="680" ht="15.8" customHeight="1"/>
    <row r="681" ht="15.8" customHeight="1"/>
    <row r="682" ht="15.8" customHeight="1"/>
    <row r="683" ht="15.8" customHeight="1"/>
    <row r="684" ht="15.8" customHeight="1"/>
    <row r="685" ht="15.8" customHeight="1"/>
    <row r="686" ht="15.8" customHeight="1"/>
    <row r="687" ht="15.8" customHeight="1"/>
    <row r="688" ht="15.8" customHeight="1"/>
    <row r="689" ht="15.8" customHeight="1"/>
    <row r="690" ht="15.8" customHeight="1"/>
    <row r="691" ht="15.8" customHeight="1"/>
    <row r="692" ht="15.8" customHeight="1"/>
    <row r="693" ht="15.8" customHeight="1"/>
    <row r="694" ht="15.8" customHeight="1"/>
    <row r="695" ht="15.8" customHeight="1"/>
    <row r="696" ht="15.8" customHeight="1"/>
    <row r="697" ht="15.8" customHeight="1"/>
    <row r="698" ht="15.8" customHeight="1"/>
    <row r="699" ht="15.8" customHeight="1"/>
    <row r="700" ht="15.8" customHeight="1"/>
    <row r="701" ht="15.8" customHeight="1"/>
    <row r="702" ht="15.8" customHeight="1"/>
    <row r="703" ht="15.8" customHeight="1"/>
    <row r="704" ht="15.8" customHeight="1"/>
    <row r="705" ht="15.8" customHeight="1"/>
    <row r="706" ht="15.8" customHeight="1"/>
    <row r="707" ht="15.8" customHeight="1"/>
    <row r="708" ht="15.8" customHeight="1"/>
    <row r="709" ht="15.8" customHeight="1"/>
    <row r="710" ht="15.8" customHeight="1"/>
    <row r="711" ht="15.8" customHeight="1"/>
    <row r="712" ht="15.8" customHeight="1"/>
    <row r="713" ht="15.8" customHeight="1"/>
    <row r="714" ht="15.8" customHeight="1"/>
    <row r="715" ht="15.8" customHeight="1"/>
    <row r="716" ht="15.8" customHeight="1"/>
    <row r="717" ht="15.8" customHeight="1"/>
    <row r="718" ht="15.8" customHeight="1"/>
    <row r="719" ht="15.8" customHeight="1"/>
    <row r="720" ht="15.8" customHeight="1"/>
    <row r="721" ht="15.8" customHeight="1"/>
    <row r="722" ht="15.8" customHeight="1"/>
    <row r="723" ht="15.8" customHeight="1"/>
    <row r="724" ht="15.8" customHeight="1"/>
    <row r="725" ht="15.8" customHeight="1"/>
    <row r="726" ht="15.8" customHeight="1"/>
    <row r="727" ht="15.8" customHeight="1"/>
    <row r="728" ht="15.8" customHeight="1"/>
    <row r="729" ht="15.8" customHeight="1"/>
    <row r="730" ht="15.8" customHeight="1"/>
    <row r="731" ht="15.8" customHeight="1"/>
    <row r="732" ht="15.8" customHeight="1"/>
    <row r="733" ht="15.8" customHeight="1"/>
    <row r="734" ht="15.8" customHeight="1"/>
    <row r="735" ht="15.8" customHeight="1"/>
    <row r="736" ht="15.8" customHeight="1"/>
    <row r="737" ht="15.8" customHeight="1"/>
    <row r="738" ht="15.8" customHeight="1"/>
    <row r="739" ht="15.8" customHeight="1"/>
    <row r="740" ht="15.8" customHeight="1"/>
    <row r="741" ht="15.8" customHeight="1"/>
    <row r="742" ht="15.8" customHeight="1"/>
    <row r="743" ht="15.8" customHeight="1"/>
    <row r="744" ht="15.8" customHeight="1"/>
    <row r="745" ht="15.8" customHeight="1"/>
    <row r="746" ht="15.8" customHeight="1"/>
    <row r="747" ht="15.8" customHeight="1"/>
    <row r="748" ht="15.8" customHeight="1"/>
    <row r="749" ht="15.8" customHeight="1"/>
    <row r="750" ht="15.8" customHeight="1"/>
    <row r="751" ht="15.8" customHeight="1"/>
    <row r="752" ht="15.8" customHeight="1"/>
    <row r="753" ht="15.8" customHeight="1"/>
    <row r="754" ht="15.8" customHeight="1"/>
    <row r="755" ht="15.8" customHeight="1"/>
    <row r="756" ht="15.8" customHeight="1"/>
    <row r="757" ht="15.8" customHeight="1"/>
    <row r="758" ht="15.8" customHeight="1"/>
    <row r="759" ht="15.8" customHeight="1"/>
    <row r="760" ht="15.8" customHeight="1"/>
    <row r="761" ht="15.8" customHeight="1"/>
    <row r="762" ht="15.8" customHeight="1"/>
    <row r="763" ht="15.8" customHeight="1"/>
    <row r="764" ht="15.8" customHeight="1"/>
    <row r="765" ht="15.8" customHeight="1"/>
    <row r="766" ht="15.8" customHeight="1"/>
    <row r="767" ht="15.8" customHeight="1"/>
    <row r="768" ht="15.8" customHeight="1"/>
    <row r="769" ht="15.8" customHeight="1"/>
    <row r="770" ht="15.8" customHeight="1"/>
    <row r="771" ht="15.8" customHeight="1"/>
    <row r="772" ht="15.8" customHeight="1"/>
    <row r="773" ht="15.8" customHeight="1"/>
    <row r="774" ht="15.8" customHeight="1"/>
    <row r="775" ht="15.8" customHeight="1"/>
    <row r="776" ht="15.8" customHeight="1"/>
    <row r="777" ht="15.8" customHeight="1"/>
    <row r="778" ht="15.8" customHeight="1"/>
    <row r="779" ht="15.8" customHeight="1"/>
    <row r="780" ht="15.8" customHeight="1"/>
    <row r="781" ht="15.8" customHeight="1"/>
    <row r="782" ht="15.8" customHeight="1"/>
    <row r="783" ht="15.8" customHeight="1"/>
    <row r="784" ht="15.8" customHeight="1"/>
    <row r="785" ht="15.8" customHeight="1"/>
    <row r="786" ht="15.8" customHeight="1"/>
    <row r="787" ht="15.8" customHeight="1"/>
    <row r="788" ht="15.8" customHeight="1"/>
    <row r="789" ht="15.8" customHeight="1"/>
    <row r="790" ht="15.8" customHeight="1"/>
    <row r="791" ht="15.8" customHeight="1"/>
    <row r="792" ht="15.8" customHeight="1"/>
    <row r="793" ht="15.8" customHeight="1"/>
    <row r="794" ht="15.8" customHeight="1"/>
    <row r="795" ht="15.8" customHeight="1"/>
    <row r="796" ht="15.8" customHeight="1"/>
    <row r="797" ht="15.8" customHeight="1"/>
    <row r="798" ht="15.8" customHeight="1"/>
    <row r="799" ht="15.8" customHeight="1"/>
    <row r="800" ht="15.8" customHeight="1"/>
    <row r="801" ht="15.8" customHeight="1"/>
    <row r="802" ht="15.8" customHeight="1"/>
    <row r="803" ht="15.8" customHeight="1"/>
    <row r="804" ht="15.8" customHeight="1"/>
    <row r="805" ht="15.8" customHeight="1"/>
    <row r="806" ht="15.8" customHeight="1"/>
    <row r="807" ht="15.8" customHeight="1"/>
    <row r="808" ht="15.8" customHeight="1"/>
    <row r="809" ht="15.8" customHeight="1"/>
    <row r="810" ht="15.8" customHeight="1"/>
    <row r="811" ht="15.8" customHeight="1"/>
    <row r="812" ht="15.8" customHeight="1"/>
    <row r="813" ht="15.8" customHeight="1"/>
    <row r="814" ht="15.8" customHeight="1"/>
    <row r="815" ht="15.8" customHeight="1"/>
    <row r="816" ht="15.8" customHeight="1"/>
    <row r="817" ht="15.8" customHeight="1"/>
    <row r="818" ht="15.8" customHeight="1"/>
    <row r="819" ht="15.8" customHeight="1"/>
    <row r="820" ht="15.8" customHeight="1"/>
    <row r="821" ht="15.8" customHeight="1"/>
    <row r="822" ht="15.8" customHeight="1"/>
    <row r="823" ht="15.8" customHeight="1"/>
    <row r="824" ht="15.8" customHeight="1"/>
    <row r="825" ht="15.8" customHeight="1"/>
    <row r="826" ht="15.8" customHeight="1"/>
    <row r="827" ht="15.8" customHeight="1"/>
    <row r="828" ht="15.8" customHeight="1"/>
    <row r="829" ht="15.8" customHeight="1"/>
    <row r="830" ht="15.8" customHeight="1"/>
    <row r="831" ht="15.8" customHeight="1"/>
    <row r="832" ht="15.8" customHeight="1"/>
    <row r="833" ht="15.8" customHeight="1"/>
    <row r="834" ht="15.8" customHeight="1"/>
    <row r="835" ht="15.8" customHeight="1"/>
    <row r="836" ht="15.8" customHeight="1"/>
    <row r="837" ht="15.8" customHeight="1"/>
    <row r="838" ht="15.8" customHeight="1"/>
    <row r="839" ht="15.8" customHeight="1"/>
    <row r="840" ht="15.8" customHeight="1"/>
    <row r="841" ht="15.8" customHeight="1"/>
    <row r="842" ht="15.8" customHeight="1"/>
    <row r="843" ht="15.8" customHeight="1"/>
    <row r="844" ht="15.8" customHeight="1"/>
    <row r="845" ht="15.8" customHeight="1"/>
    <row r="846" ht="15.8" customHeight="1"/>
    <row r="847" ht="15.8" customHeight="1"/>
    <row r="848" ht="15.8" customHeight="1"/>
    <row r="849" ht="15.8" customHeight="1"/>
    <row r="850" ht="15.8" customHeight="1"/>
    <row r="851" ht="15.8" customHeight="1"/>
    <row r="852" ht="15.8" customHeight="1"/>
    <row r="853" ht="15.8" customHeight="1"/>
    <row r="854" ht="15.8" customHeight="1"/>
    <row r="855" ht="15.8" customHeight="1"/>
    <row r="856" ht="15.8" customHeight="1"/>
    <row r="857" ht="15.8" customHeight="1"/>
    <row r="858" ht="15.8" customHeight="1"/>
    <row r="859" ht="15.8" customHeight="1"/>
    <row r="860" ht="15.8" customHeight="1"/>
    <row r="861" ht="15.8" customHeight="1"/>
    <row r="862" ht="15.8" customHeight="1"/>
    <row r="863" ht="15.8" customHeight="1"/>
    <row r="864" ht="15.8" customHeight="1"/>
    <row r="865" ht="15.8" customHeight="1"/>
    <row r="866" ht="15.8" customHeight="1"/>
    <row r="867" ht="15.8" customHeight="1"/>
    <row r="868" ht="15.8" customHeight="1"/>
    <row r="869" ht="15.8" customHeight="1"/>
    <row r="870" ht="15.8" customHeight="1"/>
    <row r="871" ht="15.8" customHeight="1"/>
    <row r="872" ht="15.8" customHeight="1"/>
    <row r="873" ht="15.8" customHeight="1"/>
    <row r="874" ht="15.8" customHeight="1"/>
    <row r="875" ht="15.8" customHeight="1"/>
    <row r="876" ht="15.8" customHeight="1"/>
    <row r="877" ht="15.8" customHeight="1"/>
    <row r="878" ht="15.8" customHeight="1"/>
    <row r="879" ht="15.8" customHeight="1"/>
    <row r="880" ht="15.8" customHeight="1"/>
    <row r="881" ht="15.8" customHeight="1"/>
    <row r="882" ht="15.8" customHeight="1"/>
    <row r="883" ht="15.8" customHeight="1"/>
    <row r="884" ht="15.8" customHeight="1"/>
    <row r="885" ht="15.8" customHeight="1"/>
    <row r="886" ht="15.8" customHeight="1"/>
    <row r="887" ht="15.8" customHeight="1"/>
    <row r="888" ht="15.8" customHeight="1"/>
    <row r="889" ht="15.8" customHeight="1"/>
    <row r="890" ht="15.8" customHeight="1"/>
    <row r="891" ht="15.8" customHeight="1"/>
    <row r="892" ht="15.8" customHeight="1"/>
    <row r="893" ht="15.8" customHeight="1"/>
    <row r="894" ht="15.8" customHeight="1"/>
    <row r="895" ht="15.8" customHeight="1"/>
    <row r="896" ht="15.8" customHeight="1"/>
    <row r="897" ht="15.8" customHeight="1"/>
    <row r="898" ht="15.8" customHeight="1"/>
    <row r="899" ht="15.8" customHeight="1"/>
    <row r="900" ht="15.8" customHeight="1"/>
    <row r="901" ht="15.8" customHeight="1"/>
    <row r="902" ht="15.8" customHeight="1"/>
    <row r="903" ht="15.8" customHeight="1"/>
    <row r="904" ht="15.8" customHeight="1"/>
    <row r="905" ht="15.8" customHeight="1"/>
    <row r="906" ht="15.8" customHeight="1"/>
    <row r="907" ht="15.8" customHeight="1"/>
    <row r="908" ht="15.8" customHeight="1"/>
    <row r="909" ht="15.8" customHeight="1"/>
    <row r="910" ht="15.8" customHeight="1"/>
    <row r="911" ht="15.8" customHeight="1"/>
    <row r="912" ht="15.8" customHeight="1"/>
    <row r="913" ht="15.8" customHeight="1"/>
    <row r="914" ht="15.8" customHeight="1"/>
    <row r="915" ht="15.8" customHeight="1"/>
    <row r="916" ht="15.8" customHeight="1"/>
    <row r="917" ht="15.8" customHeight="1"/>
    <row r="918" ht="15.8" customHeight="1"/>
    <row r="919" ht="15.8" customHeight="1"/>
    <row r="920" ht="15.8" customHeight="1"/>
    <row r="921" ht="15.8" customHeight="1"/>
    <row r="922" ht="15.8" customHeight="1"/>
    <row r="923" ht="15.8" customHeight="1"/>
    <row r="924" ht="15.8" customHeight="1"/>
    <row r="925" ht="15.8" customHeight="1"/>
    <row r="926" ht="15.8" customHeight="1"/>
    <row r="927" ht="15.8" customHeight="1"/>
    <row r="928" ht="15.8" customHeight="1"/>
    <row r="929" ht="15.8" customHeight="1"/>
    <row r="930" ht="15.8" customHeight="1"/>
    <row r="931" ht="15.8" customHeight="1"/>
    <row r="932" ht="15.8" customHeight="1"/>
    <row r="933" ht="15.8" customHeight="1"/>
    <row r="934" ht="15.8" customHeight="1"/>
    <row r="935" ht="15.8" customHeight="1"/>
    <row r="936" ht="15.8" customHeight="1"/>
    <row r="937" ht="15.8" customHeight="1"/>
    <row r="938" ht="15.8" customHeight="1"/>
    <row r="939" ht="15.8" customHeight="1"/>
    <row r="940" ht="15.8" customHeight="1"/>
    <row r="941" ht="15.8" customHeight="1"/>
    <row r="942" ht="15.8" customHeight="1"/>
    <row r="943" ht="15.8" customHeight="1"/>
    <row r="944" ht="15.8" customHeight="1"/>
    <row r="945" ht="15.8" customHeight="1"/>
    <row r="946" ht="15.8" customHeight="1"/>
    <row r="947" ht="15.8" customHeight="1"/>
    <row r="948" ht="15.8" customHeight="1"/>
    <row r="949" ht="15.8" customHeight="1"/>
    <row r="950" ht="15.8" customHeight="1"/>
    <row r="951" ht="15.8" customHeight="1"/>
    <row r="952" ht="15.8" customHeight="1"/>
    <row r="953" ht="15.8" customHeight="1"/>
    <row r="954" ht="15.8" customHeight="1"/>
    <row r="955" ht="15.8" customHeight="1"/>
    <row r="956" ht="15.8" customHeight="1"/>
    <row r="957" ht="15.8" customHeight="1"/>
    <row r="958" ht="15.8" customHeight="1"/>
    <row r="959" ht="15.8" customHeight="1"/>
    <row r="960" ht="15.8" customHeight="1"/>
    <row r="961" ht="15.8" customHeight="1"/>
    <row r="962" ht="15.8" customHeight="1"/>
    <row r="963" ht="15.8" customHeight="1"/>
    <row r="964" ht="15.8" customHeight="1"/>
    <row r="965" ht="15.8" customHeight="1"/>
    <row r="966" ht="15.8" customHeight="1"/>
    <row r="967" ht="15.8" customHeight="1"/>
    <row r="968" ht="15.8" customHeight="1"/>
    <row r="969" ht="15.8" customHeight="1"/>
    <row r="970" ht="15.8" customHeight="1"/>
    <row r="971" ht="15.8" customHeight="1"/>
    <row r="972" ht="15.8" customHeight="1"/>
    <row r="973" ht="15.8" customHeight="1"/>
    <row r="974" ht="15.8" customHeight="1"/>
    <row r="975" ht="15.8" customHeight="1"/>
    <row r="976" ht="15.8" customHeight="1"/>
    <row r="977" ht="15.8" customHeight="1"/>
    <row r="978" ht="15.8" customHeight="1"/>
    <row r="979" ht="15.8" customHeight="1"/>
    <row r="980" ht="15.8" customHeight="1"/>
    <row r="981" ht="15.8" customHeight="1"/>
    <row r="982" ht="15.8" customHeight="1"/>
    <row r="983" ht="15.8" customHeight="1"/>
    <row r="984" ht="15.8" customHeight="1"/>
    <row r="985" ht="15.8" customHeight="1"/>
    <row r="986" ht="15.8" customHeight="1"/>
    <row r="987" ht="15.8" customHeight="1"/>
    <row r="988" ht="15.8" customHeight="1"/>
    <row r="989" ht="15.8" customHeight="1"/>
    <row r="990" ht="15.8" customHeight="1"/>
    <row r="991" ht="15.8" customHeight="1"/>
    <row r="992" ht="15.8" customHeight="1"/>
    <row r="993" ht="15.8" customHeight="1"/>
    <row r="994" ht="15.8" customHeight="1"/>
    <row r="995" ht="15.8" customHeight="1"/>
    <row r="996" ht="15.8" customHeight="1"/>
    <row r="997" ht="15.8" customHeight="1"/>
    <row r="998" ht="15.8" customHeight="1"/>
    <row r="999" ht="15.8" customHeight="1"/>
    <row r="1000" ht="15.8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Loan Amount Arrangement</vt:lpstr>
      <vt:lpstr>ST - MF</vt:lpstr>
      <vt:lpstr>Remaining 50%</vt:lpstr>
      <vt:lpstr>Anna sent </vt:lpstr>
      <vt:lpstr>Salary Breakdowns</vt:lpstr>
      <vt:lpstr>Rents Calculation</vt:lpstr>
      <vt:lpstr>Balance</vt:lpstr>
      <vt:lpstr>Bulk Investments</vt:lpstr>
      <vt:lpstr>Registration Calculations</vt:lpstr>
      <vt:lpstr>Sheet6</vt:lpstr>
      <vt:lpstr>Nani Repayment Calculation</vt:lpstr>
      <vt:lpstr>Reducing EMI Calcs</vt:lpstr>
      <vt:lpstr>Chitti Calculator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ganesh kumar</dc:creator>
  <cp:keywords/>
  <dc:description/>
  <cp:lastModifiedBy>ganesh kumar</cp:lastModifiedBy>
  <cp:revision/>
  <dcterms:created xsi:type="dcterms:W3CDTF">2024-07-04T02:08:09Z</dcterms:created>
  <dcterms:modified xsi:type="dcterms:W3CDTF">2025-02-23T02:28:06Z</dcterms:modified>
  <cp:category/>
  <cp:contentStatus/>
</cp:coreProperties>
</file>