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24226"/>
  <mc:AlternateContent xmlns:mc="http://schemas.openxmlformats.org/markup-compatibility/2006">
    <mc:Choice Requires="x15">
      <x15ac:absPath xmlns:x15ac="http://schemas.microsoft.com/office/spreadsheetml/2010/11/ac" url="H:\Projects Ramon\Websites\NHB-applicaties\Excel programma's\BK excels\"/>
    </mc:Choice>
  </mc:AlternateContent>
  <xr:revisionPtr revIDLastSave="0" documentId="13_ncr:1_{8B0B07E9-2385-44D8-8493-B25BBDE5ABB4}" xr6:coauthVersionLast="47" xr6:coauthVersionMax="47" xr10:uidLastSave="{00000000-0000-0000-0000-000000000000}"/>
  <bookViews>
    <workbookView xWindow="3285" yWindow="630" windowWidth="19860" windowHeight="14040" xr2:uid="{00000000-000D-0000-FFFF-FFFF00000000}"/>
  </bookViews>
  <sheets>
    <sheet name="Uitleg" sheetId="3" r:id="rId1"/>
    <sheet name="Voorronde" sheetId="4" r:id="rId2"/>
    <sheet name="Finales 4" sheetId="8" r:id="rId3"/>
    <sheet name="Finales 8" sheetId="7" r:id="rId4"/>
    <sheet name="Finales 16" sheetId="6" r:id="rId5"/>
  </sheets>
  <definedNames>
    <definedName name="_xlnm._FilterDatabase" localSheetId="1" hidden="1">Voorronde!$A$8:$O$33</definedName>
    <definedName name="_xlnm.Print_Area" localSheetId="4">'Finales 16'!$A$1:$X$54</definedName>
    <definedName name="_xlnm.Print_Area" localSheetId="2">'Finales 4'!$A$1:$L$54</definedName>
    <definedName name="_xlnm.Print_Area" localSheetId="3">'Finales 8'!$A$1:$R$54</definedName>
    <definedName name="_xlnm.Print_Area" localSheetId="1">Voorronde!$C$4:$M$34</definedName>
  </definedNames>
  <calcPr calcId="191029"/>
</workbook>
</file>

<file path=xl/calcChain.xml><?xml version="1.0" encoding="utf-8"?>
<calcChain xmlns="http://schemas.openxmlformats.org/spreadsheetml/2006/main">
  <c r="N31" i="4" l="1"/>
  <c r="N27" i="4"/>
  <c r="N19" i="4"/>
  <c r="N15" i="4"/>
  <c r="N11" i="4"/>
  <c r="L33" i="4"/>
  <c r="N33" i="4" s="1"/>
  <c r="L32" i="4"/>
  <c r="N32" i="4" s="1"/>
  <c r="L31" i="4"/>
  <c r="L30" i="4"/>
  <c r="N30" i="4" s="1"/>
  <c r="L29" i="4"/>
  <c r="N29" i="4" s="1"/>
  <c r="L28" i="4"/>
  <c r="N28" i="4" s="1"/>
  <c r="L27" i="4"/>
  <c r="L26" i="4"/>
  <c r="N26" i="4" s="1"/>
  <c r="L25" i="4"/>
  <c r="N25" i="4" s="1"/>
  <c r="L24" i="4"/>
  <c r="N24" i="4" s="1"/>
  <c r="L23" i="4"/>
  <c r="N23" i="4" s="1"/>
  <c r="L22" i="4"/>
  <c r="N22" i="4" s="1"/>
  <c r="L21" i="4"/>
  <c r="N21" i="4" s="1"/>
  <c r="L20" i="4"/>
  <c r="N20" i="4" s="1"/>
  <c r="L19" i="4"/>
  <c r="L18" i="4"/>
  <c r="N18" i="4" s="1"/>
  <c r="L17" i="4"/>
  <c r="N17" i="4" s="1"/>
  <c r="L16" i="4"/>
  <c r="N16" i="4" s="1"/>
  <c r="L15" i="4"/>
  <c r="L14" i="4"/>
  <c r="N14" i="4" s="1"/>
  <c r="L13" i="4"/>
  <c r="N13" i="4" s="1"/>
  <c r="L12" i="4"/>
  <c r="N12" i="4" s="1"/>
  <c r="L11" i="4"/>
  <c r="L10" i="4"/>
  <c r="N10" i="4" s="1"/>
  <c r="L9" i="4"/>
  <c r="N9" i="4" s="1"/>
  <c r="H85" i="8"/>
  <c r="B85" i="8"/>
  <c r="H67" i="8" s="1"/>
  <c r="H35" i="8" s="1"/>
  <c r="L35" i="8" s="1"/>
  <c r="H84" i="8"/>
  <c r="B84" i="8"/>
  <c r="H66" i="8" s="1"/>
  <c r="H33" i="8" s="1"/>
  <c r="L33" i="8" s="1"/>
  <c r="H83" i="8"/>
  <c r="B83" i="8"/>
  <c r="H65" i="8" s="1"/>
  <c r="H27" i="8" s="1"/>
  <c r="L27" i="8" s="1"/>
  <c r="H82" i="8"/>
  <c r="B82" i="8"/>
  <c r="H64" i="8" s="1"/>
  <c r="H25" i="8" s="1"/>
  <c r="L25" i="8" s="1"/>
  <c r="E43" i="8"/>
  <c r="E41" i="8"/>
  <c r="K35" i="8"/>
  <c r="K33" i="8"/>
  <c r="K27" i="8"/>
  <c r="K25" i="8"/>
  <c r="E19" i="8"/>
  <c r="E17" i="8"/>
  <c r="A1" i="8"/>
  <c r="B89" i="7"/>
  <c r="B88" i="7"/>
  <c r="B87" i="7"/>
  <c r="B86" i="7"/>
  <c r="N85" i="7"/>
  <c r="H85" i="7"/>
  <c r="N67" i="7" s="1"/>
  <c r="N35" i="7" s="1"/>
  <c r="R35" i="7" s="1"/>
  <c r="B85" i="7"/>
  <c r="H65" i="7" s="1"/>
  <c r="H43" i="7" s="1"/>
  <c r="N84" i="7"/>
  <c r="H84" i="7"/>
  <c r="N66" i="7" s="1"/>
  <c r="N33" i="7" s="1"/>
  <c r="R33" i="7" s="1"/>
  <c r="B84" i="7"/>
  <c r="H66" i="7" s="1"/>
  <c r="H41" i="7" s="1"/>
  <c r="N83" i="7"/>
  <c r="H83" i="7"/>
  <c r="N65" i="7" s="1"/>
  <c r="N27" i="7" s="1"/>
  <c r="R27" i="7" s="1"/>
  <c r="B83" i="7"/>
  <c r="H67" i="7" s="1"/>
  <c r="H19" i="7" s="1"/>
  <c r="N82" i="7"/>
  <c r="H82" i="7"/>
  <c r="N64" i="7" s="1"/>
  <c r="N25" i="7" s="1"/>
  <c r="R25" i="7" s="1"/>
  <c r="B82" i="7"/>
  <c r="H64" i="7" s="1"/>
  <c r="H17" i="7" s="1"/>
  <c r="E49" i="7"/>
  <c r="E47" i="7"/>
  <c r="K43" i="7"/>
  <c r="K41" i="7"/>
  <c r="E37" i="7"/>
  <c r="Q35" i="7"/>
  <c r="E35" i="7"/>
  <c r="Q33" i="7"/>
  <c r="Q27" i="7"/>
  <c r="Q25" i="7"/>
  <c r="E25" i="7"/>
  <c r="E23" i="7"/>
  <c r="K19" i="7"/>
  <c r="K17" i="7"/>
  <c r="E13" i="7"/>
  <c r="E11" i="7"/>
  <c r="A1" i="7"/>
  <c r="A1" i="6"/>
  <c r="B97" i="6"/>
  <c r="B96" i="6"/>
  <c r="B95" i="6"/>
  <c r="B94" i="6"/>
  <c r="B93" i="6"/>
  <c r="B92" i="6"/>
  <c r="B91" i="6"/>
  <c r="B90" i="6"/>
  <c r="H89" i="6"/>
  <c r="B89" i="6"/>
  <c r="H65" i="6" s="1"/>
  <c r="H49" i="6" s="1"/>
  <c r="H88" i="6"/>
  <c r="B88" i="6"/>
  <c r="H70" i="6" s="1"/>
  <c r="H47" i="6" s="1"/>
  <c r="H87" i="6"/>
  <c r="B87" i="6"/>
  <c r="H69" i="6" s="1"/>
  <c r="H37" i="6" s="1"/>
  <c r="H86" i="6"/>
  <c r="B86" i="6"/>
  <c r="H66" i="6" s="1"/>
  <c r="H35" i="6" s="1"/>
  <c r="T85" i="6"/>
  <c r="N85" i="6"/>
  <c r="T67" i="6" s="1"/>
  <c r="T35" i="6" s="1"/>
  <c r="X35" i="6" s="1"/>
  <c r="H85" i="6"/>
  <c r="N65" i="6" s="1"/>
  <c r="N43" i="6" s="1"/>
  <c r="B85" i="6"/>
  <c r="H67" i="6" s="1"/>
  <c r="H25" i="6" s="1"/>
  <c r="T84" i="6"/>
  <c r="N84" i="6"/>
  <c r="T66" i="6" s="1"/>
  <c r="T33" i="6" s="1"/>
  <c r="X33" i="6" s="1"/>
  <c r="H84" i="6"/>
  <c r="N66" i="6" s="1"/>
  <c r="N41" i="6" s="1"/>
  <c r="B84" i="6"/>
  <c r="H68" i="6" s="1"/>
  <c r="H23" i="6" s="1"/>
  <c r="T83" i="6"/>
  <c r="N83" i="6"/>
  <c r="T65" i="6" s="1"/>
  <c r="T27" i="6" s="1"/>
  <c r="X27" i="6" s="1"/>
  <c r="H83" i="6"/>
  <c r="N67" i="6" s="1"/>
  <c r="N19" i="6" s="1"/>
  <c r="B83" i="6"/>
  <c r="H71" i="6" s="1"/>
  <c r="H13" i="6" s="1"/>
  <c r="T82" i="6"/>
  <c r="N82" i="6"/>
  <c r="T64" i="6" s="1"/>
  <c r="T25" i="6" s="1"/>
  <c r="X25" i="6" s="1"/>
  <c r="H82" i="6"/>
  <c r="N64" i="6" s="1"/>
  <c r="N17" i="6" s="1"/>
  <c r="B82" i="6"/>
  <c r="H64" i="6" s="1"/>
  <c r="H11" i="6" s="1"/>
  <c r="E52" i="6"/>
  <c r="E50" i="6"/>
  <c r="K49" i="6"/>
  <c r="K47" i="6"/>
  <c r="E46" i="6"/>
  <c r="E44" i="6"/>
  <c r="Q43" i="6"/>
  <c r="Q41" i="6"/>
  <c r="E40" i="6"/>
  <c r="E38" i="6"/>
  <c r="K37" i="6"/>
  <c r="W35" i="6"/>
  <c r="K35" i="6"/>
  <c r="E34" i="6"/>
  <c r="W33" i="6"/>
  <c r="E32" i="6"/>
  <c r="E28" i="6"/>
  <c r="W27" i="6"/>
  <c r="E26" i="6"/>
  <c r="W25" i="6"/>
  <c r="K25" i="6"/>
  <c r="K23" i="6"/>
  <c r="E22" i="6"/>
  <c r="E20" i="6"/>
  <c r="Q19" i="6"/>
  <c r="Q17" i="6"/>
  <c r="E16" i="6"/>
  <c r="E14" i="6"/>
  <c r="K13" i="6"/>
  <c r="K11" i="6"/>
  <c r="E10" i="6"/>
  <c r="E8" i="6"/>
  <c r="B79" i="6" l="1"/>
  <c r="B10" i="6" s="1"/>
  <c r="B75" i="6" l="1"/>
  <c r="B22" i="6" s="1"/>
  <c r="B77" i="6"/>
  <c r="B34" i="6" s="1"/>
  <c r="B78" i="6"/>
  <c r="B50" i="6" s="1"/>
  <c r="B72" i="6"/>
  <c r="B14" i="6" s="1"/>
  <c r="B65" i="6"/>
  <c r="B52" i="6" s="1"/>
  <c r="B65" i="7"/>
  <c r="B49" i="7" s="1"/>
  <c r="B65" i="8"/>
  <c r="B43" i="8" s="1"/>
  <c r="B64" i="7"/>
  <c r="B11" i="7" s="1"/>
  <c r="B64" i="8"/>
  <c r="B17" i="8" s="1"/>
  <c r="B69" i="6"/>
  <c r="B40" i="6" s="1"/>
  <c r="B69" i="7"/>
  <c r="B37" i="7" s="1"/>
  <c r="B70" i="6"/>
  <c r="B44" i="6" s="1"/>
  <c r="B70" i="7"/>
  <c r="B47" i="7" s="1"/>
  <c r="B68" i="6"/>
  <c r="B20" i="6" s="1"/>
  <c r="B68" i="7"/>
  <c r="B23" i="7" s="1"/>
  <c r="B67" i="6"/>
  <c r="B28" i="6" s="1"/>
  <c r="B67" i="8"/>
  <c r="B19" i="8" s="1"/>
  <c r="B67" i="7"/>
  <c r="B25" i="7" s="1"/>
  <c r="B66" i="6"/>
  <c r="B32" i="6" s="1"/>
  <c r="B66" i="8"/>
  <c r="B41" i="8" s="1"/>
  <c r="B66" i="7"/>
  <c r="B35" i="7" s="1"/>
  <c r="B71" i="6"/>
  <c r="B16" i="6" s="1"/>
  <c r="B71" i="7"/>
  <c r="B13" i="7" s="1"/>
  <c r="B64" i="6"/>
  <c r="B8" i="6" s="1"/>
  <c r="B74" i="6"/>
  <c r="B38" i="6" s="1"/>
  <c r="B76" i="6"/>
  <c r="B26" i="6" s="1"/>
  <c r="B73" i="6"/>
  <c r="B46" i="6" s="1"/>
</calcChain>
</file>

<file path=xl/sharedStrings.xml><?xml version="1.0" encoding="utf-8"?>
<sst xmlns="http://schemas.openxmlformats.org/spreadsheetml/2006/main" count="149" uniqueCount="86">
  <si>
    <t>Bondsnr</t>
  </si>
  <si>
    <t>Naam</t>
  </si>
  <si>
    <t>Vereniging</t>
  </si>
  <si>
    <t>Algemeen</t>
  </si>
  <si>
    <t>Afdrukken</t>
  </si>
  <si>
    <t>E-mail bondsbureau: info@handboogsport.nl</t>
  </si>
  <si>
    <t>Baan</t>
  </si>
  <si>
    <t>Adres:</t>
  </si>
  <si>
    <t>1e</t>
  </si>
  <si>
    <t>2e</t>
  </si>
  <si>
    <t>Afgemeld en reserven:</t>
  </si>
  <si>
    <t>Gemiddelde</t>
  </si>
  <si>
    <t>Ver nr</t>
  </si>
  <si>
    <t>Organiserende vereniging</t>
  </si>
  <si>
    <t>BK, seizoen, klasse</t>
  </si>
  <si>
    <t>Hier komt datum</t>
  </si>
  <si>
    <t>Hier komt adres locatie</t>
  </si>
  <si>
    <t>Hier komt opgehaald op</t>
  </si>
  <si>
    <t>Hier komt naam</t>
  </si>
  <si>
    <t>Hier komt ver naam</t>
  </si>
  <si>
    <t>Beschikbaarheid</t>
  </si>
  <si>
    <t>Shoot-off</t>
  </si>
  <si>
    <t>B</t>
  </si>
  <si>
    <t>scores</t>
  </si>
  <si>
    <t>Totaal</t>
  </si>
  <si>
    <t>Notities</t>
  </si>
  <si>
    <t>Sorteer mij</t>
  </si>
  <si>
    <t>(hoog nr laag)</t>
  </si>
  <si>
    <t>1/8 finales</t>
  </si>
  <si>
    <t>1/4 finales</t>
  </si>
  <si>
    <t>1/2 finales</t>
  </si>
  <si>
    <t>finales</t>
  </si>
  <si>
    <t>setpunten</t>
  </si>
  <si>
    <t>shootoff</t>
  </si>
  <si>
    <t>Gouden finale</t>
  </si>
  <si>
    <t>Bronzen finale</t>
  </si>
  <si>
    <t>Automatisering van dit werkblad onder deze lijn</t>
  </si>
  <si>
    <t>Bondsnummer en naam</t>
  </si>
  <si>
    <t>Resultaat van de 1/8 finale</t>
  </si>
  <si>
    <t>Resultaat van de 1/4 finale</t>
  </si>
  <si>
    <t>Resultaat van de 1/2 finale</t>
  </si>
  <si>
    <t>Resultaat van de finale</t>
  </si>
  <si>
    <t>1/16</t>
  </si>
  <si>
    <t>1/8</t>
  </si>
  <si>
    <t>1/4</t>
  </si>
  <si>
    <t>8/9</t>
  </si>
  <si>
    <t>4/5</t>
  </si>
  <si>
    <t>2/3</t>
  </si>
  <si>
    <t>5/12</t>
  </si>
  <si>
    <t>3/6</t>
  </si>
  <si>
    <t>4/13</t>
  </si>
  <si>
    <t>2/7</t>
  </si>
  <si>
    <t>3/14</t>
  </si>
  <si>
    <t>6/11</t>
  </si>
  <si>
    <t>7/10</t>
  </si>
  <si>
    <t>2/15</t>
  </si>
  <si>
    <t>Finale deelnemers</t>
  </si>
  <si>
    <t>Aanmelden / afmelden</t>
  </si>
  <si>
    <t>Pas op! Formules in kolom L en N!</t>
  </si>
  <si>
    <t>^^</t>
  </si>
  <si>
    <t>Elke pagina is voorbereid om afgedrukt te worden. Alleen het nuttige deel van de pagina wordt afgedrukt.</t>
  </si>
  <si>
    <t>Gekwalificeerde deelnemers kunnen zich afmelden.
Reserves kunnen zich beschikbaar melden en geven daarbij contactgegevens door zodat je ze op kan roepen.</t>
  </si>
  <si>
    <t>Op het blad Voorronde kan je gegevens van een reserve-sporter kopieren vanaf uit onderste deel van het werkboek. Pas op met knippen en plakken: kolommen L en N bevatten formules en mogen niet overschreven worden.</t>
  </si>
  <si>
    <t>Voer de scores voor de twee kwalificatierondes in op het blad Voorronde in kolom J en K.</t>
  </si>
  <si>
    <t>Gelijke scores</t>
  </si>
  <si>
    <t>Sorteer het blad op de totaalscore met het filter-knopje in cell N8. Kies sorteren van hoog naar laag.</t>
  </si>
  <si>
    <t>Kwalificatie</t>
  </si>
  <si>
    <t>Gelijke resultaten worden op het blad Voorronde in geel gemarkeerd.</t>
  </si>
  <si>
    <t>Bij gelijke score die bepalend zijn voor wel/niet deelname aan de finale, moet een shoot-off georganiseerd worden.
Voor overige gelijk scores mag getosst worden (=kop of munt).</t>
  </si>
  <si>
    <t>Resultaat van de shoot-off of toss moet ingevoerd worden in kolom M. De exacte waardes die je invoert zijn niet van belang, als er maar verschil ontstaat en de velden niet meer geel zijn. Vergeet niet opnieuw te sorteren!</t>
  </si>
  <si>
    <t>Finales</t>
  </si>
  <si>
    <t>E-mail voor het insturen van de uitslagen: nhb-apps-support@handboogsport.nl</t>
  </si>
  <si>
    <t>Contactgegevens</t>
  </si>
  <si>
    <t>Er zijn 3 bladen voor finales met 4, 8 of 16 sporters maximaal. Kies welke je gaat gebruiken en voer daar de uitslagen op in.</t>
  </si>
  <si>
    <t>De sporters worden automatisch overgenomen van het blad Voorrondes (zorg wel dat deze gesorteerd is!).</t>
  </si>
  <si>
    <t>Als er te weinig sporters zijn, dan worden deze aangevuld met een aantal "BYE".</t>
  </si>
  <si>
    <t>Voer de setpunten en eventueel shoot-off resultaat in. De juiste sporters stromen automatisch door naar de volgende finale ronde.</t>
  </si>
  <si>
    <t>Tegen een BYE is het genoeg om 1-0 in te voeren.</t>
  </si>
  <si>
    <t>of toss</t>
  </si>
  <si>
    <t>Sorteren</t>
  </si>
  <si>
    <t>Met Excel kan je de filterknop in cell N8 gebruiken om te sorteren. Kies sorteren van hoog naar laag.</t>
  </si>
  <si>
    <t>Met andere programma's moet je een blok cellen markeren (A8 tot en met O33), in het menu op zoek naar Sorteren, kolom N kiezen en kies van hoog naar laag sorteren.</t>
  </si>
  <si>
    <t>Het excel werkboek is ingevuld opgehaald uit MijnHandboogsport met elke wedstrijdklasse in een apart bestand.</t>
  </si>
  <si>
    <t>Aan het einde van het BK moet het ingevulde bestand teruggestuurd worden voor publicatie van de uitslag (zie onderaan).</t>
  </si>
  <si>
    <t>Dit werkboek gebruikt geen macro's meer; alle automatisering wordt gedaan met formules. Lees onderstaande instructies over het gebruik van dit werkboek. In verband met het automatisch inlezen van de resultaten is het belangrijk geen wijzigingen te maken aan de structuur! Dus geen regels/kolommen weghalen, toevoegen of informatie verplaatsen!</t>
  </si>
  <si>
    <t>Bij invoeren van een shoot-off resultaat moet de sporter die door mag de hoogste invoer krijgen. Je kan bijvoorbeeld 10 en 9 invoeren. Bij gelijke score met "het dichts bij het midden" kan je een decimaal invoeren, bijvoorbeeld 10,1 en 10,0. Het programma zal een sterretje tonen bij de het beste resultaat. Bij opnieuw schieten (beslissing scheidsrechter) hoef je alleen het uiteindelijke resultaat in te voeren.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</si>
</sst>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413]d\ mmmm\ yyyy;@"/>
  </numFmts>
  <fonts count="11" x14ac:knownFonts="1">
    <font>
      <sz val="10"/>
      <name val="Arial"/>
    </font>
    <font>
      <sz val="10"/>
      <name val="Arial"/>
      <family val="2"/>
    </font>
    <font>
      <sz val="10"/>
      <color indexed="8"/>
      <name val="Arial"/>
      <family val="2"/>
    </font>
    <font>
      <b/>
      <u/>
      <sz val="10"/>
      <name val="Arial"/>
      <family val="2"/>
    </font>
    <font>
      <sz val="10"/>
      <name val="Arial"/>
      <family val="2"/>
    </font>
    <font>
      <sz val="14"/>
      <name val="Arial"/>
      <family val="2"/>
    </font>
    <font>
      <sz val="8"/>
      <name val="Arial"/>
      <family val="2"/>
    </font>
    <font>
      <b/>
      <sz val="10"/>
      <name val="Arial"/>
      <family val="2"/>
    </font>
    <font>
      <sz val="11"/>
      <name val="Arial"/>
      <family val="2"/>
    </font>
    <font>
      <i/>
      <sz val="1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2" fillId="0" borderId="0"/>
    <xf numFmtId="0" fontId="1" fillId="0" borderId="0"/>
  </cellStyleXfs>
  <cellXfs count="95">
    <xf numFmtId="0" fontId="0" fillId="0" borderId="0" xfId="0"/>
    <xf numFmtId="0" fontId="0" fillId="0" borderId="0" xfId="0" applyProtection="1">
      <protection locked="0"/>
    </xf>
    <xf numFmtId="0" fontId="0" fillId="0" borderId="0" xfId="0" applyProtection="1">
      <protection hidden="1"/>
    </xf>
    <xf numFmtId="0" fontId="0" fillId="0" borderId="0" xfId="0" applyAlignment="1" applyProtection="1">
      <alignment horizontal="center"/>
      <protection locked="0"/>
    </xf>
    <xf numFmtId="0" fontId="4" fillId="0" borderId="0" xfId="0" applyFont="1" applyProtection="1">
      <protection hidden="1"/>
    </xf>
    <xf numFmtId="0" fontId="0" fillId="0" borderId="0" xfId="0" applyAlignment="1" applyProtection="1">
      <alignment horizontal="center" vertical="center"/>
      <protection locked="0"/>
    </xf>
    <xf numFmtId="0" fontId="0" fillId="2" borderId="0" xfId="0" applyFill="1" applyAlignment="1" applyProtection="1">
      <alignment horizontal="left"/>
      <protection locked="0"/>
    </xf>
    <xf numFmtId="0" fontId="0" fillId="2" borderId="0" xfId="0" applyFill="1" applyProtection="1">
      <protection locked="0"/>
    </xf>
    <xf numFmtId="164" fontId="0" fillId="0" borderId="0" xfId="0" applyNumberFormat="1" applyAlignment="1" applyProtection="1">
      <alignment horizontal="center"/>
      <protection locked="0"/>
    </xf>
    <xf numFmtId="164" fontId="0" fillId="0" borderId="0" xfId="0" applyNumberFormat="1"/>
    <xf numFmtId="0" fontId="1" fillId="0" borderId="0" xfId="0" applyFont="1"/>
    <xf numFmtId="0" fontId="0" fillId="0" borderId="0" xfId="0" applyAlignment="1" applyProtection="1">
      <alignment horizontal="left"/>
      <protection locked="0"/>
    </xf>
    <xf numFmtId="0" fontId="1" fillId="0" borderId="0" xfId="0" applyFont="1" applyAlignment="1">
      <alignment horizontal="left"/>
    </xf>
    <xf numFmtId="0" fontId="1" fillId="0" borderId="0" xfId="0" applyFont="1" applyProtection="1">
      <protection locked="0"/>
    </xf>
    <xf numFmtId="164" fontId="1" fillId="0" borderId="0" xfId="0" applyNumberFormat="1" applyFont="1"/>
    <xf numFmtId="0" fontId="1" fillId="2" borderId="0" xfId="0" applyFont="1" applyFill="1" applyAlignment="1" applyProtection="1">
      <alignment horizontal="center"/>
      <protection locked="0"/>
    </xf>
    <xf numFmtId="164" fontId="1" fillId="2" borderId="0" xfId="0" applyNumberFormat="1" applyFont="1" applyFill="1" applyAlignment="1" applyProtection="1">
      <alignment horizontal="center"/>
      <protection locked="0"/>
    </xf>
    <xf numFmtId="0" fontId="1" fillId="2" borderId="0" xfId="0" applyFont="1" applyFill="1" applyProtection="1">
      <protection locked="0"/>
    </xf>
    <xf numFmtId="0" fontId="1" fillId="2" borderId="0" xfId="0" applyFont="1" applyFill="1" applyAlignment="1" applyProtection="1">
      <alignment horizontal="left"/>
      <protection locked="0"/>
    </xf>
    <xf numFmtId="0" fontId="0" fillId="0" borderId="0" xfId="0" applyAlignment="1">
      <alignment horizontal="left"/>
    </xf>
    <xf numFmtId="0" fontId="1" fillId="0" borderId="0" xfId="0" applyFont="1" applyAlignment="1" applyProtection="1">
      <alignment horizontal="right"/>
      <protection locked="0"/>
    </xf>
    <xf numFmtId="0" fontId="0" fillId="2" borderId="0" xfId="0" applyFill="1" applyAlignment="1" applyProtection="1">
      <alignment horizontal="center"/>
      <protection locked="0"/>
    </xf>
    <xf numFmtId="0" fontId="8" fillId="0" borderId="0" xfId="0" applyFont="1" applyAlignment="1" applyProtection="1">
      <alignment vertical="center"/>
      <protection locked="0"/>
    </xf>
    <xf numFmtId="0" fontId="8" fillId="0" borderId="0" xfId="0" applyFont="1" applyAlignment="1" applyProtection="1">
      <alignment horizontal="left" vertical="center"/>
      <protection locked="0"/>
    </xf>
    <xf numFmtId="0" fontId="8" fillId="0" borderId="0" xfId="0" applyFont="1" applyAlignment="1" applyProtection="1">
      <alignment horizontal="right" vertical="center"/>
      <protection locked="0"/>
    </xf>
    <xf numFmtId="164" fontId="8" fillId="0" borderId="0" xfId="0" applyNumberFormat="1" applyFont="1" applyAlignment="1" applyProtection="1">
      <alignment horizontal="left" vertical="center" wrapText="1"/>
      <protection locked="0"/>
    </xf>
    <xf numFmtId="165" fontId="8" fillId="0" borderId="0" xfId="0" applyNumberFormat="1" applyFont="1" applyAlignment="1" applyProtection="1">
      <alignment vertical="center" wrapText="1"/>
      <protection locked="0"/>
    </xf>
    <xf numFmtId="0" fontId="0" fillId="0" borderId="5" xfId="0" applyBorder="1" applyProtection="1">
      <protection locked="0"/>
    </xf>
    <xf numFmtId="0" fontId="0" fillId="2" borderId="5" xfId="0" applyFill="1" applyBorder="1" applyProtection="1">
      <protection locked="0"/>
    </xf>
    <xf numFmtId="0" fontId="1" fillId="0" borderId="5" xfId="0" applyFont="1" applyBorder="1"/>
    <xf numFmtId="0" fontId="6" fillId="4" borderId="0" xfId="0" applyFont="1" applyFill="1" applyProtection="1">
      <protection locked="0"/>
    </xf>
    <xf numFmtId="0" fontId="0" fillId="0" borderId="0" xfId="0" applyAlignment="1">
      <alignment horizontal="center"/>
    </xf>
    <xf numFmtId="0" fontId="8" fillId="0" borderId="6" xfId="0" applyFont="1" applyBorder="1" applyAlignment="1" applyProtection="1">
      <alignment horizontal="center" vertical="center"/>
      <protection locked="0"/>
    </xf>
    <xf numFmtId="0" fontId="1" fillId="2" borderId="6" xfId="0" applyFont="1" applyFill="1" applyBorder="1" applyAlignment="1" applyProtection="1">
      <alignment horizontal="center"/>
      <protection locked="0"/>
    </xf>
    <xf numFmtId="0" fontId="1" fillId="0" borderId="6" xfId="0" applyFont="1" applyBorder="1" applyAlignment="1">
      <alignment horizontal="center"/>
    </xf>
    <xf numFmtId="0" fontId="1" fillId="0" borderId="0" xfId="2"/>
    <xf numFmtId="0" fontId="1" fillId="0" borderId="0" xfId="2" applyAlignment="1">
      <alignment horizontal="center"/>
    </xf>
    <xf numFmtId="0" fontId="8" fillId="0" borderId="0" xfId="2" applyFont="1"/>
    <xf numFmtId="0" fontId="1" fillId="0" borderId="0" xfId="2" applyAlignment="1">
      <alignment vertical="center"/>
    </xf>
    <xf numFmtId="0" fontId="8" fillId="0" borderId="0" xfId="2" applyFont="1" applyAlignment="1">
      <alignment vertical="center"/>
    </xf>
    <xf numFmtId="0" fontId="1" fillId="0" borderId="0" xfId="2" applyAlignment="1">
      <alignment horizontal="center" vertical="center"/>
    </xf>
    <xf numFmtId="0" fontId="1" fillId="0" borderId="0" xfId="2" applyAlignment="1">
      <alignment horizontal="left" vertical="center"/>
    </xf>
    <xf numFmtId="0" fontId="1" fillId="3" borderId="0" xfId="2" applyFill="1" applyAlignment="1">
      <alignment horizontal="center" vertical="center"/>
    </xf>
    <xf numFmtId="0" fontId="1" fillId="0" borderId="4" xfId="2" applyBorder="1" applyAlignment="1">
      <alignment vertical="center"/>
    </xf>
    <xf numFmtId="1" fontId="1" fillId="0" borderId="4" xfId="2" applyNumberFormat="1" applyBorder="1" applyAlignment="1">
      <alignment horizontal="center" vertical="center"/>
    </xf>
    <xf numFmtId="0" fontId="8" fillId="3" borderId="0" xfId="2" applyFont="1" applyFill="1" applyAlignment="1">
      <alignment vertical="center"/>
    </xf>
    <xf numFmtId="0" fontId="1" fillId="3" borderId="0" xfId="2" applyFill="1" applyAlignment="1">
      <alignment vertical="center"/>
    </xf>
    <xf numFmtId="2" fontId="8" fillId="3" borderId="0" xfId="2" applyNumberFormat="1" applyFont="1" applyFill="1" applyAlignment="1">
      <alignment vertical="center"/>
    </xf>
    <xf numFmtId="49" fontId="1" fillId="0" borderId="0" xfId="2" applyNumberFormat="1" applyAlignment="1">
      <alignment vertical="center"/>
    </xf>
    <xf numFmtId="1" fontId="1" fillId="0" borderId="0" xfId="2" applyNumberFormat="1" applyAlignment="1">
      <alignment horizontal="center" vertical="center"/>
    </xf>
    <xf numFmtId="2" fontId="1" fillId="3" borderId="0" xfId="2" applyNumberFormat="1" applyFill="1" applyAlignment="1">
      <alignment vertical="center"/>
    </xf>
    <xf numFmtId="0" fontId="7" fillId="0" borderId="0" xfId="2" applyFont="1" applyAlignment="1">
      <alignment horizontal="center" vertical="center"/>
    </xf>
    <xf numFmtId="0" fontId="7" fillId="0" borderId="0" xfId="2" applyFont="1" applyAlignment="1">
      <alignment vertical="center"/>
    </xf>
    <xf numFmtId="1" fontId="1" fillId="0" borderId="4" xfId="2" applyNumberFormat="1" applyBorder="1" applyAlignment="1">
      <alignment vertical="center"/>
    </xf>
    <xf numFmtId="0" fontId="1" fillId="3" borderId="0" xfId="2" applyFill="1"/>
    <xf numFmtId="0" fontId="1" fillId="3" borderId="0" xfId="2" applyFill="1" applyAlignment="1">
      <alignment horizontal="center"/>
    </xf>
    <xf numFmtId="0" fontId="8" fillId="3" borderId="0" xfId="2" applyFont="1" applyFill="1"/>
    <xf numFmtId="0" fontId="9" fillId="0" borderId="0" xfId="2" applyFont="1"/>
    <xf numFmtId="0" fontId="7" fillId="0" borderId="0" xfId="2" applyFont="1" applyAlignment="1" applyProtection="1">
      <alignment horizontal="left"/>
      <protection locked="0"/>
    </xf>
    <xf numFmtId="0" fontId="7" fillId="0" borderId="0" xfId="2" applyFont="1" applyProtection="1">
      <protection locked="0"/>
    </xf>
    <xf numFmtId="0" fontId="1" fillId="0" borderId="0" xfId="2" quotePrefix="1" applyAlignment="1">
      <alignment vertical="center" wrapText="1"/>
    </xf>
    <xf numFmtId="1" fontId="1" fillId="0" borderId="0" xfId="2" applyNumberFormat="1" applyAlignment="1">
      <alignment vertical="center"/>
    </xf>
    <xf numFmtId="0" fontId="7" fillId="0" borderId="0" xfId="2" applyFont="1"/>
    <xf numFmtId="16" fontId="1" fillId="0" borderId="0" xfId="2" quotePrefix="1" applyNumberFormat="1" applyAlignment="1">
      <alignment horizontal="center" vertical="center"/>
    </xf>
    <xf numFmtId="0" fontId="1" fillId="0" borderId="0" xfId="2" quotePrefix="1" applyAlignment="1">
      <alignment horizontal="center" vertical="center"/>
    </xf>
    <xf numFmtId="0" fontId="5" fillId="0" borderId="0" xfId="0" applyFont="1" applyProtection="1">
      <protection locked="0"/>
    </xf>
    <xf numFmtId="0" fontId="1" fillId="4" borderId="0" xfId="0" applyFont="1" applyFill="1" applyAlignment="1" applyProtection="1">
      <alignment horizontal="center" wrapText="1"/>
      <protection locked="0"/>
    </xf>
    <xf numFmtId="0" fontId="1" fillId="0" borderId="0" xfId="0" applyFont="1" applyAlignment="1">
      <alignment vertical="top" wrapText="1"/>
    </xf>
    <xf numFmtId="0" fontId="10" fillId="0" borderId="0" xfId="0" applyFont="1" applyAlignment="1">
      <alignment horizontal="center"/>
    </xf>
    <xf numFmtId="0" fontId="10" fillId="0" borderId="0" xfId="0" quotePrefix="1" applyFont="1" applyAlignment="1">
      <alignment horizontal="center"/>
    </xf>
    <xf numFmtId="0" fontId="10" fillId="0" borderId="0" xfId="0" applyFont="1"/>
    <xf numFmtId="0" fontId="10" fillId="0" borderId="0" xfId="2" applyFont="1" applyAlignment="1">
      <alignment vertical="center"/>
    </xf>
    <xf numFmtId="0" fontId="3" fillId="0" borderId="0" xfId="0" applyFont="1" applyAlignment="1">
      <alignment vertical="top" wrapText="1"/>
    </xf>
    <xf numFmtId="0" fontId="0" fillId="0" borderId="0" xfId="0" applyAlignment="1" applyProtection="1">
      <alignment vertical="top"/>
      <protection locked="0"/>
    </xf>
    <xf numFmtId="0" fontId="0" fillId="0" borderId="0" xfId="0" applyAlignment="1">
      <alignment vertical="top" wrapText="1"/>
    </xf>
    <xf numFmtId="0" fontId="7" fillId="0" borderId="0" xfId="0" applyFont="1" applyAlignment="1" applyProtection="1">
      <alignment vertical="top"/>
      <protection locked="0"/>
    </xf>
    <xf numFmtId="0" fontId="1" fillId="0" borderId="0" xfId="0" applyFont="1" applyAlignment="1">
      <alignment vertical="top"/>
    </xf>
    <xf numFmtId="164" fontId="1" fillId="0" borderId="0" xfId="0" applyNumberFormat="1" applyFont="1" applyAlignment="1">
      <alignment horizontal="right"/>
    </xf>
    <xf numFmtId="0" fontId="1" fillId="0" borderId="1" xfId="0" applyFont="1" applyBorder="1"/>
    <xf numFmtId="0" fontId="1" fillId="0" borderId="1" xfId="0" applyFont="1" applyBorder="1" applyAlignment="1">
      <alignment horizontal="left"/>
    </xf>
    <xf numFmtId="164" fontId="1" fillId="0" borderId="1" xfId="0" applyNumberFormat="1" applyFont="1" applyBorder="1"/>
    <xf numFmtId="0" fontId="1" fillId="0" borderId="1" xfId="0" applyFont="1" applyBorder="1" applyAlignment="1">
      <alignment horizontal="center"/>
    </xf>
    <xf numFmtId="0" fontId="10" fillId="0" borderId="0" xfId="0" applyFont="1" applyAlignment="1">
      <alignment horizontal="center"/>
    </xf>
    <xf numFmtId="0" fontId="0" fillId="2" borderId="0" xfId="0" applyFill="1" applyAlignment="1" applyProtection="1">
      <alignment horizontal="center"/>
      <protection locked="0"/>
    </xf>
    <xf numFmtId="0" fontId="0" fillId="2" borderId="6" xfId="0" applyFill="1" applyBorder="1" applyAlignment="1" applyProtection="1">
      <alignment horizontal="center"/>
      <protection locked="0"/>
    </xf>
    <xf numFmtId="0" fontId="8" fillId="0" borderId="0" xfId="0" applyFont="1" applyAlignment="1" applyProtection="1">
      <alignment horizontal="left" vertical="center"/>
      <protection locked="0"/>
    </xf>
    <xf numFmtId="164" fontId="8" fillId="0" borderId="0" xfId="0" applyNumberFormat="1" applyFont="1" applyAlignment="1" applyProtection="1">
      <alignment horizontal="left" vertical="center" wrapText="1"/>
      <protection locked="0"/>
    </xf>
    <xf numFmtId="0" fontId="5" fillId="2" borderId="3" xfId="0" applyFont="1" applyFill="1" applyBorder="1" applyAlignment="1" applyProtection="1">
      <alignment horizontal="center"/>
      <protection locked="0"/>
    </xf>
    <xf numFmtId="0" fontId="5" fillId="2" borderId="1" xfId="0" applyFont="1" applyFill="1" applyBorder="1" applyAlignment="1" applyProtection="1">
      <alignment horizontal="center"/>
      <protection locked="0"/>
    </xf>
    <xf numFmtId="0" fontId="5" fillId="2" borderId="2" xfId="0" applyFont="1" applyFill="1" applyBorder="1" applyAlignment="1" applyProtection="1">
      <alignment horizontal="center"/>
      <protection locked="0"/>
    </xf>
    <xf numFmtId="0" fontId="1" fillId="2" borderId="0" xfId="0" applyFont="1" applyFill="1" applyAlignment="1" applyProtection="1">
      <alignment horizontal="center"/>
      <protection locked="0"/>
    </xf>
    <xf numFmtId="165" fontId="8" fillId="0" borderId="0" xfId="0" applyNumberFormat="1" applyFont="1" applyAlignment="1" applyProtection="1">
      <alignment horizontal="center" vertical="center" wrapText="1"/>
      <protection locked="0"/>
    </xf>
    <xf numFmtId="165" fontId="8" fillId="0" borderId="6" xfId="0" applyNumberFormat="1" applyFont="1" applyBorder="1" applyAlignment="1" applyProtection="1">
      <alignment horizontal="center" vertical="center" wrapText="1"/>
      <protection locked="0"/>
    </xf>
    <xf numFmtId="0" fontId="7" fillId="3" borderId="0" xfId="2" applyFont="1" applyFill="1" applyAlignment="1">
      <alignment horizontal="center" vertical="center"/>
    </xf>
    <xf numFmtId="0" fontId="5" fillId="2" borderId="0" xfId="2" applyFont="1" applyFill="1" applyAlignment="1" applyProtection="1">
      <alignment horizontal="center"/>
      <protection locked="0"/>
    </xf>
  </cellXfs>
  <cellStyles count="3">
    <cellStyle name="Normal" xfId="0" builtinId="0"/>
    <cellStyle name="Normal 2" xfId="2" xr:uid="{175D33A7-1F9B-4AB2-8F78-FE93C7A8B6CF}"/>
    <cellStyle name="Standaard_Vers" xfId="1" xr:uid="{00000000-0005-0000-0000-000001000000}"/>
  </cellStyles>
  <dxfs count="2">
    <dxf>
      <font>
        <color rgb="FF9C5700"/>
      </font>
      <fill>
        <patternFill>
          <bgColor rgb="FFFFEB9C"/>
        </patternFill>
      </fill>
    </dxf>
    <dxf>
      <font>
        <color auto="1"/>
      </font>
      <fill>
        <patternFill patternType="solid">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5"/>
  <dimension ref="A1:A46"/>
  <sheetViews>
    <sheetView tabSelected="1" workbookViewId="0"/>
  </sheetViews>
  <sheetFormatPr defaultColWidth="0" defaultRowHeight="12.75" zeroHeight="1" x14ac:dyDescent="0.2"/>
  <cols>
    <col min="1" max="1" width="106.42578125" style="73" customWidth="1"/>
    <col min="2" max="16384" width="9.140625" style="73" hidden="1"/>
  </cols>
  <sheetData>
    <row r="1" spans="1:1" x14ac:dyDescent="0.2">
      <c r="A1" s="72" t="s">
        <v>3</v>
      </c>
    </row>
    <row r="2" spans="1:1" x14ac:dyDescent="0.2">
      <c r="A2" s="67" t="s">
        <v>82</v>
      </c>
    </row>
    <row r="3" spans="1:1" x14ac:dyDescent="0.2">
      <c r="A3" s="67" t="s">
        <v>83</v>
      </c>
    </row>
    <row r="4" spans="1:1" x14ac:dyDescent="0.2">
      <c r="A4" s="74"/>
    </row>
    <row r="5" spans="1:1" ht="38.25" x14ac:dyDescent="0.2">
      <c r="A5" s="67" t="s">
        <v>84</v>
      </c>
    </row>
    <row r="6" spans="1:1" x14ac:dyDescent="0.2">
      <c r="A6" s="67"/>
    </row>
    <row r="7" spans="1:1" x14ac:dyDescent="0.2">
      <c r="A7" s="72" t="s">
        <v>4</v>
      </c>
    </row>
    <row r="8" spans="1:1" x14ac:dyDescent="0.2">
      <c r="A8" s="67" t="s">
        <v>60</v>
      </c>
    </row>
    <row r="9" spans="1:1" x14ac:dyDescent="0.2">
      <c r="A9" s="74"/>
    </row>
    <row r="10" spans="1:1" x14ac:dyDescent="0.2">
      <c r="A10" s="72" t="s">
        <v>57</v>
      </c>
    </row>
    <row r="11" spans="1:1" ht="25.5" x14ac:dyDescent="0.2">
      <c r="A11" s="67" t="s">
        <v>61</v>
      </c>
    </row>
    <row r="12" spans="1:1" x14ac:dyDescent="0.2">
      <c r="A12" s="67"/>
    </row>
    <row r="13" spans="1:1" ht="27" customHeight="1" x14ac:dyDescent="0.2">
      <c r="A13" s="67" t="s">
        <v>62</v>
      </c>
    </row>
    <row r="14" spans="1:1" x14ac:dyDescent="0.2">
      <c r="A14" s="74"/>
    </row>
    <row r="15" spans="1:1" x14ac:dyDescent="0.2">
      <c r="A15" s="72" t="s">
        <v>66</v>
      </c>
    </row>
    <row r="16" spans="1:1" x14ac:dyDescent="0.2">
      <c r="A16" s="67" t="s">
        <v>63</v>
      </c>
    </row>
    <row r="17" spans="1:1" x14ac:dyDescent="0.2">
      <c r="A17" s="67" t="s">
        <v>65</v>
      </c>
    </row>
    <row r="18" spans="1:1" x14ac:dyDescent="0.2">
      <c r="A18" s="67"/>
    </row>
    <row r="19" spans="1:1" x14ac:dyDescent="0.2">
      <c r="A19" s="72" t="s">
        <v>79</v>
      </c>
    </row>
    <row r="20" spans="1:1" x14ac:dyDescent="0.2">
      <c r="A20" s="67" t="s">
        <v>80</v>
      </c>
    </row>
    <row r="21" spans="1:1" ht="25.5" x14ac:dyDescent="0.2">
      <c r="A21" s="67" t="s">
        <v>81</v>
      </c>
    </row>
    <row r="22" spans="1:1" x14ac:dyDescent="0.2">
      <c r="A22" s="67"/>
    </row>
    <row r="23" spans="1:1" x14ac:dyDescent="0.2">
      <c r="A23" s="72" t="s">
        <v>64</v>
      </c>
    </row>
    <row r="24" spans="1:1" x14ac:dyDescent="0.2">
      <c r="A24" s="67" t="s">
        <v>67</v>
      </c>
    </row>
    <row r="25" spans="1:1" ht="25.5" x14ac:dyDescent="0.2">
      <c r="A25" s="67" t="s">
        <v>68</v>
      </c>
    </row>
    <row r="26" spans="1:1" ht="25.5" x14ac:dyDescent="0.2">
      <c r="A26" s="67" t="s">
        <v>69</v>
      </c>
    </row>
    <row r="27" spans="1:1" x14ac:dyDescent="0.2">
      <c r="A27" s="74"/>
    </row>
    <row r="28" spans="1:1" x14ac:dyDescent="0.2">
      <c r="A28" s="72" t="s">
        <v>70</v>
      </c>
    </row>
    <row r="29" spans="1:1" x14ac:dyDescent="0.2">
      <c r="A29" s="67" t="s">
        <v>73</v>
      </c>
    </row>
    <row r="30" spans="1:1" x14ac:dyDescent="0.2">
      <c r="A30" s="67" t="s">
        <v>74</v>
      </c>
    </row>
    <row r="31" spans="1:1" x14ac:dyDescent="0.2">
      <c r="A31" s="67" t="s">
        <v>75</v>
      </c>
    </row>
    <row r="32" spans="1:1" ht="25.5" x14ac:dyDescent="0.2">
      <c r="A32" s="67" t="s">
        <v>76</v>
      </c>
    </row>
    <row r="33" spans="1:1" x14ac:dyDescent="0.2">
      <c r="A33" s="67" t="s">
        <v>77</v>
      </c>
    </row>
    <row r="34" spans="1:1" ht="51" x14ac:dyDescent="0.2">
      <c r="A34" s="67" t="s">
        <v>85</v>
      </c>
    </row>
    <row r="35" spans="1:1" x14ac:dyDescent="0.2">
      <c r="A35" s="67"/>
    </row>
    <row r="36" spans="1:1" s="75" customFormat="1" x14ac:dyDescent="0.2">
      <c r="A36" s="72" t="s">
        <v>72</v>
      </c>
    </row>
    <row r="37" spans="1:1" s="75" customFormat="1" x14ac:dyDescent="0.2">
      <c r="A37" s="67" t="s">
        <v>71</v>
      </c>
    </row>
    <row r="38" spans="1:1" x14ac:dyDescent="0.2">
      <c r="A38" s="76" t="s">
        <v>5</v>
      </c>
    </row>
    <row r="39" spans="1:1" x14ac:dyDescent="0.2"/>
    <row r="40" spans="1:1" x14ac:dyDescent="0.2"/>
    <row r="41" spans="1:1" x14ac:dyDescent="0.2"/>
    <row r="42" spans="1:1" x14ac:dyDescent="0.2"/>
    <row r="43" spans="1:1" x14ac:dyDescent="0.2"/>
    <row r="44" spans="1:1" x14ac:dyDescent="0.2"/>
    <row r="45" spans="1:1" x14ac:dyDescent="0.2"/>
    <row r="46" spans="1:1" x14ac:dyDescent="0.2"/>
  </sheetData>
  <phoneticPr fontId="6" type="noConversion"/>
  <pageMargins left="0.79" right="0.79" top="0.98" bottom="0.98"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1">
    <pageSetUpPr fitToPage="1"/>
  </sheetPr>
  <dimension ref="A1:V38"/>
  <sheetViews>
    <sheetView zoomScaleNormal="100" workbookViewId="0"/>
  </sheetViews>
  <sheetFormatPr defaultColWidth="0" defaultRowHeight="12.75" x14ac:dyDescent="0.2"/>
  <cols>
    <col min="1" max="1" width="8.5703125" style="1" customWidth="1"/>
    <col min="2" max="2" width="4.28515625" style="1" customWidth="1"/>
    <col min="3" max="3" width="2.5703125" style="2" customWidth="1"/>
    <col min="4" max="4" width="7.85546875" style="11" customWidth="1"/>
    <col min="5" max="5" width="28.42578125" style="1" customWidth="1"/>
    <col min="6" max="6" width="7.140625" style="11" customWidth="1"/>
    <col min="7" max="7" width="26.42578125" style="11" customWidth="1"/>
    <col min="8" max="8" width="14.85546875" style="1" bestFit="1" customWidth="1"/>
    <col min="9" max="9" width="11.85546875" style="8" customWidth="1"/>
    <col min="10" max="10" width="5.5703125" style="1" customWidth="1"/>
    <col min="11" max="11" width="5" style="1" customWidth="1"/>
    <col min="12" max="12" width="5.85546875" style="1" customWidth="1"/>
    <col min="13" max="13" width="8.28515625" style="3" customWidth="1"/>
    <col min="14" max="14" width="13.140625" style="1" customWidth="1"/>
    <col min="15" max="15" width="47.5703125" style="1" customWidth="1"/>
    <col min="16" max="16" width="6.85546875" style="4" hidden="1" customWidth="1"/>
    <col min="17" max="18" width="9.140625" style="1" hidden="1" customWidth="1"/>
    <col min="19" max="22" width="0" style="1" hidden="1" customWidth="1"/>
    <col min="23" max="16384" width="9.140625" style="1" hidden="1"/>
  </cols>
  <sheetData>
    <row r="1" spans="1:19" ht="33" customHeight="1" x14ac:dyDescent="0.2">
      <c r="C1" s="1"/>
      <c r="H1"/>
      <c r="I1"/>
      <c r="J1"/>
      <c r="K1"/>
      <c r="L1"/>
      <c r="M1"/>
      <c r="N1"/>
      <c r="O1"/>
      <c r="P1"/>
    </row>
    <row r="2" spans="1:19" ht="12.75" customHeight="1" x14ac:dyDescent="0.2">
      <c r="A2" s="5"/>
      <c r="B2"/>
      <c r="C2"/>
      <c r="D2"/>
      <c r="E2"/>
      <c r="F2" s="19"/>
      <c r="G2"/>
      <c r="I2"/>
      <c r="J2"/>
      <c r="K2"/>
      <c r="L2"/>
      <c r="M2" s="31"/>
      <c r="N2"/>
      <c r="O2"/>
      <c r="P2"/>
    </row>
    <row r="3" spans="1:19" ht="13.5" thickBot="1" x14ac:dyDescent="0.25">
      <c r="A3" s="5"/>
      <c r="B3"/>
      <c r="C3"/>
      <c r="D3"/>
      <c r="E3"/>
      <c r="F3" s="19"/>
      <c r="G3"/>
      <c r="I3"/>
      <c r="J3"/>
      <c r="K3"/>
      <c r="L3"/>
      <c r="M3" s="31"/>
      <c r="N3"/>
      <c r="O3"/>
      <c r="P3"/>
    </row>
    <row r="4" spans="1:19" ht="18" x14ac:dyDescent="0.25">
      <c r="C4" s="87" t="s">
        <v>14</v>
      </c>
      <c r="D4" s="88"/>
      <c r="E4" s="88"/>
      <c r="F4" s="88"/>
      <c r="G4" s="88"/>
      <c r="H4" s="88"/>
      <c r="I4" s="88"/>
      <c r="J4" s="88"/>
      <c r="K4" s="88"/>
      <c r="L4" s="88"/>
      <c r="M4" s="89"/>
      <c r="N4" s="65"/>
      <c r="O4" s="65"/>
      <c r="P4" s="2"/>
    </row>
    <row r="5" spans="1:19" ht="39.75" customHeight="1" x14ac:dyDescent="0.2">
      <c r="C5" s="27"/>
      <c r="D5" s="85" t="s">
        <v>13</v>
      </c>
      <c r="E5" s="85"/>
      <c r="F5" s="24" t="s">
        <v>7</v>
      </c>
      <c r="G5" s="86" t="s">
        <v>16</v>
      </c>
      <c r="H5" s="86"/>
      <c r="I5" s="26"/>
      <c r="J5" s="91" t="s">
        <v>15</v>
      </c>
      <c r="K5" s="91"/>
      <c r="L5" s="91"/>
      <c r="M5" s="92"/>
      <c r="N5" s="22"/>
      <c r="O5" s="22"/>
      <c r="P5" s="2"/>
    </row>
    <row r="6" spans="1:19" ht="14.25" x14ac:dyDescent="0.2">
      <c r="C6" s="27"/>
      <c r="D6" s="23"/>
      <c r="E6" s="23"/>
      <c r="F6" s="24"/>
      <c r="G6" s="25"/>
      <c r="H6" s="25"/>
      <c r="I6" s="26"/>
      <c r="J6" s="90" t="s">
        <v>23</v>
      </c>
      <c r="K6" s="90"/>
      <c r="L6" s="22"/>
      <c r="M6" s="32"/>
      <c r="N6" s="22"/>
      <c r="O6" s="22"/>
      <c r="P6" s="2"/>
    </row>
    <row r="7" spans="1:19" x14ac:dyDescent="0.2">
      <c r="A7" s="83" t="s">
        <v>6</v>
      </c>
      <c r="B7" s="84"/>
      <c r="C7" s="28"/>
      <c r="D7" s="6" t="s">
        <v>0</v>
      </c>
      <c r="E7" s="7" t="s">
        <v>1</v>
      </c>
      <c r="F7" s="18" t="s">
        <v>12</v>
      </c>
      <c r="G7" s="18" t="s">
        <v>2</v>
      </c>
      <c r="H7" s="17"/>
      <c r="I7" s="16" t="s">
        <v>11</v>
      </c>
      <c r="J7" s="15" t="s">
        <v>8</v>
      </c>
      <c r="K7" s="15" t="s">
        <v>9</v>
      </c>
      <c r="L7" s="15" t="s">
        <v>24</v>
      </c>
      <c r="M7" s="33" t="s">
        <v>21</v>
      </c>
      <c r="N7" s="66" t="s">
        <v>26</v>
      </c>
      <c r="O7" s="17" t="s">
        <v>25</v>
      </c>
    </row>
    <row r="8" spans="1:19" x14ac:dyDescent="0.2">
      <c r="A8" s="21"/>
      <c r="B8" s="21"/>
      <c r="C8" s="28"/>
      <c r="D8" s="6"/>
      <c r="E8" s="7"/>
      <c r="F8" s="18"/>
      <c r="G8" s="18"/>
      <c r="H8" s="17"/>
      <c r="I8" s="16"/>
      <c r="J8" s="15"/>
      <c r="K8" s="15"/>
      <c r="L8" s="15"/>
      <c r="M8" s="33" t="s">
        <v>78</v>
      </c>
      <c r="N8" s="30" t="s">
        <v>27</v>
      </c>
      <c r="O8" s="17"/>
    </row>
    <row r="9" spans="1:19" x14ac:dyDescent="0.2">
      <c r="A9" s="20">
        <v>1</v>
      </c>
      <c r="B9" s="13" t="s">
        <v>22</v>
      </c>
      <c r="C9" s="29"/>
      <c r="D9" s="12">
        <v>100001</v>
      </c>
      <c r="E9" s="10" t="s">
        <v>18</v>
      </c>
      <c r="F9" s="12">
        <v>1000</v>
      </c>
      <c r="G9" s="12" t="s">
        <v>19</v>
      </c>
      <c r="H9" s="10"/>
      <c r="I9" s="77">
        <v>1.123</v>
      </c>
      <c r="J9" s="10"/>
      <c r="K9" s="10"/>
      <c r="L9" s="10" t="str">
        <f t="shared" ref="L9:L33" si="0">IF(J9+K9&gt;0,J9+K9,"")</f>
        <v/>
      </c>
      <c r="M9" s="34"/>
      <c r="N9" s="10">
        <f t="shared" ref="N9:N33" si="1">IF(L9="",0,IF(M9&gt;0,L9+M9/100,L9))</f>
        <v>0</v>
      </c>
      <c r="O9" s="10"/>
      <c r="P9"/>
      <c r="Q9"/>
      <c r="R9"/>
      <c r="S9"/>
    </row>
    <row r="10" spans="1:19" x14ac:dyDescent="0.2">
      <c r="A10" s="13"/>
      <c r="B10" s="13"/>
      <c r="C10" s="29"/>
      <c r="D10" s="12"/>
      <c r="E10" s="10"/>
      <c r="F10" s="12"/>
      <c r="G10" s="12"/>
      <c r="H10" s="10"/>
      <c r="I10" s="14"/>
      <c r="J10" s="10"/>
      <c r="K10" s="10"/>
      <c r="L10" s="10" t="str">
        <f t="shared" si="0"/>
        <v/>
      </c>
      <c r="M10" s="34"/>
      <c r="N10" s="10">
        <f t="shared" si="1"/>
        <v>0</v>
      </c>
      <c r="O10" s="10"/>
      <c r="P10"/>
      <c r="Q10"/>
      <c r="R10"/>
      <c r="S10"/>
    </row>
    <row r="11" spans="1:19" x14ac:dyDescent="0.2">
      <c r="A11" s="13"/>
      <c r="B11" s="13"/>
      <c r="C11" s="29"/>
      <c r="D11" s="12"/>
      <c r="E11" s="10"/>
      <c r="F11" s="12"/>
      <c r="G11" s="12"/>
      <c r="H11" s="10"/>
      <c r="I11" s="14"/>
      <c r="J11" s="10"/>
      <c r="K11" s="10"/>
      <c r="L11" s="10" t="str">
        <f t="shared" si="0"/>
        <v/>
      </c>
      <c r="M11" s="34"/>
      <c r="N11" s="10">
        <f t="shared" si="1"/>
        <v>0</v>
      </c>
      <c r="O11" s="10"/>
      <c r="P11"/>
      <c r="Q11"/>
      <c r="R11"/>
      <c r="S11"/>
    </row>
    <row r="12" spans="1:19" x14ac:dyDescent="0.2">
      <c r="A12" s="13"/>
      <c r="B12" s="13"/>
      <c r="C12" s="29"/>
      <c r="D12" s="12"/>
      <c r="E12" s="10"/>
      <c r="F12" s="12"/>
      <c r="G12" s="12"/>
      <c r="H12" s="10"/>
      <c r="I12" s="14"/>
      <c r="J12" s="10"/>
      <c r="K12" s="10"/>
      <c r="L12" s="10" t="str">
        <f t="shared" si="0"/>
        <v/>
      </c>
      <c r="M12" s="34"/>
      <c r="N12" s="10">
        <f t="shared" si="1"/>
        <v>0</v>
      </c>
      <c r="O12" s="10"/>
      <c r="P12"/>
      <c r="Q12"/>
      <c r="R12"/>
      <c r="S12"/>
    </row>
    <row r="13" spans="1:19" x14ac:dyDescent="0.2">
      <c r="A13" s="13"/>
      <c r="B13" s="13"/>
      <c r="C13" s="29"/>
      <c r="D13" s="12"/>
      <c r="E13" s="10"/>
      <c r="F13" s="12"/>
      <c r="G13" s="12"/>
      <c r="H13" s="10"/>
      <c r="I13" s="14"/>
      <c r="J13" s="10"/>
      <c r="K13" s="10"/>
      <c r="L13" s="10" t="str">
        <f t="shared" si="0"/>
        <v/>
      </c>
      <c r="M13" s="34"/>
      <c r="N13" s="10">
        <f t="shared" si="1"/>
        <v>0</v>
      </c>
      <c r="O13" s="10"/>
      <c r="P13"/>
      <c r="Q13"/>
      <c r="R13"/>
      <c r="S13"/>
    </row>
    <row r="14" spans="1:19" x14ac:dyDescent="0.2">
      <c r="A14" s="13"/>
      <c r="B14" s="13"/>
      <c r="C14" s="29"/>
      <c r="D14" s="12"/>
      <c r="E14" s="10"/>
      <c r="F14" s="12"/>
      <c r="G14" s="12"/>
      <c r="H14" s="10"/>
      <c r="I14" s="14"/>
      <c r="J14" s="10"/>
      <c r="K14" s="10"/>
      <c r="L14" s="10" t="str">
        <f t="shared" si="0"/>
        <v/>
      </c>
      <c r="M14" s="34"/>
      <c r="N14" s="10">
        <f t="shared" si="1"/>
        <v>0</v>
      </c>
      <c r="O14" s="10"/>
      <c r="P14"/>
      <c r="Q14"/>
      <c r="R14"/>
      <c r="S14"/>
    </row>
    <row r="15" spans="1:19" x14ac:dyDescent="0.2">
      <c r="A15" s="13"/>
      <c r="B15" s="13"/>
      <c r="C15" s="29"/>
      <c r="D15" s="12"/>
      <c r="E15" s="10"/>
      <c r="F15" s="12"/>
      <c r="G15" s="12"/>
      <c r="H15" s="10"/>
      <c r="I15" s="14"/>
      <c r="J15" s="10"/>
      <c r="K15" s="10"/>
      <c r="L15" s="10" t="str">
        <f t="shared" si="0"/>
        <v/>
      </c>
      <c r="M15" s="34"/>
      <c r="N15" s="10">
        <f t="shared" si="1"/>
        <v>0</v>
      </c>
      <c r="O15" s="10"/>
      <c r="P15"/>
      <c r="Q15"/>
      <c r="R15"/>
      <c r="S15"/>
    </row>
    <row r="16" spans="1:19" x14ac:dyDescent="0.2">
      <c r="A16" s="13"/>
      <c r="B16" s="13"/>
      <c r="C16" s="29"/>
      <c r="D16" s="12"/>
      <c r="E16" s="10"/>
      <c r="F16" s="12"/>
      <c r="G16" s="12"/>
      <c r="H16" s="10"/>
      <c r="I16" s="14"/>
      <c r="J16" s="10"/>
      <c r="K16" s="10"/>
      <c r="L16" s="10" t="str">
        <f t="shared" si="0"/>
        <v/>
      </c>
      <c r="M16" s="34"/>
      <c r="N16" s="10">
        <f t="shared" si="1"/>
        <v>0</v>
      </c>
      <c r="O16" s="10"/>
      <c r="P16"/>
      <c r="Q16"/>
      <c r="R16"/>
      <c r="S16"/>
    </row>
    <row r="17" spans="1:19" x14ac:dyDescent="0.2">
      <c r="A17" s="13"/>
      <c r="B17" s="13"/>
      <c r="C17" s="29"/>
      <c r="D17" s="12"/>
      <c r="E17" s="10"/>
      <c r="F17" s="12"/>
      <c r="G17" s="12"/>
      <c r="H17" s="10"/>
      <c r="I17" s="14"/>
      <c r="J17" s="10"/>
      <c r="K17" s="10"/>
      <c r="L17" s="10" t="str">
        <f t="shared" si="0"/>
        <v/>
      </c>
      <c r="M17" s="34"/>
      <c r="N17" s="10">
        <f t="shared" si="1"/>
        <v>0</v>
      </c>
      <c r="O17" s="10"/>
      <c r="P17"/>
      <c r="Q17"/>
      <c r="R17"/>
      <c r="S17"/>
    </row>
    <row r="18" spans="1:19" x14ac:dyDescent="0.2">
      <c r="A18" s="20"/>
      <c r="B18" s="13"/>
      <c r="C18" s="29"/>
      <c r="D18" s="12"/>
      <c r="E18" s="10"/>
      <c r="F18" s="12"/>
      <c r="G18" s="12"/>
      <c r="H18" s="10"/>
      <c r="I18" s="14"/>
      <c r="J18" s="10"/>
      <c r="K18" s="10"/>
      <c r="L18" s="10" t="str">
        <f t="shared" si="0"/>
        <v/>
      </c>
      <c r="M18" s="34"/>
      <c r="N18" s="10">
        <f t="shared" si="1"/>
        <v>0</v>
      </c>
      <c r="O18" s="10"/>
      <c r="P18"/>
      <c r="Q18"/>
      <c r="R18"/>
      <c r="S18"/>
    </row>
    <row r="19" spans="1:19" x14ac:dyDescent="0.2">
      <c r="A19" s="20"/>
      <c r="B19" s="13"/>
      <c r="C19" s="29"/>
      <c r="D19" s="12"/>
      <c r="E19" s="10"/>
      <c r="F19" s="12"/>
      <c r="G19" s="12"/>
      <c r="H19" s="10"/>
      <c r="I19" s="14"/>
      <c r="J19" s="10"/>
      <c r="K19" s="10"/>
      <c r="L19" s="10" t="str">
        <f t="shared" si="0"/>
        <v/>
      </c>
      <c r="M19" s="34"/>
      <c r="N19" s="10">
        <f t="shared" si="1"/>
        <v>0</v>
      </c>
      <c r="O19" s="10"/>
      <c r="P19"/>
      <c r="Q19"/>
      <c r="R19"/>
      <c r="S19"/>
    </row>
    <row r="20" spans="1:19" x14ac:dyDescent="0.2">
      <c r="A20" s="20"/>
      <c r="B20" s="13"/>
      <c r="C20" s="29"/>
      <c r="D20" s="12"/>
      <c r="E20" s="10"/>
      <c r="F20" s="12"/>
      <c r="G20" s="12"/>
      <c r="H20" s="10"/>
      <c r="I20" s="14"/>
      <c r="J20" s="10"/>
      <c r="K20" s="10"/>
      <c r="L20" s="10" t="str">
        <f t="shared" si="0"/>
        <v/>
      </c>
      <c r="M20" s="34"/>
      <c r="N20" s="10">
        <f t="shared" si="1"/>
        <v>0</v>
      </c>
      <c r="O20" s="10"/>
      <c r="P20"/>
      <c r="Q20"/>
      <c r="R20"/>
      <c r="S20"/>
    </row>
    <row r="21" spans="1:19" x14ac:dyDescent="0.2">
      <c r="A21" s="20"/>
      <c r="B21" s="13"/>
      <c r="C21" s="29"/>
      <c r="D21" s="12"/>
      <c r="E21" s="10"/>
      <c r="F21" s="12"/>
      <c r="G21" s="12"/>
      <c r="H21" s="10"/>
      <c r="I21" s="14"/>
      <c r="J21" s="10"/>
      <c r="K21" s="10"/>
      <c r="L21" s="10" t="str">
        <f t="shared" si="0"/>
        <v/>
      </c>
      <c r="M21" s="34"/>
      <c r="N21" s="10">
        <f t="shared" si="1"/>
        <v>0</v>
      </c>
      <c r="O21" s="10"/>
      <c r="P21"/>
      <c r="Q21"/>
      <c r="R21"/>
      <c r="S21"/>
    </row>
    <row r="22" spans="1:19" x14ac:dyDescent="0.2">
      <c r="A22" s="20"/>
      <c r="B22" s="13"/>
      <c r="C22" s="29"/>
      <c r="D22" s="12"/>
      <c r="E22" s="10"/>
      <c r="F22" s="12"/>
      <c r="G22" s="12"/>
      <c r="H22" s="10"/>
      <c r="I22" s="14"/>
      <c r="J22" s="10"/>
      <c r="K22" s="10"/>
      <c r="L22" s="10" t="str">
        <f t="shared" si="0"/>
        <v/>
      </c>
      <c r="M22" s="34"/>
      <c r="N22" s="10">
        <f t="shared" si="1"/>
        <v>0</v>
      </c>
      <c r="O22" s="10"/>
      <c r="P22"/>
      <c r="Q22"/>
      <c r="R22"/>
      <c r="S22"/>
    </row>
    <row r="23" spans="1:19" x14ac:dyDescent="0.2">
      <c r="A23" s="20"/>
      <c r="B23" s="13"/>
      <c r="C23" s="29"/>
      <c r="D23" s="12"/>
      <c r="E23" s="10"/>
      <c r="F23" s="12"/>
      <c r="G23" s="12"/>
      <c r="H23" s="10"/>
      <c r="I23" s="14"/>
      <c r="J23" s="10"/>
      <c r="K23" s="10"/>
      <c r="L23" s="10" t="str">
        <f t="shared" si="0"/>
        <v/>
      </c>
      <c r="M23" s="34"/>
      <c r="N23" s="10">
        <f t="shared" si="1"/>
        <v>0</v>
      </c>
      <c r="O23" s="10"/>
      <c r="P23"/>
      <c r="Q23"/>
      <c r="R23"/>
      <c r="S23"/>
    </row>
    <row r="24" spans="1:19" x14ac:dyDescent="0.2">
      <c r="A24" s="20"/>
      <c r="B24" s="13"/>
      <c r="C24" s="29"/>
      <c r="D24" s="12"/>
      <c r="E24" s="10"/>
      <c r="F24" s="12"/>
      <c r="G24" s="12"/>
      <c r="H24" s="10"/>
      <c r="I24" s="14"/>
      <c r="J24" s="10"/>
      <c r="K24" s="10"/>
      <c r="L24" s="10" t="str">
        <f t="shared" si="0"/>
        <v/>
      </c>
      <c r="M24" s="34"/>
      <c r="N24" s="10">
        <f t="shared" si="1"/>
        <v>0</v>
      </c>
      <c r="O24" s="10"/>
      <c r="P24"/>
      <c r="Q24"/>
      <c r="R24"/>
      <c r="S24"/>
    </row>
    <row r="25" spans="1:19" x14ac:dyDescent="0.2">
      <c r="A25" s="20"/>
      <c r="B25" s="13"/>
      <c r="C25" s="29"/>
      <c r="D25" s="12"/>
      <c r="E25" s="10"/>
      <c r="F25" s="12"/>
      <c r="G25" s="12"/>
      <c r="H25" s="10"/>
      <c r="I25" s="14"/>
      <c r="J25" s="10"/>
      <c r="K25" s="10"/>
      <c r="L25" s="10" t="str">
        <f t="shared" si="0"/>
        <v/>
      </c>
      <c r="M25" s="34"/>
      <c r="N25" s="10">
        <f t="shared" si="1"/>
        <v>0</v>
      </c>
      <c r="O25" s="10"/>
      <c r="P25"/>
      <c r="Q25"/>
      <c r="R25"/>
      <c r="S25"/>
    </row>
    <row r="26" spans="1:19" x14ac:dyDescent="0.2">
      <c r="A26" s="20"/>
      <c r="B26" s="13"/>
      <c r="C26" s="29"/>
      <c r="D26" s="12"/>
      <c r="E26" s="10"/>
      <c r="F26" s="12"/>
      <c r="G26" s="12"/>
      <c r="H26" s="10"/>
      <c r="I26" s="14"/>
      <c r="J26" s="10"/>
      <c r="K26" s="10"/>
      <c r="L26" s="10" t="str">
        <f t="shared" si="0"/>
        <v/>
      </c>
      <c r="M26" s="34"/>
      <c r="N26" s="10">
        <f t="shared" si="1"/>
        <v>0</v>
      </c>
      <c r="O26" s="10"/>
      <c r="P26"/>
      <c r="Q26"/>
      <c r="R26"/>
      <c r="S26"/>
    </row>
    <row r="27" spans="1:19" x14ac:dyDescent="0.2">
      <c r="A27" s="20"/>
      <c r="B27" s="13"/>
      <c r="C27" s="29"/>
      <c r="D27" s="12"/>
      <c r="E27" s="10"/>
      <c r="F27" s="12"/>
      <c r="G27" s="12"/>
      <c r="H27" s="10"/>
      <c r="I27" s="14"/>
      <c r="J27" s="10"/>
      <c r="K27" s="10"/>
      <c r="L27" s="10" t="str">
        <f t="shared" si="0"/>
        <v/>
      </c>
      <c r="M27" s="34"/>
      <c r="N27" s="10">
        <f t="shared" si="1"/>
        <v>0</v>
      </c>
      <c r="O27" s="10"/>
      <c r="P27"/>
      <c r="Q27"/>
      <c r="R27"/>
      <c r="S27"/>
    </row>
    <row r="28" spans="1:19" x14ac:dyDescent="0.2">
      <c r="A28" s="20"/>
      <c r="B28" s="13"/>
      <c r="C28" s="29"/>
      <c r="D28" s="12"/>
      <c r="E28" s="10"/>
      <c r="F28" s="12"/>
      <c r="G28" s="12"/>
      <c r="H28" s="10"/>
      <c r="I28" s="14"/>
      <c r="J28" s="10"/>
      <c r="K28" s="10"/>
      <c r="L28" s="10" t="str">
        <f t="shared" si="0"/>
        <v/>
      </c>
      <c r="M28" s="34"/>
      <c r="N28" s="10">
        <f t="shared" si="1"/>
        <v>0</v>
      </c>
      <c r="O28" s="10"/>
      <c r="P28"/>
      <c r="Q28"/>
      <c r="R28"/>
      <c r="S28"/>
    </row>
    <row r="29" spans="1:19" x14ac:dyDescent="0.2">
      <c r="A29" s="20"/>
      <c r="B29" s="13"/>
      <c r="C29" s="29"/>
      <c r="D29" s="12"/>
      <c r="E29" s="10"/>
      <c r="F29" s="12"/>
      <c r="G29" s="12"/>
      <c r="H29" s="10"/>
      <c r="I29" s="14"/>
      <c r="J29" s="10"/>
      <c r="K29" s="10"/>
      <c r="L29" s="10" t="str">
        <f t="shared" si="0"/>
        <v/>
      </c>
      <c r="M29" s="34"/>
      <c r="N29" s="10">
        <f t="shared" si="1"/>
        <v>0</v>
      </c>
      <c r="O29" s="10"/>
      <c r="P29"/>
      <c r="Q29"/>
      <c r="R29"/>
      <c r="S29"/>
    </row>
    <row r="30" spans="1:19" x14ac:dyDescent="0.2">
      <c r="A30" s="20"/>
      <c r="B30" s="13"/>
      <c r="C30" s="29"/>
      <c r="D30" s="12"/>
      <c r="E30" s="10"/>
      <c r="F30" s="12"/>
      <c r="G30" s="12"/>
      <c r="H30" s="10"/>
      <c r="I30" s="14"/>
      <c r="J30" s="10"/>
      <c r="K30" s="10"/>
      <c r="L30" s="10" t="str">
        <f t="shared" si="0"/>
        <v/>
      </c>
      <c r="M30" s="34"/>
      <c r="N30" s="10">
        <f t="shared" si="1"/>
        <v>0</v>
      </c>
      <c r="O30" s="10"/>
      <c r="P30"/>
      <c r="Q30"/>
      <c r="R30"/>
      <c r="S30"/>
    </row>
    <row r="31" spans="1:19" x14ac:dyDescent="0.2">
      <c r="A31" s="20"/>
      <c r="B31" s="13"/>
      <c r="C31" s="29"/>
      <c r="D31" s="12"/>
      <c r="E31" s="10"/>
      <c r="F31" s="12"/>
      <c r="G31" s="12"/>
      <c r="H31" s="10"/>
      <c r="I31" s="14"/>
      <c r="J31" s="10"/>
      <c r="K31" s="10"/>
      <c r="L31" s="10" t="str">
        <f t="shared" si="0"/>
        <v/>
      </c>
      <c r="M31" s="34"/>
      <c r="N31" s="10">
        <f t="shared" si="1"/>
        <v>0</v>
      </c>
      <c r="O31" s="10"/>
      <c r="P31"/>
      <c r="Q31"/>
      <c r="R31"/>
      <c r="S31"/>
    </row>
    <row r="32" spans="1:19" x14ac:dyDescent="0.2">
      <c r="A32" s="20"/>
      <c r="B32" s="13"/>
      <c r="C32" s="29"/>
      <c r="D32" s="12"/>
      <c r="E32" s="10"/>
      <c r="F32" s="12"/>
      <c r="G32" s="12"/>
      <c r="H32" s="10"/>
      <c r="I32" s="14"/>
      <c r="J32" s="10"/>
      <c r="K32" s="10"/>
      <c r="L32" s="10" t="str">
        <f t="shared" si="0"/>
        <v/>
      </c>
      <c r="M32" s="34"/>
      <c r="N32" s="10">
        <f t="shared" si="1"/>
        <v>0</v>
      </c>
      <c r="O32" s="10"/>
      <c r="P32"/>
      <c r="Q32"/>
      <c r="R32"/>
      <c r="S32"/>
    </row>
    <row r="33" spans="1:19" ht="13.5" thickBot="1" x14ac:dyDescent="0.25">
      <c r="A33" s="13"/>
      <c r="B33" s="13"/>
      <c r="C33" s="29"/>
      <c r="D33" s="12"/>
      <c r="E33" s="10"/>
      <c r="F33" s="12"/>
      <c r="G33" s="12"/>
      <c r="H33" s="10"/>
      <c r="I33" s="14"/>
      <c r="J33" s="10"/>
      <c r="K33" s="10"/>
      <c r="L33" s="10" t="str">
        <f t="shared" si="0"/>
        <v/>
      </c>
      <c r="M33" s="34"/>
      <c r="N33" s="10">
        <f t="shared" si="1"/>
        <v>0</v>
      </c>
      <c r="O33" s="10"/>
      <c r="P33"/>
      <c r="Q33"/>
      <c r="R33"/>
      <c r="S33"/>
    </row>
    <row r="34" spans="1:19" x14ac:dyDescent="0.2">
      <c r="A34" s="13"/>
      <c r="B34" s="13"/>
      <c r="C34" s="78"/>
      <c r="D34" s="79"/>
      <c r="E34" s="78"/>
      <c r="F34" s="79"/>
      <c r="G34" s="79"/>
      <c r="H34" s="78"/>
      <c r="I34" s="80"/>
      <c r="J34" s="78"/>
      <c r="K34" s="78"/>
      <c r="L34" s="78"/>
      <c r="M34" s="81"/>
      <c r="N34" s="10"/>
      <c r="O34" s="10"/>
      <c r="P34"/>
      <c r="Q34"/>
      <c r="R34"/>
      <c r="S34"/>
    </row>
    <row r="35" spans="1:19" x14ac:dyDescent="0.2">
      <c r="A35" s="13" t="s">
        <v>17</v>
      </c>
      <c r="B35" s="13"/>
      <c r="C35" s="10"/>
      <c r="D35" s="12"/>
      <c r="E35" s="10"/>
      <c r="F35" s="12"/>
      <c r="G35" s="12"/>
      <c r="H35" s="10"/>
      <c r="I35" s="14"/>
      <c r="J35" s="10"/>
      <c r="K35" s="10"/>
      <c r="L35" s="69"/>
      <c r="M35" s="68"/>
      <c r="N35" s="69"/>
      <c r="O35" s="10"/>
      <c r="P35"/>
      <c r="Q35"/>
      <c r="R35"/>
      <c r="S35"/>
    </row>
    <row r="36" spans="1:19" x14ac:dyDescent="0.2">
      <c r="A36" s="13"/>
      <c r="B36" s="13"/>
      <c r="C36" s="10"/>
      <c r="D36" s="12"/>
      <c r="E36" s="10"/>
      <c r="F36" s="12"/>
      <c r="G36" s="12"/>
      <c r="H36" s="10"/>
      <c r="I36" s="14"/>
      <c r="J36" s="70"/>
      <c r="K36" s="70"/>
      <c r="L36" s="69" t="s">
        <v>59</v>
      </c>
      <c r="M36" s="70"/>
      <c r="N36" s="69" t="s">
        <v>59</v>
      </c>
      <c r="O36" s="10"/>
      <c r="P36"/>
      <c r="Q36"/>
      <c r="R36"/>
      <c r="S36"/>
    </row>
    <row r="37" spans="1:19" x14ac:dyDescent="0.2">
      <c r="A37" s="13" t="s">
        <v>10</v>
      </c>
      <c r="C37"/>
      <c r="E37"/>
      <c r="F37" s="19"/>
      <c r="G37" s="19"/>
      <c r="H37"/>
      <c r="I37" s="9"/>
      <c r="J37" s="82" t="s">
        <v>58</v>
      </c>
      <c r="K37" s="82"/>
      <c r="L37" s="82"/>
      <c r="M37" s="82"/>
      <c r="N37" s="82"/>
      <c r="O37"/>
      <c r="P37"/>
      <c r="Q37"/>
      <c r="R37"/>
      <c r="S37"/>
    </row>
    <row r="38" spans="1:19" x14ac:dyDescent="0.2">
      <c r="D38" s="6" t="s">
        <v>0</v>
      </c>
      <c r="E38" s="7" t="s">
        <v>1</v>
      </c>
      <c r="F38" s="18" t="s">
        <v>12</v>
      </c>
      <c r="G38" s="18" t="s">
        <v>2</v>
      </c>
      <c r="H38" s="17" t="s">
        <v>20</v>
      </c>
      <c r="I38" s="16" t="s">
        <v>11</v>
      </c>
      <c r="J38" s="10"/>
      <c r="K38" s="10"/>
      <c r="L38" s="10"/>
      <c r="M38" s="10"/>
      <c r="N38" s="10"/>
      <c r="O38" s="17" t="s">
        <v>25</v>
      </c>
    </row>
  </sheetData>
  <autoFilter ref="A8:O33" xr:uid="{00000000-0001-0000-0300-000000000000}">
    <sortState xmlns:xlrd2="http://schemas.microsoft.com/office/spreadsheetml/2017/richdata2" ref="A9:O33">
      <sortCondition descending="1" ref="N8:N33"/>
    </sortState>
  </autoFilter>
  <sortState xmlns:xlrd2="http://schemas.microsoft.com/office/spreadsheetml/2017/richdata2" ref="A9:P24">
    <sortCondition descending="1" ref="L9"/>
  </sortState>
  <mergeCells count="7">
    <mergeCell ref="J37:N37"/>
    <mergeCell ref="A7:B7"/>
    <mergeCell ref="D5:E5"/>
    <mergeCell ref="G5:H5"/>
    <mergeCell ref="C4:M4"/>
    <mergeCell ref="J6:K6"/>
    <mergeCell ref="J5:M5"/>
  </mergeCells>
  <phoneticPr fontId="6" type="noConversion"/>
  <conditionalFormatting sqref="N9:N33">
    <cfRule type="cellIs" dxfId="1" priority="1" stopIfTrue="1" operator="equal">
      <formula>0</formula>
    </cfRule>
    <cfRule type="duplicateValues" dxfId="0" priority="2"/>
  </conditionalFormatting>
  <printOptions horizontalCentered="1" verticalCentered="1"/>
  <pageMargins left="0.35433070866141736" right="0.39370078740157483" top="0.98425196850393704" bottom="0.98425196850393704" header="0.51181102362204722" footer="0.51181102362204722"/>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659DA-CB94-438C-B999-E9A810D11030}">
  <sheetPr codeName="Sheet3">
    <pageSetUpPr fitToPage="1"/>
  </sheetPr>
  <dimension ref="A1:L97"/>
  <sheetViews>
    <sheetView zoomScaleNormal="100" workbookViewId="0">
      <selection sqref="A1:L1"/>
    </sheetView>
  </sheetViews>
  <sheetFormatPr defaultColWidth="0" defaultRowHeight="14.25" customHeight="1" zeroHeight="1" x14ac:dyDescent="0.2"/>
  <cols>
    <col min="1" max="1" width="1.7109375" style="35" customWidth="1"/>
    <col min="2" max="2" width="32.7109375" style="35" customWidth="1"/>
    <col min="3" max="3" width="6" style="35" bestFit="1" customWidth="1"/>
    <col min="4" max="4" width="4.28515625" style="35" customWidth="1"/>
    <col min="5" max="5" width="1.7109375" style="35" customWidth="1"/>
    <col min="6" max="6" width="2" style="35" customWidth="1"/>
    <col min="7" max="7" width="1.7109375" style="35" customWidth="1"/>
    <col min="8" max="8" width="32.7109375" style="35" customWidth="1"/>
    <col min="9" max="9" width="5.5703125" style="35" bestFit="1" customWidth="1"/>
    <col min="10" max="10" width="4.28515625" style="35" customWidth="1"/>
    <col min="11" max="11" width="1.7109375" style="35" customWidth="1"/>
    <col min="12" max="12" width="5.85546875" style="35" bestFit="1" customWidth="1"/>
    <col min="13" max="16384" width="9.140625" style="35" hidden="1"/>
  </cols>
  <sheetData>
    <row r="1" spans="1:12" ht="18" x14ac:dyDescent="0.25">
      <c r="A1" s="94" t="str">
        <f>"Finales "&amp;Voorronde!C4</f>
        <v>Finales BK, seizoen, klasse</v>
      </c>
      <c r="B1" s="94"/>
      <c r="C1" s="94"/>
      <c r="D1" s="94"/>
      <c r="E1" s="94"/>
      <c r="F1" s="94"/>
      <c r="G1" s="94"/>
      <c r="H1" s="94"/>
      <c r="I1" s="94"/>
      <c r="J1" s="94"/>
      <c r="K1" s="94"/>
      <c r="L1" s="94"/>
    </row>
    <row r="2" spans="1:12" ht="12.75" x14ac:dyDescent="0.2"/>
    <row r="3" spans="1:12" ht="12.75" x14ac:dyDescent="0.2">
      <c r="A3" s="38"/>
      <c r="B3" s="93" t="s">
        <v>30</v>
      </c>
      <c r="C3" s="93"/>
      <c r="D3" s="93"/>
      <c r="E3" s="38"/>
      <c r="F3" s="38"/>
      <c r="G3" s="38"/>
      <c r="H3" s="93" t="s">
        <v>31</v>
      </c>
      <c r="I3" s="93"/>
      <c r="J3" s="93"/>
      <c r="K3" s="38"/>
      <c r="L3" s="38"/>
    </row>
    <row r="4" spans="1:12" ht="12.75" x14ac:dyDescent="0.2">
      <c r="A4" s="38"/>
      <c r="B4" s="38"/>
      <c r="C4" s="38"/>
      <c r="D4" s="38"/>
      <c r="E4" s="38"/>
      <c r="F4" s="38"/>
      <c r="G4" s="38"/>
      <c r="H4" s="38"/>
      <c r="I4" s="38"/>
      <c r="J4" s="38"/>
      <c r="K4" s="38"/>
      <c r="L4" s="38"/>
    </row>
    <row r="5" spans="1:12" ht="12.75" x14ac:dyDescent="0.2">
      <c r="A5" s="38"/>
      <c r="B5" s="71"/>
      <c r="C5" s="71"/>
      <c r="D5" s="71"/>
      <c r="E5" s="71"/>
      <c r="F5" s="71"/>
      <c r="G5" s="71"/>
      <c r="H5" s="71"/>
      <c r="I5" s="71"/>
      <c r="J5" s="71"/>
      <c r="K5" s="38"/>
      <c r="L5" s="38"/>
    </row>
    <row r="6" spans="1:12" ht="12.75" hidden="1" x14ac:dyDescent="0.2">
      <c r="A6" s="38"/>
      <c r="B6" s="38"/>
      <c r="C6" s="38"/>
      <c r="D6" s="38"/>
      <c r="E6" s="38"/>
      <c r="F6" s="38"/>
      <c r="G6" s="38"/>
      <c r="H6" s="38"/>
      <c r="I6" s="38"/>
      <c r="J6" s="38"/>
      <c r="K6" s="38"/>
      <c r="L6" s="38"/>
    </row>
    <row r="7" spans="1:12" ht="12.75" hidden="1" x14ac:dyDescent="0.2">
      <c r="A7" s="38"/>
      <c r="B7" s="38"/>
      <c r="C7" s="38"/>
      <c r="D7" s="38"/>
      <c r="E7" s="38"/>
      <c r="F7" s="38"/>
      <c r="G7" s="38"/>
      <c r="H7" s="38"/>
      <c r="I7" s="38"/>
      <c r="J7" s="38"/>
      <c r="K7" s="38"/>
      <c r="L7" s="38"/>
    </row>
    <row r="8" spans="1:12" ht="12.75" hidden="1" x14ac:dyDescent="0.2">
      <c r="A8" s="38"/>
      <c r="B8" s="38"/>
      <c r="C8" s="38"/>
      <c r="D8" s="38"/>
      <c r="E8" s="38"/>
      <c r="F8" s="38"/>
      <c r="G8" s="38"/>
      <c r="H8" s="38"/>
      <c r="I8" s="38"/>
      <c r="J8" s="38"/>
      <c r="K8" s="38"/>
      <c r="L8" s="38"/>
    </row>
    <row r="9" spans="1:12" ht="12.75" hidden="1" x14ac:dyDescent="0.2">
      <c r="A9" s="38"/>
      <c r="B9" s="38"/>
      <c r="C9" s="38"/>
      <c r="D9" s="38"/>
      <c r="E9" s="38"/>
      <c r="F9" s="38"/>
      <c r="G9" s="38"/>
      <c r="H9" s="38"/>
      <c r="I9" s="38"/>
      <c r="J9" s="38"/>
      <c r="K9" s="38"/>
      <c r="L9" s="38"/>
    </row>
    <row r="10" spans="1:12" ht="12.75" hidden="1" x14ac:dyDescent="0.2">
      <c r="A10" s="38"/>
      <c r="B10" s="38"/>
      <c r="C10" s="38"/>
      <c r="D10" s="38"/>
      <c r="E10" s="38"/>
      <c r="F10" s="38"/>
      <c r="G10" s="38"/>
      <c r="H10" s="38"/>
      <c r="I10" s="38"/>
      <c r="J10" s="38"/>
      <c r="K10" s="38"/>
      <c r="L10" s="38"/>
    </row>
    <row r="11" spans="1:12" ht="12.75" hidden="1" x14ac:dyDescent="0.2">
      <c r="A11" s="38"/>
      <c r="B11" s="38"/>
      <c r="C11" s="38"/>
      <c r="D11" s="38"/>
      <c r="E11" s="38"/>
      <c r="F11" s="38"/>
      <c r="G11" s="38"/>
      <c r="H11" s="38"/>
      <c r="I11" s="38"/>
      <c r="J11" s="38"/>
      <c r="K11" s="38"/>
      <c r="L11" s="38"/>
    </row>
    <row r="12" spans="1:12" ht="12.75" hidden="1" x14ac:dyDescent="0.2">
      <c r="A12" s="38"/>
      <c r="B12" s="38"/>
      <c r="C12" s="38"/>
      <c r="D12" s="38"/>
      <c r="E12" s="38"/>
      <c r="F12" s="38"/>
      <c r="G12" s="38"/>
      <c r="H12" s="38"/>
      <c r="I12" s="38"/>
      <c r="J12" s="38"/>
      <c r="K12" s="38"/>
      <c r="L12" s="38"/>
    </row>
    <row r="13" spans="1:12" ht="12.75" x14ac:dyDescent="0.2">
      <c r="A13" s="38"/>
      <c r="B13" s="38"/>
      <c r="C13" s="38"/>
      <c r="D13" s="38"/>
      <c r="E13" s="38"/>
      <c r="F13" s="38"/>
      <c r="G13" s="38"/>
      <c r="H13" s="38"/>
      <c r="I13" s="38"/>
      <c r="J13" s="38"/>
      <c r="K13" s="38"/>
      <c r="L13" s="38"/>
    </row>
    <row r="14" spans="1:12" ht="12.75" x14ac:dyDescent="0.2">
      <c r="A14" s="38"/>
      <c r="B14" s="38"/>
      <c r="C14" s="41" t="s">
        <v>32</v>
      </c>
      <c r="D14" s="38"/>
      <c r="E14" s="38"/>
      <c r="F14" s="38"/>
      <c r="G14" s="38"/>
      <c r="H14" s="38"/>
      <c r="I14" s="38"/>
      <c r="J14" s="38"/>
      <c r="K14" s="38"/>
      <c r="L14" s="38"/>
    </row>
    <row r="15" spans="1:12" ht="12.75" x14ac:dyDescent="0.2">
      <c r="A15" s="38"/>
      <c r="B15" s="38"/>
      <c r="C15" s="38"/>
      <c r="D15" s="41" t="s">
        <v>33</v>
      </c>
      <c r="E15" s="38"/>
      <c r="F15" s="38"/>
      <c r="G15" s="38"/>
      <c r="H15" s="38"/>
      <c r="I15" s="38"/>
      <c r="J15" s="38"/>
      <c r="K15" s="38"/>
      <c r="L15" s="38"/>
    </row>
    <row r="16" spans="1:12" ht="12.75" x14ac:dyDescent="0.2">
      <c r="A16" s="38"/>
      <c r="B16" s="38"/>
      <c r="C16" s="38"/>
      <c r="D16" s="38"/>
      <c r="E16" s="38"/>
      <c r="F16" s="38"/>
      <c r="G16" s="38"/>
      <c r="H16" s="38"/>
      <c r="I16" s="38"/>
      <c r="J16" s="38"/>
      <c r="K16" s="38"/>
      <c r="L16" s="38"/>
    </row>
    <row r="17" spans="1:12" ht="12.75" x14ac:dyDescent="0.2">
      <c r="A17" s="46">
        <v>1</v>
      </c>
      <c r="B17" s="43" t="str">
        <f>INDEX(B$64:B$67,A17,1)</f>
        <v>BYE</v>
      </c>
      <c r="C17" s="44"/>
      <c r="D17" s="44"/>
      <c r="E17" s="46" t="str">
        <f>IF(AND(ABS(D17-D19)&lt;1,D17&gt;D19),"*","")</f>
        <v/>
      </c>
      <c r="F17" s="46"/>
      <c r="G17" s="38"/>
      <c r="H17" s="38"/>
      <c r="I17" s="38"/>
      <c r="J17" s="38"/>
      <c r="K17" s="38"/>
      <c r="L17" s="38"/>
    </row>
    <row r="18" spans="1:12" ht="12.75" x14ac:dyDescent="0.2">
      <c r="A18" s="38"/>
      <c r="B18" s="38"/>
      <c r="C18" s="40"/>
      <c r="D18" s="40"/>
      <c r="E18" s="38"/>
      <c r="F18" s="46"/>
      <c r="G18" s="38"/>
      <c r="H18" s="38"/>
      <c r="I18" s="38"/>
      <c r="J18" s="38"/>
      <c r="K18" s="38"/>
      <c r="L18" s="38"/>
    </row>
    <row r="19" spans="1:12" ht="12.75" x14ac:dyDescent="0.2">
      <c r="A19" s="46">
        <v>4</v>
      </c>
      <c r="B19" s="43" t="str">
        <f>INDEX(B$64:B$67,A19,1)</f>
        <v>BYE</v>
      </c>
      <c r="C19" s="44"/>
      <c r="D19" s="44"/>
      <c r="E19" s="50" t="str">
        <f>IF(AND(ABS(D17-D19)&lt;1,D19&gt;D17),"*","")</f>
        <v/>
      </c>
      <c r="F19" s="46"/>
      <c r="G19" s="38"/>
      <c r="H19" s="38"/>
      <c r="I19" s="38"/>
      <c r="J19" s="38"/>
      <c r="K19" s="38"/>
      <c r="L19" s="38"/>
    </row>
    <row r="20" spans="1:12" ht="12.75" x14ac:dyDescent="0.2">
      <c r="A20" s="38"/>
      <c r="B20" s="38"/>
      <c r="C20" s="40"/>
      <c r="D20" s="40"/>
      <c r="E20" s="38"/>
      <c r="F20" s="46"/>
      <c r="G20" s="38"/>
      <c r="H20" s="38"/>
      <c r="I20" s="38"/>
      <c r="J20" s="38"/>
      <c r="K20" s="38"/>
      <c r="L20" s="38"/>
    </row>
    <row r="21" spans="1:12" ht="12.75" x14ac:dyDescent="0.2">
      <c r="A21" s="38"/>
      <c r="B21" s="38"/>
      <c r="C21" s="40"/>
      <c r="D21" s="40"/>
      <c r="E21" s="38"/>
      <c r="F21" s="46"/>
      <c r="G21" s="38"/>
      <c r="H21" s="38"/>
      <c r="I21" s="41" t="s">
        <v>32</v>
      </c>
      <c r="J21" s="38"/>
      <c r="K21" s="38"/>
      <c r="L21" s="38"/>
    </row>
    <row r="22" spans="1:12" ht="12.75" x14ac:dyDescent="0.2">
      <c r="A22" s="38"/>
      <c r="B22" s="38"/>
      <c r="C22" s="38"/>
      <c r="D22" s="38"/>
      <c r="E22" s="38"/>
      <c r="F22" s="46"/>
      <c r="G22" s="38"/>
      <c r="H22" s="38"/>
      <c r="I22" s="38"/>
      <c r="J22" s="41" t="s">
        <v>33</v>
      </c>
      <c r="K22" s="38"/>
      <c r="L22" s="38"/>
    </row>
    <row r="23" spans="1:12" ht="12.75" x14ac:dyDescent="0.2">
      <c r="A23" s="38"/>
      <c r="B23" s="38"/>
      <c r="C23" s="38"/>
      <c r="D23" s="38"/>
      <c r="E23" s="38"/>
      <c r="F23" s="46"/>
      <c r="G23" s="38"/>
      <c r="H23" s="51" t="s">
        <v>34</v>
      </c>
      <c r="I23" s="38"/>
      <c r="J23" s="38"/>
      <c r="K23" s="38"/>
      <c r="L23" s="38"/>
    </row>
    <row r="24" spans="1:12" ht="12.75" x14ac:dyDescent="0.2">
      <c r="A24" s="38"/>
      <c r="B24" s="38"/>
      <c r="C24" s="38"/>
      <c r="D24" s="38"/>
      <c r="E24" s="38"/>
      <c r="F24" s="46"/>
      <c r="G24" s="38"/>
      <c r="H24" s="52"/>
      <c r="I24" s="38"/>
      <c r="J24" s="38"/>
      <c r="K24" s="38"/>
      <c r="L24" s="38"/>
    </row>
    <row r="25" spans="1:12" ht="12.75" x14ac:dyDescent="0.2">
      <c r="A25" s="38"/>
      <c r="B25" s="38"/>
      <c r="C25" s="38"/>
      <c r="D25" s="38"/>
      <c r="E25" s="38"/>
      <c r="F25" s="46"/>
      <c r="G25" s="46"/>
      <c r="H25" s="53" t="str">
        <f>H64</f>
        <v/>
      </c>
      <c r="I25" s="44"/>
      <c r="J25" s="44"/>
      <c r="K25" s="46" t="str">
        <f>IF(AND(ABS(J25-J27)&lt;1,J25&gt;J27),"*","")</f>
        <v/>
      </c>
      <c r="L25" s="38" t="str">
        <f>IF(H25="","",IF(H25=H82,"Goud","Zilver"))</f>
        <v/>
      </c>
    </row>
    <row r="26" spans="1:12" ht="12.75" x14ac:dyDescent="0.2">
      <c r="A26" s="38"/>
      <c r="B26" s="38"/>
      <c r="C26" s="38"/>
      <c r="D26" s="38"/>
      <c r="E26" s="38"/>
      <c r="F26" s="46"/>
      <c r="G26" s="38"/>
      <c r="H26" s="38"/>
      <c r="I26" s="40"/>
      <c r="J26" s="40"/>
      <c r="K26" s="38"/>
      <c r="L26" s="38"/>
    </row>
    <row r="27" spans="1:12" ht="12.75" x14ac:dyDescent="0.2">
      <c r="A27" s="38"/>
      <c r="B27" s="38"/>
      <c r="C27" s="38"/>
      <c r="D27" s="38"/>
      <c r="E27" s="38"/>
      <c r="F27" s="46"/>
      <c r="G27" s="46"/>
      <c r="H27" s="53" t="str">
        <f>H65</f>
        <v/>
      </c>
      <c r="I27" s="44"/>
      <c r="J27" s="44"/>
      <c r="K27" s="50" t="str">
        <f>IF(AND(ABS(J25-J27)&lt;1,J27&gt;J25),"*","")</f>
        <v/>
      </c>
      <c r="L27" s="38" t="str">
        <f>IF(H27="","",IF(H25=H82,"Zilver","Goud"))</f>
        <v/>
      </c>
    </row>
    <row r="28" spans="1:12" ht="12.75" x14ac:dyDescent="0.2">
      <c r="A28" s="38"/>
      <c r="B28" s="38"/>
      <c r="C28" s="38"/>
      <c r="D28" s="38"/>
      <c r="E28" s="38"/>
      <c r="F28" s="46"/>
      <c r="G28" s="38"/>
      <c r="H28" s="38"/>
      <c r="I28" s="38"/>
      <c r="J28" s="38"/>
      <c r="K28" s="38"/>
      <c r="L28" s="38"/>
    </row>
    <row r="29" spans="1:12" ht="12.75" x14ac:dyDescent="0.2">
      <c r="A29" s="38"/>
      <c r="B29" s="38"/>
      <c r="C29" s="38"/>
      <c r="D29" s="38"/>
      <c r="E29" s="38"/>
      <c r="F29" s="46"/>
      <c r="G29" s="38"/>
      <c r="H29" s="38"/>
      <c r="I29" s="38"/>
      <c r="J29" s="38"/>
      <c r="K29" s="38"/>
      <c r="L29" s="38"/>
    </row>
    <row r="30" spans="1:12" ht="12.75" x14ac:dyDescent="0.2">
      <c r="A30" s="38"/>
      <c r="B30" s="38"/>
      <c r="C30" s="38"/>
      <c r="D30" s="38"/>
      <c r="E30" s="38"/>
      <c r="F30" s="46"/>
      <c r="G30" s="38"/>
      <c r="H30" s="38"/>
      <c r="I30" s="38"/>
      <c r="J30" s="38"/>
      <c r="K30" s="38"/>
      <c r="L30" s="38"/>
    </row>
    <row r="31" spans="1:12" ht="12.75" x14ac:dyDescent="0.2">
      <c r="A31" s="38"/>
      <c r="B31" s="38"/>
      <c r="C31" s="38"/>
      <c r="D31" s="38"/>
      <c r="E31" s="38"/>
      <c r="F31" s="46"/>
      <c r="G31" s="38"/>
      <c r="H31" s="51" t="s">
        <v>35</v>
      </c>
      <c r="I31" s="38"/>
      <c r="J31" s="38"/>
      <c r="K31" s="38"/>
      <c r="L31" s="38"/>
    </row>
    <row r="32" spans="1:12" ht="12.75" x14ac:dyDescent="0.2">
      <c r="A32" s="38"/>
      <c r="B32" s="38"/>
      <c r="C32" s="38"/>
      <c r="D32" s="38"/>
      <c r="E32" s="38"/>
      <c r="F32" s="46"/>
      <c r="G32" s="38"/>
      <c r="H32" s="38"/>
      <c r="I32" s="38"/>
      <c r="J32" s="38"/>
      <c r="K32" s="38"/>
      <c r="L32" s="38"/>
    </row>
    <row r="33" spans="1:12" ht="12.75" x14ac:dyDescent="0.2">
      <c r="A33" s="38"/>
      <c r="B33" s="38"/>
      <c r="C33" s="38"/>
      <c r="D33" s="38"/>
      <c r="E33" s="38"/>
      <c r="F33" s="46"/>
      <c r="G33" s="46"/>
      <c r="H33" s="53" t="str">
        <f>H66</f>
        <v/>
      </c>
      <c r="I33" s="44"/>
      <c r="J33" s="44"/>
      <c r="K33" s="46" t="str">
        <f>IF(AND(ABS(J33-J35)&lt;1,J33&gt;J35),"*","")</f>
        <v/>
      </c>
      <c r="L33" s="38" t="str">
        <f>IF(H33="","",IF(H33=H84,"Brons","4e"))</f>
        <v/>
      </c>
    </row>
    <row r="34" spans="1:12" ht="12.75" x14ac:dyDescent="0.2">
      <c r="A34" s="38"/>
      <c r="B34" s="38"/>
      <c r="C34" s="38"/>
      <c r="D34" s="38"/>
      <c r="E34" s="38"/>
      <c r="F34" s="46"/>
      <c r="G34" s="38"/>
      <c r="H34" s="38"/>
      <c r="I34" s="40"/>
      <c r="J34" s="40"/>
      <c r="K34" s="38"/>
      <c r="L34" s="38"/>
    </row>
    <row r="35" spans="1:12" ht="12.75" x14ac:dyDescent="0.2">
      <c r="A35" s="38"/>
      <c r="B35" s="38"/>
      <c r="C35" s="38"/>
      <c r="D35" s="38"/>
      <c r="E35" s="38"/>
      <c r="F35" s="46"/>
      <c r="G35" s="46"/>
      <c r="H35" s="53" t="str">
        <f>H67</f>
        <v/>
      </c>
      <c r="I35" s="44"/>
      <c r="J35" s="44"/>
      <c r="K35" s="50" t="str">
        <f>IF(AND(ABS(J33-J35)&lt;1,J35&gt;J33),"*","")</f>
        <v/>
      </c>
      <c r="L35" s="38" t="str">
        <f>IF(H35="","",IF(H33=H84,"4e","Brons"))</f>
        <v/>
      </c>
    </row>
    <row r="36" spans="1:12" ht="12.75" x14ac:dyDescent="0.2">
      <c r="A36" s="38"/>
      <c r="B36" s="38"/>
      <c r="C36" s="38"/>
      <c r="D36" s="38"/>
      <c r="E36" s="38"/>
      <c r="F36" s="46"/>
      <c r="G36" s="38"/>
      <c r="H36" s="38"/>
      <c r="I36" s="38"/>
      <c r="J36" s="38"/>
      <c r="K36" s="38"/>
      <c r="L36" s="38"/>
    </row>
    <row r="37" spans="1:12" ht="12.75" x14ac:dyDescent="0.2">
      <c r="A37" s="38"/>
      <c r="B37" s="38"/>
      <c r="C37" s="38"/>
      <c r="D37" s="38"/>
      <c r="E37" s="38"/>
      <c r="F37" s="46"/>
      <c r="G37" s="38"/>
      <c r="H37" s="38"/>
      <c r="I37" s="38"/>
      <c r="J37" s="38"/>
      <c r="K37" s="38"/>
      <c r="L37" s="38"/>
    </row>
    <row r="38" spans="1:12" ht="12.75" x14ac:dyDescent="0.2">
      <c r="A38" s="38"/>
      <c r="B38" s="38"/>
      <c r="C38" s="38"/>
      <c r="D38" s="38"/>
      <c r="E38" s="38"/>
      <c r="F38" s="46"/>
      <c r="G38" s="38"/>
      <c r="H38" s="38"/>
      <c r="I38" s="38"/>
      <c r="J38" s="38"/>
      <c r="K38" s="38"/>
      <c r="L38" s="38"/>
    </row>
    <row r="39" spans="1:12" ht="12.75" x14ac:dyDescent="0.2">
      <c r="A39" s="38"/>
      <c r="B39" s="38"/>
      <c r="C39" s="38"/>
      <c r="D39" s="38"/>
      <c r="E39" s="38"/>
      <c r="F39" s="46"/>
      <c r="G39" s="38"/>
      <c r="H39" s="38"/>
      <c r="I39" s="38"/>
      <c r="J39" s="38"/>
      <c r="K39" s="38"/>
      <c r="L39" s="38"/>
    </row>
    <row r="40" spans="1:12" ht="12.75" x14ac:dyDescent="0.2">
      <c r="A40" s="38"/>
      <c r="B40" s="38"/>
      <c r="C40" s="38"/>
      <c r="D40" s="38"/>
      <c r="E40" s="38"/>
      <c r="F40" s="46"/>
      <c r="G40" s="38"/>
      <c r="H40" s="38"/>
      <c r="I40" s="38"/>
      <c r="J40" s="38"/>
      <c r="K40" s="38"/>
      <c r="L40" s="38"/>
    </row>
    <row r="41" spans="1:12" ht="12.75" x14ac:dyDescent="0.2">
      <c r="A41" s="46">
        <v>3</v>
      </c>
      <c r="B41" s="43" t="str">
        <f>INDEX(B$64:B$67,A41,1)</f>
        <v>BYE</v>
      </c>
      <c r="C41" s="44"/>
      <c r="D41" s="44"/>
      <c r="E41" s="46" t="str">
        <f>IF(AND(ABS(D41-D43)&lt;1,D41&gt;D43),"*","")</f>
        <v/>
      </c>
      <c r="F41" s="46"/>
      <c r="G41" s="38"/>
      <c r="H41" s="38"/>
      <c r="I41" s="38"/>
      <c r="J41" s="38"/>
      <c r="K41" s="38"/>
      <c r="L41" s="38"/>
    </row>
    <row r="42" spans="1:12" ht="12.75" x14ac:dyDescent="0.2">
      <c r="A42" s="38"/>
      <c r="B42" s="38"/>
      <c r="C42" s="40"/>
      <c r="D42" s="40"/>
      <c r="E42" s="38"/>
      <c r="F42" s="46"/>
      <c r="G42" s="38"/>
      <c r="H42" s="38"/>
      <c r="I42" s="38"/>
      <c r="J42" s="38"/>
      <c r="K42" s="38"/>
      <c r="L42" s="38"/>
    </row>
    <row r="43" spans="1:12" ht="12.75" x14ac:dyDescent="0.2">
      <c r="A43" s="46">
        <v>2</v>
      </c>
      <c r="B43" s="43" t="str">
        <f>INDEX(B$64:B$67,A43,1)</f>
        <v>BYE</v>
      </c>
      <c r="C43" s="44"/>
      <c r="D43" s="44"/>
      <c r="E43" s="50" t="str">
        <f>IF(AND(ABS(D41-D43)&lt;1,D43&gt;D41),"*","")</f>
        <v/>
      </c>
      <c r="F43" s="46"/>
      <c r="G43" s="38"/>
      <c r="H43" s="38"/>
      <c r="I43" s="38"/>
      <c r="J43" s="38"/>
      <c r="K43" s="38"/>
      <c r="L43" s="38"/>
    </row>
    <row r="44" spans="1:12" ht="12.75" x14ac:dyDescent="0.2">
      <c r="A44" s="38"/>
      <c r="B44" s="38"/>
      <c r="C44" s="40"/>
      <c r="D44" s="40"/>
      <c r="E44" s="38"/>
      <c r="F44" s="38"/>
      <c r="G44" s="38"/>
      <c r="H44" s="38"/>
      <c r="I44" s="38"/>
      <c r="J44" s="38"/>
      <c r="K44" s="38"/>
      <c r="L44" s="38"/>
    </row>
    <row r="45" spans="1:12" ht="12.75" x14ac:dyDescent="0.2">
      <c r="A45" s="38"/>
      <c r="B45" s="38"/>
      <c r="C45" s="40"/>
      <c r="D45" s="40"/>
      <c r="E45" s="38"/>
      <c r="F45" s="38"/>
      <c r="G45" s="38"/>
      <c r="H45" s="38"/>
      <c r="I45" s="38"/>
      <c r="J45" s="38"/>
      <c r="K45" s="38"/>
      <c r="L45" s="38"/>
    </row>
    <row r="46" spans="1:12" ht="12.75" hidden="1" x14ac:dyDescent="0.2">
      <c r="A46" s="38"/>
      <c r="B46" s="38"/>
      <c r="C46" s="38"/>
      <c r="D46" s="38"/>
      <c r="E46" s="38"/>
      <c r="F46" s="38"/>
      <c r="G46" s="38"/>
      <c r="H46" s="38"/>
      <c r="I46" s="38"/>
      <c r="J46" s="38"/>
      <c r="K46" s="38"/>
      <c r="L46" s="38"/>
    </row>
    <row r="47" spans="1:12" ht="12.75" hidden="1" x14ac:dyDescent="0.2">
      <c r="A47" s="38"/>
      <c r="B47" s="38"/>
      <c r="C47" s="38"/>
      <c r="D47" s="38"/>
      <c r="E47" s="38"/>
      <c r="F47" s="38"/>
      <c r="G47" s="38"/>
      <c r="H47" s="38"/>
      <c r="I47" s="38"/>
      <c r="J47" s="38"/>
      <c r="K47" s="38"/>
      <c r="L47" s="38"/>
    </row>
    <row r="48" spans="1:12" ht="12.75" hidden="1" x14ac:dyDescent="0.2">
      <c r="A48" s="38"/>
      <c r="B48" s="38"/>
      <c r="C48" s="38"/>
      <c r="D48" s="38"/>
      <c r="E48" s="38"/>
      <c r="F48" s="38"/>
      <c r="G48" s="38"/>
      <c r="H48" s="38"/>
      <c r="I48" s="38"/>
      <c r="J48" s="38"/>
      <c r="K48" s="38"/>
      <c r="L48" s="38"/>
    </row>
    <row r="49" spans="1:12" ht="12.75" hidden="1" x14ac:dyDescent="0.2">
      <c r="A49" s="38"/>
      <c r="B49" s="38"/>
      <c r="C49" s="38"/>
      <c r="D49" s="38"/>
      <c r="E49" s="38"/>
      <c r="F49" s="38"/>
      <c r="G49" s="38"/>
      <c r="H49" s="38"/>
      <c r="I49" s="38"/>
      <c r="J49" s="38"/>
      <c r="K49" s="38"/>
      <c r="L49" s="38"/>
    </row>
    <row r="50" spans="1:12" ht="12.75" hidden="1" x14ac:dyDescent="0.2">
      <c r="A50" s="38"/>
      <c r="B50" s="38"/>
      <c r="C50" s="38"/>
      <c r="D50" s="38"/>
      <c r="E50" s="38"/>
      <c r="F50" s="38"/>
      <c r="G50" s="38"/>
      <c r="H50" s="38"/>
      <c r="I50" s="38"/>
      <c r="J50" s="38"/>
      <c r="K50" s="38"/>
      <c r="L50" s="38"/>
    </row>
    <row r="51" spans="1:12" ht="12.75" hidden="1" x14ac:dyDescent="0.2">
      <c r="A51" s="38"/>
      <c r="B51" s="38"/>
      <c r="C51" s="38"/>
      <c r="D51" s="38"/>
      <c r="E51" s="38"/>
      <c r="F51" s="38"/>
      <c r="G51" s="38"/>
      <c r="H51" s="38"/>
      <c r="I51" s="38"/>
      <c r="J51" s="38"/>
      <c r="K51" s="38"/>
      <c r="L51" s="38"/>
    </row>
    <row r="52" spans="1:12" ht="12.75" hidden="1" x14ac:dyDescent="0.2">
      <c r="A52" s="38"/>
      <c r="B52" s="38"/>
      <c r="C52" s="38"/>
      <c r="D52" s="38"/>
      <c r="E52" s="38"/>
      <c r="F52" s="38"/>
      <c r="G52" s="38"/>
      <c r="H52" s="38"/>
      <c r="I52" s="38"/>
      <c r="J52" s="38"/>
      <c r="K52" s="38"/>
      <c r="L52" s="38"/>
    </row>
    <row r="53" spans="1:12" ht="12.75" hidden="1" x14ac:dyDescent="0.2">
      <c r="A53" s="38"/>
      <c r="B53" s="38"/>
      <c r="C53" s="38"/>
      <c r="D53" s="38"/>
      <c r="E53" s="38"/>
      <c r="F53" s="38"/>
      <c r="G53" s="38"/>
      <c r="H53" s="38"/>
      <c r="I53" s="38"/>
      <c r="J53" s="38"/>
      <c r="K53" s="38"/>
      <c r="L53" s="38"/>
    </row>
    <row r="54" spans="1:12" ht="12.75" hidden="1" x14ac:dyDescent="0.2">
      <c r="A54" s="38"/>
      <c r="B54" s="38"/>
      <c r="C54" s="38"/>
      <c r="D54" s="38"/>
      <c r="E54" s="38"/>
      <c r="F54" s="38"/>
      <c r="G54" s="38"/>
      <c r="H54" s="38"/>
      <c r="I54" s="38"/>
      <c r="J54" s="38"/>
      <c r="K54" s="38"/>
      <c r="L54" s="38"/>
    </row>
    <row r="55" spans="1:12" ht="12.75" hidden="1" x14ac:dyDescent="0.2"/>
    <row r="56" spans="1:12" ht="12.75" hidden="1" x14ac:dyDescent="0.2"/>
    <row r="59" spans="1:12" ht="12.75" hidden="1" x14ac:dyDescent="0.2">
      <c r="A59" s="54"/>
      <c r="B59" s="54" t="s">
        <v>36</v>
      </c>
      <c r="C59" s="54"/>
      <c r="D59" s="54"/>
      <c r="E59" s="54"/>
      <c r="F59" s="54"/>
      <c r="G59" s="54"/>
      <c r="H59" s="54"/>
      <c r="I59" s="54"/>
      <c r="J59" s="54"/>
    </row>
    <row r="61" spans="1:12" ht="12.75" hidden="1" x14ac:dyDescent="0.2">
      <c r="A61" s="57" t="s">
        <v>56</v>
      </c>
    </row>
    <row r="63" spans="1:12" ht="12.75" hidden="1" x14ac:dyDescent="0.2">
      <c r="B63" s="59" t="s">
        <v>37</v>
      </c>
      <c r="H63" s="59" t="s">
        <v>37</v>
      </c>
    </row>
    <row r="64" spans="1:12" s="38" customFormat="1" ht="12.75" hidden="1" x14ac:dyDescent="0.2">
      <c r="B64" s="60" t="str">
        <f>IF(Voorronde!N9&gt;0,"["&amp;Voorronde!D9&amp;"] "&amp;Voorronde!E9,"BYE")</f>
        <v>BYE</v>
      </c>
      <c r="H64" s="61" t="str">
        <f>B82</f>
        <v/>
      </c>
    </row>
    <row r="65" spans="2:8" s="38" customFormat="1" ht="12.75" hidden="1" x14ac:dyDescent="0.2">
      <c r="B65" s="60" t="str">
        <f>IF(Voorronde!N10&gt;0,"["&amp;Voorronde!D10&amp;"] "&amp;Voorronde!E10,"BYE")</f>
        <v>BYE</v>
      </c>
      <c r="H65" s="61" t="str">
        <f>B83</f>
        <v/>
      </c>
    </row>
    <row r="66" spans="2:8" s="38" customFormat="1" ht="12.75" hidden="1" x14ac:dyDescent="0.2">
      <c r="B66" s="60" t="str">
        <f>IF(Voorronde!N11&gt;0,"["&amp;Voorronde!D11&amp;"] "&amp;Voorronde!E11,"BYE")</f>
        <v>BYE</v>
      </c>
      <c r="H66" s="61" t="str">
        <f>B84</f>
        <v/>
      </c>
    </row>
    <row r="67" spans="2:8" s="38" customFormat="1" ht="12.75" hidden="1" x14ac:dyDescent="0.2">
      <c r="B67" s="60" t="str">
        <f>IF(Voorronde!N12&gt;0,"["&amp;Voorronde!D12&amp;"] "&amp;Voorronde!E12,"BYE")</f>
        <v>BYE</v>
      </c>
      <c r="H67" s="38" t="str">
        <f>B85</f>
        <v/>
      </c>
    </row>
    <row r="68" spans="2:8" s="38" customFormat="1" ht="12.75" hidden="1" x14ac:dyDescent="0.2"/>
    <row r="69" spans="2:8" s="38" customFormat="1" ht="12.75" hidden="1" x14ac:dyDescent="0.2"/>
    <row r="70" spans="2:8" s="38" customFormat="1" ht="12.75" hidden="1" x14ac:dyDescent="0.2"/>
    <row r="71" spans="2:8" s="38" customFormat="1" ht="12.75" hidden="1" x14ac:dyDescent="0.2"/>
    <row r="72" spans="2:8" s="38" customFormat="1" ht="12.75" hidden="1" x14ac:dyDescent="0.2"/>
    <row r="73" spans="2:8" s="38" customFormat="1" ht="12.75" hidden="1" x14ac:dyDescent="0.2"/>
    <row r="74" spans="2:8" s="38" customFormat="1" ht="12.75" hidden="1" x14ac:dyDescent="0.2"/>
    <row r="75" spans="2:8" s="38" customFormat="1" ht="12.75" hidden="1" x14ac:dyDescent="0.2"/>
    <row r="76" spans="2:8" s="38" customFormat="1" ht="12.75" hidden="1" x14ac:dyDescent="0.2"/>
    <row r="77" spans="2:8" s="38" customFormat="1" ht="12.75" hidden="1" x14ac:dyDescent="0.2"/>
    <row r="78" spans="2:8" s="38" customFormat="1" ht="12.75" hidden="1" x14ac:dyDescent="0.2"/>
    <row r="79" spans="2:8" s="38" customFormat="1" ht="12.75" hidden="1" x14ac:dyDescent="0.2"/>
    <row r="81" spans="1:8" ht="12.75" hidden="1" x14ac:dyDescent="0.2">
      <c r="A81" s="62" t="s">
        <v>40</v>
      </c>
      <c r="G81" s="62" t="s">
        <v>41</v>
      </c>
    </row>
    <row r="82" spans="1:8" s="38" customFormat="1" ht="12.75" hidden="1" x14ac:dyDescent="0.2">
      <c r="B82" s="61" t="str">
        <f>IF(SUM(C17:D17)=SUM(C19:D19),"",IF(SUM(C17:D17)&gt;SUM(C19:D19),B17,B19))</f>
        <v/>
      </c>
      <c r="C82" s="64"/>
      <c r="E82" s="64" t="s">
        <v>44</v>
      </c>
      <c r="G82" s="38">
        <v>1</v>
      </c>
      <c r="H82" s="61" t="str">
        <f>IF(SUM(I25:J25)=SUM(I27:J27),"",IF(SUM(I25:J25)&gt;SUM(I27:J27),H25,H27))</f>
        <v/>
      </c>
    </row>
    <row r="83" spans="1:8" s="38" customFormat="1" ht="12.75" hidden="1" x14ac:dyDescent="0.2">
      <c r="B83" s="61" t="str">
        <f>IF(SUM(C41:D41)=SUM(C43:D43),"",IF(SUM(C41:D41)&gt;SUM(C43:D43),B41,B43))</f>
        <v/>
      </c>
      <c r="C83" s="64"/>
      <c r="E83" s="64" t="s">
        <v>47</v>
      </c>
      <c r="G83" s="38">
        <v>2</v>
      </c>
      <c r="H83" s="61" t="str">
        <f>IF(SUM(I25:J25)=SUM(I27:J27),"",IF(SUM(I25:J25)&lt;SUM(I27:J27),H25,H27))</f>
        <v/>
      </c>
    </row>
    <row r="84" spans="1:8" s="38" customFormat="1" ht="12.75" hidden="1" x14ac:dyDescent="0.2">
      <c r="B84" s="38" t="str">
        <f>IF(SUM(C17:D17)=SUM(C19:D19),"",IF(SUM(C17:D17)&lt;SUM(C19:D19),B17,B19))</f>
        <v/>
      </c>
      <c r="C84" s="64"/>
      <c r="E84" s="64" t="s">
        <v>44</v>
      </c>
      <c r="G84" s="38">
        <v>3</v>
      </c>
      <c r="H84" s="38" t="str">
        <f>IF(SUM(I33:J33)=SUM(I35:J35),"",IF(SUM(I33:J33)&gt;SUM(I35:J35),H33,H35))</f>
        <v/>
      </c>
    </row>
    <row r="85" spans="1:8" s="38" customFormat="1" ht="12.75" hidden="1" x14ac:dyDescent="0.2">
      <c r="B85" s="38" t="str">
        <f>IF(SUM(C41:D41)=SUM(C43:D43),"",IF(SUM(C41:D41)&lt;SUM(C43:D43),B41,B43))</f>
        <v/>
      </c>
      <c r="C85" s="63"/>
      <c r="E85" s="63" t="s">
        <v>47</v>
      </c>
      <c r="G85" s="38">
        <v>4</v>
      </c>
      <c r="H85" s="38" t="str">
        <f>IF(SUM(I33:J33)=SUM(I35:J35),"",IF(SUM(I33:J33)&lt;SUM(I35:J35),H33,H35))</f>
        <v/>
      </c>
    </row>
    <row r="86" spans="1:8" s="38" customFormat="1" ht="12.75" hidden="1" x14ac:dyDescent="0.2"/>
    <row r="87" spans="1:8" s="38" customFormat="1" ht="12.75" hidden="1" x14ac:dyDescent="0.2"/>
    <row r="88" spans="1:8" s="38" customFormat="1" ht="12.75" hidden="1" x14ac:dyDescent="0.2"/>
    <row r="89" spans="1:8" s="38" customFormat="1" ht="12.75" hidden="1" x14ac:dyDescent="0.2"/>
    <row r="90" spans="1:8" s="38" customFormat="1" ht="12.75" hidden="1" x14ac:dyDescent="0.2"/>
    <row r="91" spans="1:8" s="38" customFormat="1" ht="12.75" hidden="1" x14ac:dyDescent="0.2"/>
    <row r="92" spans="1:8" s="38" customFormat="1" ht="12.75" hidden="1" x14ac:dyDescent="0.2"/>
    <row r="93" spans="1:8" s="38" customFormat="1" ht="12.75" hidden="1" x14ac:dyDescent="0.2"/>
    <row r="94" spans="1:8" s="38" customFormat="1" ht="12.75" hidden="1" x14ac:dyDescent="0.2"/>
    <row r="95" spans="1:8" s="38" customFormat="1" ht="12.75" hidden="1" x14ac:dyDescent="0.2"/>
    <row r="96" spans="1:8" s="38" customFormat="1" ht="12.75" hidden="1" x14ac:dyDescent="0.2"/>
    <row r="97" s="38" customFormat="1" ht="12.75" hidden="1" x14ac:dyDescent="0.2"/>
  </sheetData>
  <mergeCells count="3">
    <mergeCell ref="B3:D3"/>
    <mergeCell ref="H3:J3"/>
    <mergeCell ref="A1:L1"/>
  </mergeCells>
  <pageMargins left="0.70866141732283472" right="0.70866141732283472" top="0.74803149606299213" bottom="0.74803149606299213" header="0.31496062992125984" footer="0.31496062992125984"/>
  <pageSetup paperSize="9" scale="99" orientation="landscape" r:id="rId1"/>
  <headerFooter>
    <oddFooter>&amp;C&amp;D &amp;T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E49A1-32A0-40D6-BB35-CFA9926A8EB5}">
  <sheetPr codeName="Sheet2">
    <pageSetUpPr fitToPage="1"/>
  </sheetPr>
  <dimension ref="A1:X97"/>
  <sheetViews>
    <sheetView zoomScaleNormal="100" workbookViewId="0">
      <selection sqref="A1:R1"/>
    </sheetView>
  </sheetViews>
  <sheetFormatPr defaultColWidth="0" defaultRowHeight="14.25" customHeight="1" zeroHeight="1" x14ac:dyDescent="0.2"/>
  <cols>
    <col min="1" max="1" width="1.7109375" style="35" customWidth="1"/>
    <col min="2" max="2" width="32.7109375" style="35" customWidth="1"/>
    <col min="3" max="3" width="5.5703125" style="35" bestFit="1" customWidth="1"/>
    <col min="4" max="4" width="4.28515625" style="35" customWidth="1"/>
    <col min="5" max="5" width="1.7109375" style="35" customWidth="1"/>
    <col min="6" max="6" width="2" style="35" customWidth="1"/>
    <col min="7" max="7" width="1.7109375" style="35" customWidth="1"/>
    <col min="8" max="8" width="32.7109375" style="35" customWidth="1"/>
    <col min="9" max="9" width="6" style="35" bestFit="1" customWidth="1"/>
    <col min="10" max="10" width="4.28515625" style="35" customWidth="1"/>
    <col min="11" max="11" width="1.7109375" style="35" customWidth="1"/>
    <col min="12" max="12" width="2" style="35" customWidth="1"/>
    <col min="13" max="13" width="1.7109375" style="35" customWidth="1"/>
    <col min="14" max="14" width="32.7109375" style="35" customWidth="1"/>
    <col min="15" max="15" width="5.5703125" style="35" bestFit="1" customWidth="1"/>
    <col min="16" max="16" width="4.28515625" style="35" customWidth="1"/>
    <col min="17" max="17" width="1.7109375" style="35" customWidth="1"/>
    <col min="18" max="18" width="5.85546875" style="35" bestFit="1" customWidth="1"/>
    <col min="19" max="24" width="0" style="35" hidden="1" customWidth="1"/>
    <col min="25" max="16384" width="9.140625" style="35" hidden="1"/>
  </cols>
  <sheetData>
    <row r="1" spans="1:18" ht="18" x14ac:dyDescent="0.25">
      <c r="A1" s="94" t="str">
        <f>"Finales "&amp;Voorronde!C4</f>
        <v>Finales BK, seizoen, klasse</v>
      </c>
      <c r="B1" s="94"/>
      <c r="C1" s="94"/>
      <c r="D1" s="94"/>
      <c r="E1" s="94"/>
      <c r="F1" s="94"/>
      <c r="G1" s="94"/>
      <c r="H1" s="94"/>
      <c r="I1" s="94"/>
      <c r="J1" s="94"/>
      <c r="K1" s="94"/>
      <c r="L1" s="94"/>
      <c r="M1" s="94"/>
      <c r="N1" s="94"/>
      <c r="O1" s="94"/>
      <c r="P1" s="94"/>
      <c r="Q1" s="94"/>
      <c r="R1" s="94"/>
    </row>
    <row r="2" spans="1:18" ht="12.75" x14ac:dyDescent="0.2"/>
    <row r="3" spans="1:18" ht="12.75" x14ac:dyDescent="0.2">
      <c r="A3" s="38"/>
      <c r="B3" s="93" t="s">
        <v>29</v>
      </c>
      <c r="C3" s="93"/>
      <c r="D3" s="93"/>
      <c r="E3" s="38"/>
      <c r="F3" s="38"/>
      <c r="G3" s="38"/>
      <c r="H3" s="93" t="s">
        <v>30</v>
      </c>
      <c r="I3" s="93"/>
      <c r="J3" s="93"/>
      <c r="K3" s="38"/>
      <c r="L3" s="38"/>
      <c r="M3" s="38"/>
      <c r="N3" s="93" t="s">
        <v>31</v>
      </c>
      <c r="O3" s="93"/>
      <c r="P3" s="93"/>
      <c r="Q3" s="38"/>
      <c r="R3" s="38"/>
    </row>
    <row r="4" spans="1:18" ht="12.75" x14ac:dyDescent="0.2">
      <c r="A4" s="38"/>
      <c r="B4" s="38"/>
      <c r="C4" s="38"/>
      <c r="D4" s="38"/>
      <c r="E4" s="38"/>
      <c r="F4" s="38"/>
      <c r="G4" s="38"/>
      <c r="H4" s="38"/>
      <c r="I4" s="38"/>
      <c r="J4" s="38"/>
      <c r="K4" s="38"/>
      <c r="L4" s="38"/>
      <c r="M4" s="38"/>
      <c r="N4" s="38"/>
      <c r="O4" s="38"/>
      <c r="P4" s="38"/>
      <c r="Q4" s="38"/>
      <c r="R4" s="38"/>
    </row>
    <row r="5" spans="1:18" ht="12.75" x14ac:dyDescent="0.2">
      <c r="A5" s="38"/>
      <c r="B5" s="71"/>
      <c r="C5" s="71"/>
      <c r="D5" s="71"/>
      <c r="E5" s="71"/>
      <c r="F5" s="71"/>
      <c r="G5" s="71"/>
      <c r="H5" s="71"/>
      <c r="I5" s="71"/>
      <c r="J5" s="71"/>
      <c r="K5" s="71"/>
      <c r="L5" s="71"/>
      <c r="M5" s="71"/>
      <c r="N5" s="71"/>
      <c r="O5" s="71"/>
      <c r="P5" s="71"/>
      <c r="Q5" s="38"/>
      <c r="R5" s="38"/>
    </row>
    <row r="6" spans="1:18" ht="12.75" x14ac:dyDescent="0.2">
      <c r="A6" s="38"/>
      <c r="B6" s="38"/>
      <c r="C6" s="38"/>
      <c r="D6" s="38"/>
      <c r="E6" s="38"/>
      <c r="F6" s="38"/>
      <c r="G6" s="38"/>
      <c r="H6" s="38"/>
      <c r="I6" s="38"/>
      <c r="J6" s="38"/>
      <c r="K6" s="38"/>
      <c r="L6" s="38"/>
      <c r="M6" s="38"/>
      <c r="N6" s="38"/>
      <c r="O6" s="38"/>
      <c r="P6" s="38"/>
      <c r="Q6" s="38"/>
      <c r="R6" s="38"/>
    </row>
    <row r="7" spans="1:18" ht="12.75" x14ac:dyDescent="0.2">
      <c r="A7" s="40"/>
      <c r="B7" s="38"/>
      <c r="C7" s="38"/>
      <c r="D7" s="38"/>
      <c r="E7" s="38"/>
      <c r="F7" s="38"/>
      <c r="G7" s="38"/>
      <c r="H7" s="38"/>
      <c r="I7" s="38"/>
      <c r="J7" s="38"/>
      <c r="K7" s="38"/>
      <c r="L7" s="38"/>
      <c r="M7" s="38"/>
      <c r="N7" s="38"/>
      <c r="O7" s="38"/>
      <c r="P7" s="38"/>
      <c r="Q7" s="38"/>
      <c r="R7" s="38"/>
    </row>
    <row r="8" spans="1:18" ht="12.75" x14ac:dyDescent="0.2">
      <c r="A8" s="40"/>
      <c r="B8" s="38"/>
      <c r="C8" s="41" t="s">
        <v>32</v>
      </c>
      <c r="D8" s="38"/>
      <c r="E8" s="38"/>
      <c r="F8" s="38"/>
      <c r="G8" s="38"/>
      <c r="H8" s="38"/>
      <c r="I8" s="38"/>
      <c r="J8" s="38"/>
      <c r="K8" s="38"/>
      <c r="L8" s="38"/>
      <c r="M8" s="38"/>
      <c r="N8" s="38"/>
      <c r="O8" s="38"/>
      <c r="P8" s="38"/>
      <c r="Q8" s="38"/>
      <c r="R8" s="38"/>
    </row>
    <row r="9" spans="1:18" ht="12.75" x14ac:dyDescent="0.2">
      <c r="A9" s="40"/>
      <c r="B9" s="38"/>
      <c r="C9" s="38"/>
      <c r="D9" s="41" t="s">
        <v>33</v>
      </c>
      <c r="E9" s="38"/>
      <c r="F9" s="38"/>
      <c r="G9" s="38"/>
      <c r="H9" s="38"/>
      <c r="I9" s="38"/>
      <c r="J9" s="38"/>
      <c r="K9" s="38"/>
      <c r="L9" s="38"/>
      <c r="M9" s="38"/>
      <c r="N9" s="38"/>
      <c r="O9" s="38"/>
      <c r="P9" s="38"/>
      <c r="Q9" s="38"/>
      <c r="R9" s="38"/>
    </row>
    <row r="10" spans="1:18" ht="12.75" x14ac:dyDescent="0.2">
      <c r="A10" s="40"/>
      <c r="B10" s="38"/>
      <c r="C10" s="38"/>
      <c r="D10" s="38"/>
      <c r="E10" s="38"/>
      <c r="F10" s="38"/>
      <c r="G10" s="38"/>
      <c r="H10" s="38"/>
      <c r="I10" s="38"/>
      <c r="J10" s="38"/>
      <c r="K10" s="38"/>
      <c r="L10" s="38"/>
      <c r="M10" s="38"/>
      <c r="N10" s="38"/>
      <c r="O10" s="38"/>
      <c r="P10" s="38"/>
      <c r="Q10" s="38"/>
      <c r="R10" s="38"/>
    </row>
    <row r="11" spans="1:18" ht="12.75" x14ac:dyDescent="0.2">
      <c r="A11" s="42">
        <v>1</v>
      </c>
      <c r="B11" s="43" t="str">
        <f>INDEX($B$64:$B$71,A11,1)</f>
        <v>BYE</v>
      </c>
      <c r="C11" s="44"/>
      <c r="D11" s="44"/>
      <c r="E11" s="46" t="str">
        <f>IF(AND(ABS(D11-D13)&lt;1,D11&gt;D13),"*","")</f>
        <v/>
      </c>
      <c r="F11" s="46"/>
      <c r="G11" s="38"/>
      <c r="H11" s="38"/>
      <c r="I11" s="38"/>
      <c r="J11" s="38"/>
      <c r="K11" s="38"/>
      <c r="L11" s="38"/>
      <c r="M11" s="38"/>
      <c r="N11" s="38"/>
      <c r="O11" s="38"/>
      <c r="P11" s="38"/>
      <c r="Q11" s="38"/>
      <c r="R11" s="38"/>
    </row>
    <row r="12" spans="1:18" ht="12.75" x14ac:dyDescent="0.2">
      <c r="A12" s="40"/>
      <c r="B12" s="48"/>
      <c r="C12" s="49"/>
      <c r="D12" s="49"/>
      <c r="E12" s="38"/>
      <c r="F12" s="46"/>
      <c r="G12" s="38"/>
      <c r="H12" s="38"/>
      <c r="I12" s="38"/>
      <c r="J12" s="38"/>
      <c r="K12" s="38"/>
      <c r="L12" s="38"/>
      <c r="M12" s="38"/>
      <c r="N12" s="38"/>
      <c r="O12" s="38"/>
      <c r="P12" s="38"/>
      <c r="Q12" s="38"/>
      <c r="R12" s="38"/>
    </row>
    <row r="13" spans="1:18" ht="12.75" x14ac:dyDescent="0.2">
      <c r="A13" s="42">
        <v>8</v>
      </c>
      <c r="B13" s="43" t="str">
        <f>INDEX($B$64:$B$71,A13,1)</f>
        <v>BYE</v>
      </c>
      <c r="C13" s="44"/>
      <c r="D13" s="44"/>
      <c r="E13" s="50" t="str">
        <f>IF(AND(ABS(D11-D13)&lt;1,D13&gt;D11),"*","")</f>
        <v/>
      </c>
      <c r="F13" s="46"/>
      <c r="G13" s="38"/>
      <c r="H13" s="38"/>
      <c r="I13" s="38"/>
      <c r="J13" s="38"/>
      <c r="K13" s="38"/>
      <c r="L13" s="38"/>
      <c r="M13" s="38"/>
      <c r="N13" s="38"/>
      <c r="O13" s="38"/>
      <c r="P13" s="38"/>
      <c r="Q13" s="38"/>
      <c r="R13" s="38"/>
    </row>
    <row r="14" spans="1:18" ht="12.75" x14ac:dyDescent="0.2">
      <c r="A14" s="40"/>
      <c r="B14" s="38"/>
      <c r="C14" s="38"/>
      <c r="D14" s="38"/>
      <c r="E14" s="38"/>
      <c r="F14" s="46"/>
      <c r="G14" s="38"/>
      <c r="H14" s="38"/>
      <c r="I14" s="41" t="s">
        <v>32</v>
      </c>
      <c r="J14" s="38"/>
      <c r="K14" s="38"/>
      <c r="L14" s="38"/>
      <c r="M14" s="38"/>
      <c r="N14" s="38"/>
      <c r="O14" s="38"/>
      <c r="P14" s="38"/>
      <c r="Q14" s="38"/>
      <c r="R14" s="38"/>
    </row>
    <row r="15" spans="1:18" ht="12.75" x14ac:dyDescent="0.2">
      <c r="A15" s="40"/>
      <c r="B15" s="38"/>
      <c r="C15" s="38"/>
      <c r="D15" s="38"/>
      <c r="E15" s="38"/>
      <c r="F15" s="46"/>
      <c r="G15" s="38"/>
      <c r="H15" s="38"/>
      <c r="I15" s="38"/>
      <c r="J15" s="41" t="s">
        <v>33</v>
      </c>
      <c r="K15" s="38"/>
      <c r="L15" s="38"/>
      <c r="M15" s="38"/>
      <c r="N15" s="38"/>
      <c r="O15" s="38"/>
      <c r="P15" s="38"/>
      <c r="Q15" s="38"/>
      <c r="R15" s="38"/>
    </row>
    <row r="16" spans="1:18" ht="12.75" x14ac:dyDescent="0.2">
      <c r="A16" s="40"/>
      <c r="B16" s="38"/>
      <c r="C16" s="38"/>
      <c r="D16" s="38"/>
      <c r="E16" s="38"/>
      <c r="F16" s="46"/>
      <c r="G16" s="38"/>
      <c r="H16" s="38"/>
      <c r="I16" s="38"/>
      <c r="J16" s="38"/>
      <c r="K16" s="38"/>
      <c r="L16" s="38"/>
      <c r="M16" s="38"/>
      <c r="N16" s="38"/>
      <c r="O16" s="38"/>
      <c r="P16" s="38"/>
      <c r="Q16" s="38"/>
      <c r="R16" s="38"/>
    </row>
    <row r="17" spans="1:18" ht="12.75" x14ac:dyDescent="0.2">
      <c r="A17" s="40"/>
      <c r="B17" s="38"/>
      <c r="C17" s="38"/>
      <c r="D17" s="38"/>
      <c r="E17" s="38"/>
      <c r="F17" s="46"/>
      <c r="G17" s="46">
        <v>1</v>
      </c>
      <c r="H17" s="43" t="str">
        <f>INDEX(H$64:H$67,'Finales 8'!G17,1)</f>
        <v/>
      </c>
      <c r="I17" s="44"/>
      <c r="J17" s="44"/>
      <c r="K17" s="46" t="str">
        <f>IF(AND(ABS(J17-J19)&lt;1,J17&gt;J19),"*","")</f>
        <v/>
      </c>
      <c r="L17" s="46"/>
      <c r="M17" s="38"/>
      <c r="N17" s="38"/>
      <c r="O17" s="38"/>
      <c r="P17" s="38"/>
      <c r="Q17" s="38"/>
      <c r="R17" s="38"/>
    </row>
    <row r="18" spans="1:18" ht="12.75" x14ac:dyDescent="0.2">
      <c r="A18" s="40"/>
      <c r="B18" s="38"/>
      <c r="C18" s="38"/>
      <c r="D18" s="38"/>
      <c r="E18" s="38"/>
      <c r="F18" s="38"/>
      <c r="G18" s="38"/>
      <c r="H18" s="38"/>
      <c r="I18" s="40"/>
      <c r="J18" s="40"/>
      <c r="K18" s="38"/>
      <c r="L18" s="46"/>
      <c r="M18" s="38"/>
      <c r="N18" s="38"/>
      <c r="O18" s="38"/>
      <c r="P18" s="38"/>
      <c r="Q18" s="38"/>
      <c r="R18" s="38"/>
    </row>
    <row r="19" spans="1:18" ht="12.75" x14ac:dyDescent="0.2">
      <c r="A19" s="40"/>
      <c r="B19" s="38"/>
      <c r="C19" s="38"/>
      <c r="D19" s="38"/>
      <c r="E19" s="38"/>
      <c r="F19" s="46"/>
      <c r="G19" s="46">
        <v>4</v>
      </c>
      <c r="H19" s="43" t="str">
        <f>INDEX(H$64:H$67,'Finales 8'!G19,1)</f>
        <v/>
      </c>
      <c r="I19" s="44"/>
      <c r="J19" s="44"/>
      <c r="K19" s="50" t="str">
        <f>IF(AND(ABS(J17-J19)&lt;1,J19&gt;J17),"*","")</f>
        <v/>
      </c>
      <c r="L19" s="46"/>
      <c r="M19" s="38"/>
      <c r="N19" s="38"/>
      <c r="O19" s="38"/>
      <c r="P19" s="38"/>
      <c r="Q19" s="38"/>
      <c r="R19" s="38"/>
    </row>
    <row r="20" spans="1:18" ht="12.75" x14ac:dyDescent="0.2">
      <c r="A20" s="40"/>
      <c r="B20" s="38"/>
      <c r="C20" s="38"/>
      <c r="D20" s="38"/>
      <c r="E20" s="38"/>
      <c r="F20" s="46"/>
      <c r="G20" s="38"/>
      <c r="H20" s="38"/>
      <c r="I20" s="40"/>
      <c r="J20" s="40"/>
      <c r="K20" s="38"/>
      <c r="L20" s="46"/>
      <c r="M20" s="38"/>
      <c r="N20" s="38"/>
      <c r="O20" s="38"/>
      <c r="P20" s="38"/>
      <c r="Q20" s="38"/>
      <c r="R20" s="38"/>
    </row>
    <row r="21" spans="1:18" ht="12.75" x14ac:dyDescent="0.2">
      <c r="A21" s="40"/>
      <c r="B21" s="38"/>
      <c r="C21" s="38"/>
      <c r="D21" s="38"/>
      <c r="E21" s="38"/>
      <c r="F21" s="46"/>
      <c r="G21" s="38"/>
      <c r="H21" s="38"/>
      <c r="I21" s="40"/>
      <c r="J21" s="40"/>
      <c r="K21" s="38"/>
      <c r="L21" s="46"/>
      <c r="M21" s="38"/>
      <c r="N21" s="38"/>
      <c r="O21" s="41" t="s">
        <v>32</v>
      </c>
      <c r="P21" s="38"/>
      <c r="Q21" s="38"/>
      <c r="R21" s="38"/>
    </row>
    <row r="22" spans="1:18" ht="12.75" x14ac:dyDescent="0.2">
      <c r="A22" s="40"/>
      <c r="B22" s="38"/>
      <c r="C22" s="38"/>
      <c r="D22" s="38"/>
      <c r="E22" s="38"/>
      <c r="F22" s="46"/>
      <c r="G22" s="38"/>
      <c r="H22" s="38"/>
      <c r="I22" s="38"/>
      <c r="J22" s="38"/>
      <c r="K22" s="38"/>
      <c r="L22" s="46"/>
      <c r="M22" s="38"/>
      <c r="N22" s="38"/>
      <c r="O22" s="38"/>
      <c r="P22" s="41" t="s">
        <v>33</v>
      </c>
      <c r="Q22" s="38"/>
      <c r="R22" s="38"/>
    </row>
    <row r="23" spans="1:18" ht="12.75" x14ac:dyDescent="0.2">
      <c r="A23" s="42">
        <v>5</v>
      </c>
      <c r="B23" s="43" t="str">
        <f>INDEX($B$64:$B$71,A23,1)</f>
        <v>BYE</v>
      </c>
      <c r="C23" s="44"/>
      <c r="D23" s="44"/>
      <c r="E23" s="46" t="str">
        <f>IF(AND(ABS(D23-D25)&lt;1,D23&gt;D25),"*","")</f>
        <v/>
      </c>
      <c r="F23" s="46"/>
      <c r="G23" s="38"/>
      <c r="H23" s="38"/>
      <c r="I23" s="38"/>
      <c r="J23" s="38"/>
      <c r="K23" s="38"/>
      <c r="L23" s="46"/>
      <c r="M23" s="38"/>
      <c r="N23" s="51" t="s">
        <v>34</v>
      </c>
      <c r="O23" s="38"/>
      <c r="P23" s="38"/>
      <c r="Q23" s="38"/>
      <c r="R23" s="38"/>
    </row>
    <row r="24" spans="1:18" ht="12.75" x14ac:dyDescent="0.2">
      <c r="A24" s="40"/>
      <c r="B24" s="38"/>
      <c r="C24" s="38"/>
      <c r="D24" s="38"/>
      <c r="E24" s="38"/>
      <c r="F24" s="46"/>
      <c r="G24" s="38"/>
      <c r="H24" s="38"/>
      <c r="I24" s="38"/>
      <c r="J24" s="38"/>
      <c r="K24" s="38"/>
      <c r="L24" s="46"/>
      <c r="M24" s="38"/>
      <c r="N24" s="52"/>
      <c r="O24" s="38"/>
      <c r="P24" s="38"/>
      <c r="Q24" s="38"/>
      <c r="R24" s="38"/>
    </row>
    <row r="25" spans="1:18" ht="12.75" x14ac:dyDescent="0.2">
      <c r="A25" s="42">
        <v>4</v>
      </c>
      <c r="B25" s="43" t="str">
        <f>INDEX($B$64:$B$71,A25,1)</f>
        <v>BYE</v>
      </c>
      <c r="C25" s="44"/>
      <c r="D25" s="44"/>
      <c r="E25" s="50" t="str">
        <f>IF(AND(ABS(D23-D25)&lt;1,D25&gt;D23),"*","")</f>
        <v/>
      </c>
      <c r="F25" s="46"/>
      <c r="G25" s="38"/>
      <c r="H25" s="38"/>
      <c r="I25" s="38"/>
      <c r="J25" s="38"/>
      <c r="K25" s="38"/>
      <c r="L25" s="46"/>
      <c r="M25" s="46"/>
      <c r="N25" s="53" t="str">
        <f>N64</f>
        <v/>
      </c>
      <c r="O25" s="44"/>
      <c r="P25" s="44"/>
      <c r="Q25" s="46" t="str">
        <f>IF(AND(ABS(P25-P27)&lt;1,P25&gt;P27),"*","")</f>
        <v/>
      </c>
      <c r="R25" s="38" t="str">
        <f>IF(N25="","",IF(N25=N82,"Goud","Zilver"))</f>
        <v/>
      </c>
    </row>
    <row r="26" spans="1:18" ht="12.75" x14ac:dyDescent="0.2">
      <c r="A26" s="40"/>
      <c r="B26" s="38"/>
      <c r="C26" s="38"/>
      <c r="D26" s="38"/>
      <c r="E26" s="38"/>
      <c r="F26" s="38"/>
      <c r="G26" s="38"/>
      <c r="H26" s="38"/>
      <c r="I26" s="38"/>
      <c r="J26" s="38"/>
      <c r="K26" s="38"/>
      <c r="L26" s="46"/>
      <c r="M26" s="38"/>
      <c r="N26" s="38"/>
      <c r="O26" s="40"/>
      <c r="P26" s="40"/>
      <c r="Q26" s="38"/>
      <c r="R26" s="38"/>
    </row>
    <row r="27" spans="1:18" ht="12.75" x14ac:dyDescent="0.2">
      <c r="A27" s="40"/>
      <c r="B27" s="38"/>
      <c r="C27" s="38"/>
      <c r="D27" s="38"/>
      <c r="E27" s="38"/>
      <c r="F27" s="38"/>
      <c r="G27" s="38"/>
      <c r="H27" s="38"/>
      <c r="I27" s="38"/>
      <c r="J27" s="38"/>
      <c r="K27" s="38"/>
      <c r="L27" s="46"/>
      <c r="M27" s="46"/>
      <c r="N27" s="53" t="str">
        <f>N65</f>
        <v/>
      </c>
      <c r="O27" s="44"/>
      <c r="P27" s="44"/>
      <c r="Q27" s="50" t="str">
        <f>IF(AND(ABS(P25-P27)&lt;1,P27&gt;P25),"*","")</f>
        <v/>
      </c>
      <c r="R27" s="38" t="str">
        <f>IF(N27="","",IF(N25=N82,"Zilver","Goud"))</f>
        <v/>
      </c>
    </row>
    <row r="28" spans="1:18" ht="12.75" x14ac:dyDescent="0.2">
      <c r="A28" s="40"/>
      <c r="B28" s="38"/>
      <c r="C28" s="38"/>
      <c r="D28" s="38"/>
      <c r="E28" s="38"/>
      <c r="F28" s="38"/>
      <c r="G28" s="38"/>
      <c r="H28" s="38"/>
      <c r="I28" s="38"/>
      <c r="J28" s="38"/>
      <c r="K28" s="38"/>
      <c r="L28" s="46"/>
      <c r="M28" s="38"/>
      <c r="N28" s="38"/>
      <c r="O28" s="38"/>
      <c r="P28" s="38"/>
      <c r="Q28" s="38"/>
      <c r="R28" s="38"/>
    </row>
    <row r="29" spans="1:18" ht="12.75" x14ac:dyDescent="0.2">
      <c r="A29" s="40"/>
      <c r="B29" s="38"/>
      <c r="C29" s="38"/>
      <c r="D29" s="38"/>
      <c r="E29" s="38"/>
      <c r="F29" s="38"/>
      <c r="G29" s="38"/>
      <c r="H29" s="38"/>
      <c r="I29" s="38"/>
      <c r="J29" s="38"/>
      <c r="K29" s="38"/>
      <c r="L29" s="46"/>
      <c r="M29" s="38"/>
      <c r="N29" s="38"/>
      <c r="O29" s="38"/>
      <c r="P29" s="38"/>
      <c r="Q29" s="38"/>
      <c r="R29" s="38"/>
    </row>
    <row r="30" spans="1:18" ht="12.75" x14ac:dyDescent="0.2">
      <c r="A30" s="40"/>
      <c r="B30" s="38"/>
      <c r="C30" s="38"/>
      <c r="D30" s="38"/>
      <c r="E30" s="38"/>
      <c r="F30" s="38"/>
      <c r="G30" s="38"/>
      <c r="H30" s="38"/>
      <c r="I30" s="38"/>
      <c r="J30" s="38"/>
      <c r="K30" s="38"/>
      <c r="L30" s="46"/>
      <c r="M30" s="38"/>
      <c r="N30" s="38"/>
      <c r="O30" s="38"/>
      <c r="P30" s="38"/>
      <c r="Q30" s="38"/>
      <c r="R30" s="38"/>
    </row>
    <row r="31" spans="1:18" ht="12.75" x14ac:dyDescent="0.2">
      <c r="A31" s="40"/>
      <c r="B31" s="38"/>
      <c r="C31" s="38"/>
      <c r="D31" s="38"/>
      <c r="E31" s="38"/>
      <c r="F31" s="38"/>
      <c r="G31" s="38"/>
      <c r="H31" s="38"/>
      <c r="I31" s="38"/>
      <c r="J31" s="38"/>
      <c r="K31" s="38"/>
      <c r="L31" s="46"/>
      <c r="M31" s="38"/>
      <c r="N31" s="51" t="s">
        <v>35</v>
      </c>
      <c r="O31" s="38"/>
      <c r="P31" s="38"/>
      <c r="Q31" s="38"/>
      <c r="R31" s="38"/>
    </row>
    <row r="32" spans="1:18" ht="12.75" x14ac:dyDescent="0.2">
      <c r="A32" s="40"/>
      <c r="B32" s="38"/>
      <c r="C32" s="38"/>
      <c r="D32" s="38"/>
      <c r="E32" s="38"/>
      <c r="F32" s="38"/>
      <c r="G32" s="38"/>
      <c r="H32" s="38"/>
      <c r="I32" s="38"/>
      <c r="J32" s="38"/>
      <c r="K32" s="38"/>
      <c r="L32" s="46"/>
      <c r="M32" s="38"/>
      <c r="N32" s="38"/>
      <c r="O32" s="38"/>
      <c r="P32" s="38"/>
      <c r="Q32" s="38"/>
      <c r="R32" s="38"/>
    </row>
    <row r="33" spans="1:18" ht="12.75" x14ac:dyDescent="0.2">
      <c r="A33" s="40"/>
      <c r="B33" s="38"/>
      <c r="C33" s="38"/>
      <c r="D33" s="38"/>
      <c r="E33" s="38"/>
      <c r="F33" s="38"/>
      <c r="G33" s="38"/>
      <c r="H33" s="38"/>
      <c r="I33" s="38"/>
      <c r="J33" s="38"/>
      <c r="K33" s="38"/>
      <c r="L33" s="46"/>
      <c r="M33" s="46"/>
      <c r="N33" s="53" t="str">
        <f>N66</f>
        <v/>
      </c>
      <c r="O33" s="44"/>
      <c r="P33" s="44"/>
      <c r="Q33" s="46" t="str">
        <f>IF(AND(ABS(P33-P35)&lt;1,P33&gt;P35),"*","")</f>
        <v/>
      </c>
      <c r="R33" s="38" t="str">
        <f>IF(N33="","",IF(N33=N84,"Brons","4e"))</f>
        <v/>
      </c>
    </row>
    <row r="34" spans="1:18" ht="12.75" x14ac:dyDescent="0.2">
      <c r="A34" s="40"/>
      <c r="B34" s="38"/>
      <c r="C34" s="38"/>
      <c r="D34" s="38"/>
      <c r="E34" s="38"/>
      <c r="F34" s="38"/>
      <c r="G34" s="38"/>
      <c r="H34" s="38"/>
      <c r="I34" s="38"/>
      <c r="J34" s="38"/>
      <c r="K34" s="38"/>
      <c r="L34" s="46"/>
      <c r="M34" s="38"/>
      <c r="N34" s="38"/>
      <c r="O34" s="40"/>
      <c r="P34" s="40"/>
      <c r="Q34" s="38"/>
      <c r="R34" s="38"/>
    </row>
    <row r="35" spans="1:18" ht="12.75" x14ac:dyDescent="0.2">
      <c r="A35" s="42">
        <v>3</v>
      </c>
      <c r="B35" s="43" t="str">
        <f>INDEX($B$64:$B$71,A35,1)</f>
        <v>BYE</v>
      </c>
      <c r="C35" s="44"/>
      <c r="D35" s="44"/>
      <c r="E35" s="46" t="str">
        <f>IF(AND(ABS(D35-D37)&lt;1,D35&gt;D37),"*","")</f>
        <v/>
      </c>
      <c r="F35" s="46"/>
      <c r="G35" s="38"/>
      <c r="H35" s="38"/>
      <c r="I35" s="38"/>
      <c r="J35" s="38"/>
      <c r="K35" s="38"/>
      <c r="L35" s="46"/>
      <c r="M35" s="46"/>
      <c r="N35" s="53" t="str">
        <f>N67</f>
        <v/>
      </c>
      <c r="O35" s="44"/>
      <c r="P35" s="44"/>
      <c r="Q35" s="50" t="str">
        <f>IF(AND(ABS(P33-P35)&lt;1,P35&gt;P33),"*","")</f>
        <v/>
      </c>
      <c r="R35" s="38" t="str">
        <f>IF(N35="","",IF(N33=N84,"4e","Brons"))</f>
        <v/>
      </c>
    </row>
    <row r="36" spans="1:18" ht="12.75" x14ac:dyDescent="0.2">
      <c r="A36" s="40"/>
      <c r="B36" s="38"/>
      <c r="C36" s="49"/>
      <c r="D36" s="49"/>
      <c r="E36" s="38"/>
      <c r="F36" s="46"/>
      <c r="G36" s="38"/>
      <c r="H36" s="38"/>
      <c r="I36" s="38"/>
      <c r="J36" s="38"/>
      <c r="K36" s="38"/>
      <c r="L36" s="46"/>
      <c r="M36" s="38"/>
      <c r="N36" s="38"/>
      <c r="O36" s="38"/>
      <c r="P36" s="38"/>
      <c r="Q36" s="38"/>
      <c r="R36" s="38"/>
    </row>
    <row r="37" spans="1:18" ht="12.75" x14ac:dyDescent="0.2">
      <c r="A37" s="42">
        <v>6</v>
      </c>
      <c r="B37" s="43" t="str">
        <f>INDEX($B$64:$B$71,A37,1)</f>
        <v>BYE</v>
      </c>
      <c r="C37" s="44"/>
      <c r="D37" s="44"/>
      <c r="E37" s="50" t="str">
        <f>IF(AND(ABS(D35-D37)&lt;1,D37&gt;D35),"*","")</f>
        <v/>
      </c>
      <c r="F37" s="46"/>
      <c r="G37" s="38"/>
      <c r="H37" s="38"/>
      <c r="I37" s="38"/>
      <c r="J37" s="38"/>
      <c r="K37" s="38"/>
      <c r="L37" s="46"/>
      <c r="M37" s="38"/>
      <c r="N37" s="38"/>
      <c r="O37" s="38"/>
      <c r="P37" s="38"/>
      <c r="Q37" s="38"/>
      <c r="R37" s="38"/>
    </row>
    <row r="38" spans="1:18" ht="12.75" x14ac:dyDescent="0.2">
      <c r="A38" s="40"/>
      <c r="B38" s="38"/>
      <c r="C38" s="38"/>
      <c r="D38" s="38"/>
      <c r="E38" s="38"/>
      <c r="F38" s="46"/>
      <c r="G38" s="38"/>
      <c r="H38" s="38"/>
      <c r="I38" s="38"/>
      <c r="J38" s="38"/>
      <c r="K38" s="38"/>
      <c r="L38" s="46"/>
      <c r="M38" s="38"/>
      <c r="N38" s="38"/>
      <c r="O38" s="38"/>
      <c r="P38" s="38"/>
      <c r="Q38" s="38"/>
      <c r="R38" s="38"/>
    </row>
    <row r="39" spans="1:18" ht="12.75" x14ac:dyDescent="0.2">
      <c r="A39" s="40"/>
      <c r="B39" s="38"/>
      <c r="C39" s="38"/>
      <c r="D39" s="38"/>
      <c r="E39" s="38"/>
      <c r="F39" s="46"/>
      <c r="G39" s="38"/>
      <c r="H39" s="38"/>
      <c r="I39" s="38"/>
      <c r="J39" s="38"/>
      <c r="K39" s="38"/>
      <c r="L39" s="46"/>
      <c r="M39" s="38"/>
      <c r="N39" s="38"/>
      <c r="O39" s="38"/>
      <c r="P39" s="38"/>
      <c r="Q39" s="38"/>
      <c r="R39" s="38"/>
    </row>
    <row r="40" spans="1:18" ht="12.75" x14ac:dyDescent="0.2">
      <c r="A40" s="40"/>
      <c r="B40" s="38"/>
      <c r="C40" s="38"/>
      <c r="D40" s="38"/>
      <c r="E40" s="38"/>
      <c r="F40" s="46"/>
      <c r="G40" s="38"/>
      <c r="H40" s="38"/>
      <c r="I40" s="38"/>
      <c r="J40" s="38"/>
      <c r="K40" s="38"/>
      <c r="L40" s="46"/>
      <c r="M40" s="38"/>
      <c r="N40" s="38"/>
      <c r="O40" s="38"/>
      <c r="P40" s="38"/>
      <c r="Q40" s="38"/>
      <c r="R40" s="38"/>
    </row>
    <row r="41" spans="1:18" ht="12.75" x14ac:dyDescent="0.2">
      <c r="A41" s="40"/>
      <c r="B41" s="38"/>
      <c r="C41" s="38"/>
      <c r="D41" s="38"/>
      <c r="E41" s="38"/>
      <c r="F41" s="46"/>
      <c r="G41" s="46">
        <v>3</v>
      </c>
      <c r="H41" s="43" t="str">
        <f>INDEX(H$64:H$67,'Finales 8'!G41,1)</f>
        <v/>
      </c>
      <c r="I41" s="44"/>
      <c r="J41" s="44"/>
      <c r="K41" s="46" t="str">
        <f>IF(AND(ABS(J41-J43)&lt;1,J41&gt;J43),"*","")</f>
        <v/>
      </c>
      <c r="L41" s="46"/>
      <c r="M41" s="38"/>
      <c r="N41" s="38"/>
      <c r="O41" s="38"/>
      <c r="P41" s="38"/>
      <c r="Q41" s="38"/>
      <c r="R41" s="38"/>
    </row>
    <row r="42" spans="1:18" ht="12.75" x14ac:dyDescent="0.2">
      <c r="A42" s="40"/>
      <c r="B42" s="38"/>
      <c r="C42" s="38"/>
      <c r="D42" s="38"/>
      <c r="E42" s="38"/>
      <c r="F42" s="38"/>
      <c r="G42" s="38"/>
      <c r="H42" s="38"/>
      <c r="I42" s="40"/>
      <c r="J42" s="40"/>
      <c r="K42" s="38"/>
      <c r="L42" s="46"/>
      <c r="M42" s="38"/>
      <c r="N42" s="38"/>
      <c r="O42" s="38"/>
      <c r="P42" s="38"/>
      <c r="Q42" s="38"/>
      <c r="R42" s="38"/>
    </row>
    <row r="43" spans="1:18" ht="12.75" x14ac:dyDescent="0.2">
      <c r="A43" s="40"/>
      <c r="B43" s="38"/>
      <c r="C43" s="38"/>
      <c r="D43" s="38"/>
      <c r="E43" s="38"/>
      <c r="F43" s="46"/>
      <c r="G43" s="46">
        <v>2</v>
      </c>
      <c r="H43" s="43" t="str">
        <f>INDEX(H$64:H$67,'Finales 8'!G43,1)</f>
        <v/>
      </c>
      <c r="I43" s="44"/>
      <c r="J43" s="44"/>
      <c r="K43" s="50" t="str">
        <f>IF(AND(ABS(J41-J43)&lt;1,J43&gt;J41),"*","")</f>
        <v/>
      </c>
      <c r="L43" s="46"/>
      <c r="M43" s="38"/>
      <c r="N43" s="38"/>
      <c r="O43" s="38"/>
      <c r="P43" s="38"/>
      <c r="Q43" s="38"/>
      <c r="R43" s="38"/>
    </row>
    <row r="44" spans="1:18" ht="12.75" x14ac:dyDescent="0.2">
      <c r="A44" s="40"/>
      <c r="B44" s="38"/>
      <c r="C44" s="38"/>
      <c r="D44" s="38"/>
      <c r="E44" s="38"/>
      <c r="F44" s="46"/>
      <c r="G44" s="38"/>
      <c r="H44" s="38"/>
      <c r="I44" s="40"/>
      <c r="J44" s="40"/>
      <c r="K44" s="38"/>
      <c r="L44" s="38"/>
      <c r="M44" s="38"/>
      <c r="N44" s="38"/>
      <c r="O44" s="38"/>
      <c r="P44" s="38"/>
      <c r="Q44" s="38"/>
      <c r="R44" s="38"/>
    </row>
    <row r="45" spans="1:18" ht="12.75" x14ac:dyDescent="0.2">
      <c r="A45" s="40"/>
      <c r="B45" s="38"/>
      <c r="C45" s="38"/>
      <c r="D45" s="38"/>
      <c r="E45" s="38"/>
      <c r="F45" s="46"/>
      <c r="G45" s="38"/>
      <c r="H45" s="38"/>
      <c r="I45" s="40"/>
      <c r="J45" s="40"/>
      <c r="K45" s="38"/>
      <c r="L45" s="38"/>
      <c r="M45" s="38"/>
      <c r="N45" s="38"/>
      <c r="O45" s="38"/>
      <c r="P45" s="38"/>
      <c r="Q45" s="38"/>
      <c r="R45" s="38"/>
    </row>
    <row r="46" spans="1:18" ht="12.75" x14ac:dyDescent="0.2">
      <c r="A46" s="40"/>
      <c r="B46" s="38"/>
      <c r="C46" s="38"/>
      <c r="D46" s="38"/>
      <c r="E46" s="38"/>
      <c r="F46" s="46"/>
      <c r="G46" s="38"/>
      <c r="H46" s="38"/>
      <c r="I46" s="38"/>
      <c r="J46" s="38"/>
      <c r="K46" s="38"/>
      <c r="L46" s="38"/>
      <c r="M46" s="38"/>
      <c r="N46" s="38"/>
      <c r="O46" s="38"/>
      <c r="P46" s="38"/>
      <c r="Q46" s="38"/>
      <c r="R46" s="38"/>
    </row>
    <row r="47" spans="1:18" ht="12.75" x14ac:dyDescent="0.2">
      <c r="A47" s="42">
        <v>7</v>
      </c>
      <c r="B47" s="43" t="str">
        <f>INDEX($B$64:$B$71,A47,1)</f>
        <v>BYE</v>
      </c>
      <c r="C47" s="44"/>
      <c r="D47" s="44"/>
      <c r="E47" s="46" t="str">
        <f>IF(AND(ABS(D47-D49)&lt;1,D47&gt;D49),"*","")</f>
        <v/>
      </c>
      <c r="F47" s="46"/>
      <c r="G47" s="38"/>
      <c r="H47" s="38"/>
      <c r="I47" s="38"/>
      <c r="J47" s="38"/>
      <c r="K47" s="38"/>
      <c r="L47" s="38"/>
      <c r="M47" s="38"/>
      <c r="N47" s="38"/>
      <c r="O47" s="38"/>
      <c r="P47" s="38"/>
      <c r="Q47" s="38"/>
      <c r="R47" s="38"/>
    </row>
    <row r="48" spans="1:18" ht="12.75" x14ac:dyDescent="0.2">
      <c r="A48" s="40"/>
      <c r="B48" s="38"/>
      <c r="C48" s="38"/>
      <c r="D48" s="38"/>
      <c r="E48" s="38"/>
      <c r="F48" s="46"/>
      <c r="G48" s="38"/>
      <c r="H48" s="38"/>
      <c r="I48" s="38"/>
      <c r="J48" s="38"/>
      <c r="K48" s="38"/>
      <c r="L48" s="38"/>
      <c r="M48" s="38"/>
      <c r="N48" s="38"/>
      <c r="O48" s="38"/>
      <c r="P48" s="38"/>
      <c r="Q48" s="38"/>
      <c r="R48" s="38"/>
    </row>
    <row r="49" spans="1:18" ht="12.75" x14ac:dyDescent="0.2">
      <c r="A49" s="42">
        <v>2</v>
      </c>
      <c r="B49" s="43" t="str">
        <f>INDEX($B$64:$B$71,A49,1)</f>
        <v>BYE</v>
      </c>
      <c r="C49" s="44"/>
      <c r="D49" s="44"/>
      <c r="E49" s="50" t="str">
        <f>IF(AND(ABS(D47-D49)&lt;1,D49&gt;D47),"*","")</f>
        <v/>
      </c>
      <c r="F49" s="46"/>
      <c r="G49" s="38"/>
      <c r="H49" s="38"/>
      <c r="I49" s="38"/>
      <c r="J49" s="38"/>
      <c r="K49" s="38"/>
      <c r="L49" s="38"/>
      <c r="M49" s="38"/>
      <c r="N49" s="38"/>
      <c r="O49" s="38"/>
      <c r="P49" s="38"/>
      <c r="Q49" s="38"/>
      <c r="R49" s="38"/>
    </row>
    <row r="50" spans="1:18" ht="12.75" x14ac:dyDescent="0.2">
      <c r="A50" s="40"/>
      <c r="B50" s="38"/>
      <c r="C50" s="38"/>
      <c r="D50" s="38"/>
      <c r="E50" s="38"/>
      <c r="F50" s="38"/>
      <c r="G50" s="38"/>
      <c r="H50" s="38"/>
      <c r="I50" s="38"/>
      <c r="J50" s="38"/>
      <c r="K50" s="38"/>
      <c r="L50" s="38"/>
      <c r="M50" s="38"/>
      <c r="N50" s="38"/>
      <c r="O50" s="38"/>
      <c r="P50" s="38"/>
      <c r="Q50" s="38"/>
      <c r="R50" s="38"/>
    </row>
    <row r="51" spans="1:18" ht="12.75" x14ac:dyDescent="0.2">
      <c r="A51" s="40"/>
      <c r="B51" s="38"/>
      <c r="C51" s="38"/>
      <c r="D51" s="38"/>
      <c r="E51" s="38"/>
      <c r="F51" s="38"/>
      <c r="G51" s="38"/>
      <c r="H51" s="38"/>
      <c r="I51" s="38"/>
      <c r="J51" s="38"/>
      <c r="K51" s="38"/>
      <c r="L51" s="38"/>
      <c r="M51" s="38"/>
      <c r="N51" s="38"/>
      <c r="O51" s="38"/>
      <c r="P51" s="38"/>
      <c r="Q51" s="38"/>
      <c r="R51" s="38"/>
    </row>
    <row r="52" spans="1:18" ht="12.75" x14ac:dyDescent="0.2">
      <c r="A52" s="40"/>
      <c r="B52" s="38"/>
      <c r="C52" s="38"/>
      <c r="D52" s="38"/>
      <c r="E52" s="38"/>
      <c r="F52" s="38"/>
      <c r="G52" s="38"/>
      <c r="H52" s="38"/>
      <c r="I52" s="38"/>
      <c r="J52" s="38"/>
      <c r="K52" s="38"/>
      <c r="L52" s="38"/>
      <c r="M52" s="38"/>
      <c r="N52" s="38"/>
      <c r="O52" s="38"/>
      <c r="P52" s="38"/>
      <c r="Q52" s="38"/>
      <c r="R52" s="38"/>
    </row>
    <row r="53" spans="1:18" ht="12.75" hidden="1" x14ac:dyDescent="0.2">
      <c r="A53" s="38"/>
      <c r="B53" s="38"/>
      <c r="C53" s="38"/>
      <c r="D53" s="38"/>
      <c r="E53" s="38"/>
      <c r="F53" s="38"/>
      <c r="G53" s="38"/>
      <c r="H53" s="38"/>
      <c r="I53" s="38"/>
      <c r="J53" s="38"/>
      <c r="K53" s="38"/>
      <c r="L53" s="38"/>
      <c r="M53" s="38"/>
      <c r="N53" s="38"/>
      <c r="O53" s="38"/>
      <c r="P53" s="38"/>
      <c r="Q53" s="38"/>
      <c r="R53" s="38"/>
    </row>
    <row r="54" spans="1:18" ht="12.75" hidden="1" x14ac:dyDescent="0.2">
      <c r="A54" s="38"/>
      <c r="B54" s="38"/>
      <c r="C54" s="38"/>
      <c r="D54" s="38"/>
      <c r="E54" s="38"/>
      <c r="F54" s="38"/>
      <c r="G54" s="38"/>
      <c r="H54" s="38"/>
      <c r="I54" s="38"/>
      <c r="J54" s="38"/>
      <c r="K54" s="38"/>
      <c r="L54" s="38"/>
      <c r="M54" s="38"/>
      <c r="N54" s="38"/>
      <c r="O54" s="38"/>
      <c r="P54" s="38"/>
      <c r="Q54" s="38"/>
      <c r="R54" s="38"/>
    </row>
    <row r="55" spans="1:18" ht="12.75" hidden="1" x14ac:dyDescent="0.2"/>
    <row r="56" spans="1:18" ht="12.75" hidden="1" x14ac:dyDescent="0.2"/>
    <row r="59" spans="1:18" ht="12.75" hidden="1" x14ac:dyDescent="0.2">
      <c r="A59" s="54"/>
      <c r="B59" s="54" t="s">
        <v>36</v>
      </c>
      <c r="C59" s="54"/>
      <c r="D59" s="54"/>
      <c r="E59" s="54"/>
      <c r="F59" s="54"/>
      <c r="G59" s="54"/>
      <c r="H59" s="54"/>
      <c r="I59" s="54"/>
      <c r="J59" s="54"/>
      <c r="K59" s="54"/>
      <c r="L59" s="54"/>
      <c r="M59" s="54"/>
      <c r="N59" s="54"/>
      <c r="O59" s="54"/>
      <c r="P59" s="54"/>
    </row>
    <row r="61" spans="1:18" ht="12.75" hidden="1" x14ac:dyDescent="0.2">
      <c r="A61" s="57" t="s">
        <v>56</v>
      </c>
    </row>
    <row r="63" spans="1:18" ht="12.75" hidden="1" x14ac:dyDescent="0.2">
      <c r="B63" s="59" t="s">
        <v>37</v>
      </c>
      <c r="H63" s="59" t="s">
        <v>37</v>
      </c>
      <c r="N63" s="59" t="s">
        <v>37</v>
      </c>
    </row>
    <row r="64" spans="1:18" s="38" customFormat="1" ht="12.75" hidden="1" x14ac:dyDescent="0.2">
      <c r="B64" s="60" t="str">
        <f>IF(Voorronde!N9&gt;0,"["&amp;Voorronde!D9&amp;"] "&amp;Voorronde!E9,"BYE")</f>
        <v>BYE</v>
      </c>
      <c r="H64" s="61" t="str">
        <f>B82</f>
        <v/>
      </c>
      <c r="N64" s="61" t="str">
        <f>H82</f>
        <v/>
      </c>
    </row>
    <row r="65" spans="2:14" s="38" customFormat="1" ht="12.75" hidden="1" x14ac:dyDescent="0.2">
      <c r="B65" s="60" t="str">
        <f>IF(Voorronde!N10&gt;0,"["&amp;Voorronde!D10&amp;"] "&amp;Voorronde!E10,"BYE")</f>
        <v>BYE</v>
      </c>
      <c r="H65" s="61" t="str">
        <f>B85</f>
        <v/>
      </c>
      <c r="N65" s="61" t="str">
        <f>H83</f>
        <v/>
      </c>
    </row>
    <row r="66" spans="2:14" s="38" customFormat="1" ht="12.75" hidden="1" x14ac:dyDescent="0.2">
      <c r="B66" s="60" t="str">
        <f>IF(Voorronde!N11&gt;0,"["&amp;Voorronde!D11&amp;"] "&amp;Voorronde!E11,"BYE")</f>
        <v>BYE</v>
      </c>
      <c r="H66" s="61" t="str">
        <f>B84</f>
        <v/>
      </c>
      <c r="N66" s="61" t="str">
        <f>H84</f>
        <v/>
      </c>
    </row>
    <row r="67" spans="2:14" s="38" customFormat="1" ht="12.75" hidden="1" x14ac:dyDescent="0.2">
      <c r="B67" s="60" t="str">
        <f>IF(Voorronde!N12&gt;0,"["&amp;Voorronde!D12&amp;"] "&amp;Voorronde!E12,"BYE")</f>
        <v>BYE</v>
      </c>
      <c r="H67" s="61" t="str">
        <f>B83</f>
        <v/>
      </c>
      <c r="N67" s="38" t="str">
        <f>H85</f>
        <v/>
      </c>
    </row>
    <row r="68" spans="2:14" s="38" customFormat="1" ht="12.75" hidden="1" x14ac:dyDescent="0.2">
      <c r="B68" s="60" t="str">
        <f>IF(Voorronde!N13&gt;0,"["&amp;Voorronde!D13&amp;"] "&amp;Voorronde!E13,"BYE")</f>
        <v>BYE</v>
      </c>
    </row>
    <row r="69" spans="2:14" s="38" customFormat="1" ht="12.75" hidden="1" x14ac:dyDescent="0.2">
      <c r="B69" s="60" t="str">
        <f>IF(Voorronde!N14&gt;0,"["&amp;Voorronde!D14&amp;"] "&amp;Voorronde!E14,"BYE")</f>
        <v>BYE</v>
      </c>
    </row>
    <row r="70" spans="2:14" s="38" customFormat="1" ht="12.75" hidden="1" x14ac:dyDescent="0.2">
      <c r="B70" s="60" t="str">
        <f>IF(Voorronde!N15&gt;0,"["&amp;Voorronde!D15&amp;"] "&amp;Voorronde!E15,"BYE")</f>
        <v>BYE</v>
      </c>
    </row>
    <row r="71" spans="2:14" s="38" customFormat="1" ht="12.75" hidden="1" x14ac:dyDescent="0.2">
      <c r="B71" s="60" t="str">
        <f>IF(Voorronde!N16&gt;0,"["&amp;Voorronde!D16&amp;"] "&amp;Voorronde!E16,"BYE")</f>
        <v>BYE</v>
      </c>
    </row>
    <row r="72" spans="2:14" s="38" customFormat="1" ht="12.75" hidden="1" x14ac:dyDescent="0.2"/>
    <row r="73" spans="2:14" s="38" customFormat="1" ht="12.75" hidden="1" x14ac:dyDescent="0.2"/>
    <row r="74" spans="2:14" s="38" customFormat="1" ht="12.75" hidden="1" x14ac:dyDescent="0.2"/>
    <row r="75" spans="2:14" s="38" customFormat="1" ht="12.75" hidden="1" x14ac:dyDescent="0.2"/>
    <row r="76" spans="2:14" s="38" customFormat="1" ht="12.75" hidden="1" x14ac:dyDescent="0.2"/>
    <row r="77" spans="2:14" s="38" customFormat="1" ht="12.75" hidden="1" x14ac:dyDescent="0.2"/>
    <row r="78" spans="2:14" s="38" customFormat="1" ht="12.75" hidden="1" x14ac:dyDescent="0.2"/>
    <row r="79" spans="2:14" s="38" customFormat="1" ht="12.75" hidden="1" x14ac:dyDescent="0.2"/>
    <row r="81" spans="1:14" ht="12.75" hidden="1" x14ac:dyDescent="0.2">
      <c r="A81" s="62" t="s">
        <v>39</v>
      </c>
      <c r="G81" s="62" t="s">
        <v>40</v>
      </c>
      <c r="M81" s="62" t="s">
        <v>41</v>
      </c>
    </row>
    <row r="82" spans="1:14" s="38" customFormat="1" ht="12.75" hidden="1" x14ac:dyDescent="0.2">
      <c r="B82" s="61" t="str">
        <f>IF(SUM(C11:D11)=SUM(C13:D13),"",IF(SUM(C11:D11)&gt;SUM(C13:D13),B11,B13))</f>
        <v/>
      </c>
      <c r="C82" s="64"/>
      <c r="E82" s="64" t="s">
        <v>43</v>
      </c>
      <c r="H82" s="61" t="str">
        <f>IF(SUM(I17:J17)=SUM(I19:J19),"",IF(SUM(I17:J17)&gt;SUM(I19:J19),H17,H19))</f>
        <v/>
      </c>
      <c r="I82" s="64"/>
      <c r="K82" s="64" t="s">
        <v>44</v>
      </c>
      <c r="M82" s="38">
        <v>1</v>
      </c>
      <c r="N82" s="61" t="str">
        <f>IF(SUM(O25:P25)=SUM(O27:P27),"",IF(SUM(O25:P25)&gt;SUM(O27:P27),N25,N27))</f>
        <v/>
      </c>
    </row>
    <row r="83" spans="1:14" s="38" customFormat="1" ht="12.75" hidden="1" x14ac:dyDescent="0.2">
      <c r="B83" s="61" t="str">
        <f>IF(SUM(C23:D23)=SUM(C25:D25),"",IF(SUM(C23:D23)&gt;SUM(C25:D25),B23,B25))</f>
        <v/>
      </c>
      <c r="C83" s="64"/>
      <c r="E83" s="64" t="s">
        <v>46</v>
      </c>
      <c r="H83" s="61" t="str">
        <f>IF(SUM(I41:J41)=SUM(I43:J43),"",IF(SUM(I41:J41)&gt;SUM(I43:J43),H41,H43))</f>
        <v/>
      </c>
      <c r="I83" s="64"/>
      <c r="K83" s="64" t="s">
        <v>47</v>
      </c>
      <c r="M83" s="38">
        <v>2</v>
      </c>
      <c r="N83" s="61" t="str">
        <f>IF(SUM(O25:P25)=SUM(O27:P27),"",IF(SUM(O25:P25)&lt;SUM(O27:P27),N25,N27))</f>
        <v/>
      </c>
    </row>
    <row r="84" spans="1:14" s="38" customFormat="1" ht="12.75" hidden="1" x14ac:dyDescent="0.2">
      <c r="B84" s="61" t="str">
        <f>IF(SUM(C35:D35)=SUM(C37:D37),"",IF(SUM(C35:D35)&gt;SUM(C37:D37),B35,B37))</f>
        <v/>
      </c>
      <c r="C84" s="64"/>
      <c r="E84" s="64" t="s">
        <v>49</v>
      </c>
      <c r="H84" s="38" t="str">
        <f>IF(SUM(I17:J17)=SUM(I19:J19),"",IF(SUM(I17:J17)&lt;SUM(I19:J19),H17,H19))</f>
        <v/>
      </c>
      <c r="I84" s="64"/>
      <c r="K84" s="64" t="s">
        <v>44</v>
      </c>
      <c r="M84" s="38">
        <v>3</v>
      </c>
      <c r="N84" s="38" t="str">
        <f>IF(SUM(O33:P33)=SUM(O35:P35),"",IF(SUM(O33:P33)&gt;SUM(O35:P35),N33,N35))</f>
        <v/>
      </c>
    </row>
    <row r="85" spans="1:14" s="38" customFormat="1" ht="12.75" hidden="1" x14ac:dyDescent="0.2">
      <c r="B85" s="61" t="str">
        <f>IF(SUM(C47:D47)=SUM(C49:D49),"",IF(SUM(C47:D47)&gt;SUM(C49:D49),B47,B49))</f>
        <v/>
      </c>
      <c r="C85" s="64"/>
      <c r="E85" s="64" t="s">
        <v>51</v>
      </c>
      <c r="H85" s="38" t="str">
        <f>IF(SUM(I41:J41)=SUM(I43:J43),"",IF(SUM(I41:J41)&lt;SUM(I43:J43),H41,H43))</f>
        <v/>
      </c>
      <c r="I85" s="63"/>
      <c r="K85" s="63" t="s">
        <v>47</v>
      </c>
      <c r="M85" s="38">
        <v>4</v>
      </c>
      <c r="N85" s="38" t="str">
        <f>IF(SUM(O33:P33)=SUM(O35:P35),"",IF(SUM(O33:P33)&lt;SUM(O35:P35),N33,N35))</f>
        <v/>
      </c>
    </row>
    <row r="86" spans="1:14" s="38" customFormat="1" ht="12.75" hidden="1" x14ac:dyDescent="0.2">
      <c r="A86" s="38">
        <v>5</v>
      </c>
      <c r="B86" s="38" t="str">
        <f>IF(SUM(C11:D11)=SUM(C13:D13),"",IF(SUM(C11:D11)&lt;SUM(C13:D13),B11,B13))</f>
        <v/>
      </c>
      <c r="C86" s="40"/>
    </row>
    <row r="87" spans="1:14" s="38" customFormat="1" ht="12.75" hidden="1" x14ac:dyDescent="0.2">
      <c r="A87" s="38">
        <v>5</v>
      </c>
      <c r="B87" s="38" t="str">
        <f>IF(SUM(C23:D23)=SUM(C25:D25),"",IF(SUM(C23:D23)&lt;SUM(C25:D25),B23,B25))</f>
        <v/>
      </c>
      <c r="C87" s="40"/>
    </row>
    <row r="88" spans="1:14" s="38" customFormat="1" ht="12.75" hidden="1" x14ac:dyDescent="0.2">
      <c r="A88" s="38">
        <v>5</v>
      </c>
      <c r="B88" s="38" t="str">
        <f>IF(SUM(C35:D35)=SUM(C37:D37),"",IF(SUM(C35:D35)&lt;SUM(C37:D37),B35,B37))</f>
        <v/>
      </c>
      <c r="C88" s="40"/>
    </row>
    <row r="89" spans="1:14" s="38" customFormat="1" ht="12.75" hidden="1" x14ac:dyDescent="0.2">
      <c r="A89" s="38">
        <v>5</v>
      </c>
      <c r="B89" s="38" t="str">
        <f>IF(SUM(C47:D47)=SUM(C49:D49),"",IF(SUM(C47:D47)&lt;SUM(C49:D49),B47,B49))</f>
        <v/>
      </c>
      <c r="C89" s="40"/>
    </row>
    <row r="90" spans="1:14" s="38" customFormat="1" ht="12.75" hidden="1" x14ac:dyDescent="0.2"/>
    <row r="91" spans="1:14" s="38" customFormat="1" ht="12.75" hidden="1" x14ac:dyDescent="0.2"/>
    <row r="92" spans="1:14" s="38" customFormat="1" ht="12.75" hidden="1" x14ac:dyDescent="0.2"/>
    <row r="93" spans="1:14" s="38" customFormat="1" ht="12.75" hidden="1" x14ac:dyDescent="0.2"/>
    <row r="94" spans="1:14" s="38" customFormat="1" ht="12.75" hidden="1" x14ac:dyDescent="0.2"/>
    <row r="95" spans="1:14" s="38" customFormat="1" ht="12.75" hidden="1" x14ac:dyDescent="0.2"/>
    <row r="96" spans="1:14" s="38" customFormat="1" ht="12.75" hidden="1" x14ac:dyDescent="0.2"/>
    <row r="97" s="38" customFormat="1" ht="12.75" hidden="1" x14ac:dyDescent="0.2"/>
  </sheetData>
  <mergeCells count="4">
    <mergeCell ref="B3:D3"/>
    <mergeCell ref="H3:J3"/>
    <mergeCell ref="N3:P3"/>
    <mergeCell ref="A1:R1"/>
  </mergeCells>
  <pageMargins left="0.70866141732283472" right="0.70866141732283472" top="0.74803149606299213" bottom="0.74803149606299213" header="0.31496062992125984" footer="0.31496062992125984"/>
  <pageSetup paperSize="9" scale="75" orientation="landscape" r:id="rId1"/>
  <headerFooter>
    <oddFooter>&amp;C&amp;D &amp;T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A5E91-44DC-45AF-99EA-8EA221EE9443}">
  <sheetPr codeName="Sheet1">
    <pageSetUpPr fitToPage="1"/>
  </sheetPr>
  <dimension ref="A1:X97"/>
  <sheetViews>
    <sheetView zoomScaleNormal="100" workbookViewId="0">
      <selection sqref="A1:X1"/>
    </sheetView>
  </sheetViews>
  <sheetFormatPr defaultColWidth="0" defaultRowHeight="14.25" customHeight="1" zeroHeight="1" x14ac:dyDescent="0.2"/>
  <cols>
    <col min="1" max="1" width="3" style="35" bestFit="1" customWidth="1"/>
    <col min="2" max="2" width="32.7109375" style="35" customWidth="1"/>
    <col min="3" max="3" width="5.85546875" style="36" bestFit="1" customWidth="1"/>
    <col min="4" max="4" width="4.28515625" style="36" customWidth="1"/>
    <col min="5" max="5" width="1.7109375" style="37" customWidth="1"/>
    <col min="6" max="6" width="2" style="35" customWidth="1"/>
    <col min="7" max="7" width="1.7109375" style="35" customWidth="1"/>
    <col min="8" max="8" width="32.7109375" style="35" customWidth="1"/>
    <col min="9" max="9" width="5.5703125" style="35" bestFit="1" customWidth="1"/>
    <col min="10" max="10" width="4.28515625" style="35" customWidth="1"/>
    <col min="11" max="11" width="1.7109375" style="35" customWidth="1"/>
    <col min="12" max="12" width="2" style="35" customWidth="1"/>
    <col min="13" max="13" width="1.7109375" style="35" customWidth="1"/>
    <col min="14" max="14" width="32.7109375" style="35" customWidth="1"/>
    <col min="15" max="15" width="6" style="35" bestFit="1" customWidth="1"/>
    <col min="16" max="16" width="4.28515625" style="35" customWidth="1"/>
    <col min="17" max="17" width="1.7109375" style="35" customWidth="1"/>
    <col min="18" max="18" width="2" style="35" customWidth="1"/>
    <col min="19" max="19" width="1.7109375" style="35" customWidth="1"/>
    <col min="20" max="20" width="32.7109375" style="35" customWidth="1"/>
    <col min="21" max="21" width="5.5703125" style="35" bestFit="1" customWidth="1"/>
    <col min="22" max="22" width="4.28515625" style="35" customWidth="1"/>
    <col min="23" max="23" width="1.7109375" style="35" customWidth="1"/>
    <col min="24" max="24" width="5.85546875" style="35" bestFit="1" customWidth="1"/>
    <col min="25" max="16384" width="9.140625" style="35" hidden="1"/>
  </cols>
  <sheetData>
    <row r="1" spans="1:24" ht="18" x14ac:dyDescent="0.25">
      <c r="A1" s="94" t="str">
        <f>"Finales "&amp;Voorronde!C4</f>
        <v>Finales BK, seizoen, klasse</v>
      </c>
      <c r="B1" s="94"/>
      <c r="C1" s="94"/>
      <c r="D1" s="94"/>
      <c r="E1" s="94"/>
      <c r="F1" s="94"/>
      <c r="G1" s="94"/>
      <c r="H1" s="94"/>
      <c r="I1" s="94"/>
      <c r="J1" s="94"/>
      <c r="K1" s="94"/>
      <c r="L1" s="94"/>
      <c r="M1" s="94"/>
      <c r="N1" s="94"/>
      <c r="O1" s="94"/>
      <c r="P1" s="94"/>
      <c r="Q1" s="94"/>
      <c r="R1" s="94"/>
      <c r="S1" s="94"/>
      <c r="T1" s="94"/>
      <c r="U1" s="94"/>
      <c r="V1" s="94"/>
      <c r="W1" s="94"/>
      <c r="X1" s="94"/>
    </row>
    <row r="2" spans="1:24" x14ac:dyDescent="0.2"/>
    <row r="3" spans="1:24" x14ac:dyDescent="0.2">
      <c r="A3" s="38"/>
      <c r="B3" s="93" t="s">
        <v>28</v>
      </c>
      <c r="C3" s="93"/>
      <c r="D3" s="93"/>
      <c r="E3" s="39"/>
      <c r="F3" s="38"/>
      <c r="G3" s="38"/>
      <c r="H3" s="93" t="s">
        <v>29</v>
      </c>
      <c r="I3" s="93"/>
      <c r="J3" s="93"/>
      <c r="K3" s="38"/>
      <c r="L3" s="38"/>
      <c r="M3" s="38"/>
      <c r="N3" s="93" t="s">
        <v>30</v>
      </c>
      <c r="O3" s="93"/>
      <c r="P3" s="93"/>
      <c r="Q3" s="38"/>
      <c r="R3" s="38"/>
      <c r="S3" s="38"/>
      <c r="T3" s="93" t="s">
        <v>31</v>
      </c>
      <c r="U3" s="93"/>
      <c r="V3" s="93"/>
      <c r="W3" s="38"/>
      <c r="X3" s="38"/>
    </row>
    <row r="4" spans="1:24" x14ac:dyDescent="0.2">
      <c r="A4" s="38"/>
      <c r="B4" s="38"/>
      <c r="C4" s="40"/>
      <c r="D4" s="40"/>
      <c r="E4" s="39"/>
      <c r="F4" s="38"/>
      <c r="G4" s="38"/>
      <c r="H4" s="38"/>
      <c r="I4" s="38"/>
      <c r="J4" s="38"/>
      <c r="K4" s="38"/>
      <c r="L4" s="38"/>
      <c r="M4" s="38"/>
      <c r="N4" s="38"/>
      <c r="O4" s="38"/>
      <c r="P4" s="38"/>
      <c r="Q4" s="38"/>
      <c r="R4" s="38"/>
      <c r="S4" s="38"/>
      <c r="T4" s="38"/>
      <c r="U4" s="38"/>
      <c r="V4" s="38"/>
      <c r="W4" s="38"/>
      <c r="X4" s="38"/>
    </row>
    <row r="5" spans="1:24" x14ac:dyDescent="0.2">
      <c r="A5" s="38"/>
      <c r="B5" s="38"/>
      <c r="C5" s="41" t="s">
        <v>32</v>
      </c>
      <c r="D5" s="38"/>
      <c r="E5" s="39"/>
      <c r="F5" s="38"/>
      <c r="G5" s="38"/>
      <c r="H5" s="71"/>
      <c r="I5" s="71"/>
      <c r="J5" s="71"/>
      <c r="K5" s="71"/>
      <c r="L5" s="71"/>
      <c r="M5" s="71"/>
      <c r="N5" s="71"/>
      <c r="O5" s="71"/>
      <c r="P5" s="71"/>
      <c r="Q5" s="38"/>
      <c r="R5" s="38"/>
      <c r="S5" s="38"/>
      <c r="T5" s="38"/>
      <c r="U5" s="38"/>
      <c r="V5" s="38"/>
      <c r="W5" s="38"/>
      <c r="X5" s="38"/>
    </row>
    <row r="6" spans="1:24" x14ac:dyDescent="0.2">
      <c r="A6" s="38"/>
      <c r="B6" s="38"/>
      <c r="C6" s="38"/>
      <c r="D6" s="41" t="s">
        <v>33</v>
      </c>
      <c r="E6" s="39"/>
      <c r="F6" s="38"/>
      <c r="G6" s="38"/>
      <c r="H6" s="38"/>
      <c r="I6" s="38"/>
      <c r="J6" s="38"/>
      <c r="K6" s="38"/>
      <c r="L6" s="38"/>
      <c r="M6" s="38"/>
      <c r="N6" s="38"/>
      <c r="O6" s="38"/>
      <c r="P6" s="38"/>
      <c r="Q6" s="38"/>
      <c r="R6" s="38"/>
      <c r="S6" s="38"/>
      <c r="T6" s="38"/>
      <c r="U6" s="38"/>
      <c r="V6" s="38"/>
      <c r="W6" s="38"/>
      <c r="X6" s="38"/>
    </row>
    <row r="7" spans="1:24" x14ac:dyDescent="0.2">
      <c r="A7" s="38"/>
      <c r="B7" s="38"/>
      <c r="C7" s="40"/>
      <c r="D7" s="40"/>
      <c r="E7" s="39"/>
      <c r="F7" s="38"/>
      <c r="G7" s="40"/>
      <c r="H7" s="38"/>
      <c r="I7" s="38"/>
      <c r="J7" s="38"/>
      <c r="K7" s="38"/>
      <c r="L7" s="38"/>
      <c r="M7" s="38"/>
      <c r="N7" s="38"/>
      <c r="O7" s="38"/>
      <c r="P7" s="38"/>
      <c r="Q7" s="38"/>
      <c r="R7" s="38"/>
      <c r="S7" s="38"/>
      <c r="T7" s="38"/>
      <c r="U7" s="38"/>
      <c r="V7" s="38"/>
      <c r="W7" s="38"/>
      <c r="X7" s="38"/>
    </row>
    <row r="8" spans="1:24" x14ac:dyDescent="0.2">
      <c r="A8" s="42">
        <v>1</v>
      </c>
      <c r="B8" s="43" t="str">
        <f>INDEX(B$64:B$79,A8,1)</f>
        <v>BYE</v>
      </c>
      <c r="C8" s="44"/>
      <c r="D8" s="44"/>
      <c r="E8" s="45" t="str">
        <f>IF(AND(ABS(D8-D10)&lt;1,D8&gt;D10),"*","")</f>
        <v/>
      </c>
      <c r="F8" s="46"/>
      <c r="G8" s="40"/>
      <c r="H8" s="38"/>
      <c r="I8" s="41" t="s">
        <v>32</v>
      </c>
      <c r="J8" s="38"/>
      <c r="K8" s="38"/>
      <c r="L8" s="38"/>
      <c r="M8" s="38"/>
      <c r="N8" s="38"/>
      <c r="O8" s="38"/>
      <c r="P8" s="38"/>
      <c r="Q8" s="38"/>
      <c r="R8" s="38"/>
      <c r="S8" s="38"/>
      <c r="T8" s="38"/>
      <c r="U8" s="38"/>
      <c r="V8" s="38"/>
      <c r="W8" s="38"/>
      <c r="X8" s="38"/>
    </row>
    <row r="9" spans="1:24" x14ac:dyDescent="0.2">
      <c r="A9" s="38"/>
      <c r="B9" s="38"/>
      <c r="C9" s="40"/>
      <c r="D9" s="40"/>
      <c r="E9" s="39"/>
      <c r="F9" s="46"/>
      <c r="G9" s="40"/>
      <c r="H9" s="38"/>
      <c r="I9" s="38"/>
      <c r="J9" s="41" t="s">
        <v>33</v>
      </c>
      <c r="K9" s="38"/>
      <c r="L9" s="38"/>
      <c r="M9" s="38"/>
      <c r="N9" s="38"/>
      <c r="O9" s="38"/>
      <c r="P9" s="38"/>
      <c r="Q9" s="38"/>
      <c r="R9" s="38"/>
      <c r="S9" s="38"/>
      <c r="T9" s="38"/>
      <c r="U9" s="38"/>
      <c r="V9" s="38"/>
      <c r="W9" s="38"/>
      <c r="X9" s="38"/>
    </row>
    <row r="10" spans="1:24" x14ac:dyDescent="0.2">
      <c r="A10" s="42">
        <v>16</v>
      </c>
      <c r="B10" s="43" t="str">
        <f>INDEX(B$64:B$79,A10,1)</f>
        <v>BYE</v>
      </c>
      <c r="C10" s="44"/>
      <c r="D10" s="44"/>
      <c r="E10" s="47" t="str">
        <f>IF(AND(ABS(D8-D10)&lt;1,D10&gt;D8),"*","")</f>
        <v/>
      </c>
      <c r="F10" s="46"/>
      <c r="G10" s="40"/>
      <c r="H10" s="38"/>
      <c r="I10" s="38"/>
      <c r="J10" s="38"/>
      <c r="K10" s="38"/>
      <c r="L10" s="38"/>
      <c r="M10" s="38"/>
      <c r="N10" s="38"/>
      <c r="O10" s="38"/>
      <c r="P10" s="38"/>
      <c r="Q10" s="38"/>
      <c r="R10" s="38"/>
      <c r="S10" s="38"/>
      <c r="T10" s="38"/>
      <c r="U10" s="38"/>
      <c r="V10" s="38"/>
      <c r="W10" s="38"/>
      <c r="X10" s="38"/>
    </row>
    <row r="11" spans="1:24" x14ac:dyDescent="0.2">
      <c r="A11" s="38"/>
      <c r="B11" s="38"/>
      <c r="C11" s="40"/>
      <c r="D11" s="40"/>
      <c r="E11" s="39"/>
      <c r="F11" s="46"/>
      <c r="G11" s="42">
        <v>1</v>
      </c>
      <c r="H11" s="43" t="str">
        <f>INDEX(H$64:H$71,G11,1)</f>
        <v/>
      </c>
      <c r="I11" s="44"/>
      <c r="J11" s="44"/>
      <c r="K11" s="46" t="str">
        <f>IF(AND(ABS(J11-J13)&lt;1,J11&gt;J13),"*","")</f>
        <v/>
      </c>
      <c r="L11" s="46"/>
      <c r="M11" s="38"/>
      <c r="N11" s="38"/>
      <c r="O11" s="38"/>
      <c r="P11" s="38"/>
      <c r="Q11" s="38"/>
      <c r="R11" s="38"/>
      <c r="S11" s="38"/>
      <c r="T11" s="38"/>
      <c r="U11" s="38"/>
      <c r="V11" s="38"/>
      <c r="W11" s="38"/>
      <c r="X11" s="38"/>
    </row>
    <row r="12" spans="1:24" x14ac:dyDescent="0.2">
      <c r="A12" s="38"/>
      <c r="B12" s="38"/>
      <c r="C12" s="40"/>
      <c r="D12" s="40"/>
      <c r="E12" s="39"/>
      <c r="F12" s="38"/>
      <c r="G12" s="40"/>
      <c r="H12" s="48"/>
      <c r="I12" s="49"/>
      <c r="J12" s="49"/>
      <c r="K12" s="38"/>
      <c r="L12" s="46"/>
      <c r="M12" s="38"/>
      <c r="N12" s="38"/>
      <c r="O12" s="38"/>
      <c r="P12" s="38"/>
      <c r="Q12" s="38"/>
      <c r="R12" s="38"/>
      <c r="S12" s="38"/>
      <c r="T12" s="38"/>
      <c r="U12" s="38"/>
      <c r="V12" s="38"/>
      <c r="W12" s="38"/>
      <c r="X12" s="38"/>
    </row>
    <row r="13" spans="1:24" x14ac:dyDescent="0.2">
      <c r="A13" s="38"/>
      <c r="B13" s="38"/>
      <c r="C13" s="40"/>
      <c r="D13" s="40"/>
      <c r="E13" s="39"/>
      <c r="F13" s="46"/>
      <c r="G13" s="42">
        <v>8</v>
      </c>
      <c r="H13" s="43" t="str">
        <f>INDEX(H$64:H$71,G13,1)</f>
        <v/>
      </c>
      <c r="I13" s="44"/>
      <c r="J13" s="44"/>
      <c r="K13" s="50" t="str">
        <f>IF(AND(ABS(J11-J13)&lt;1,J13&gt;J11),"*","")</f>
        <v/>
      </c>
      <c r="L13" s="46"/>
      <c r="M13" s="38"/>
      <c r="N13" s="38"/>
      <c r="O13" s="38"/>
      <c r="P13" s="38"/>
      <c r="Q13" s="38"/>
      <c r="R13" s="38"/>
      <c r="S13" s="38"/>
      <c r="T13" s="38"/>
      <c r="U13" s="38"/>
      <c r="V13" s="38"/>
      <c r="W13" s="38"/>
      <c r="X13" s="38"/>
    </row>
    <row r="14" spans="1:24" x14ac:dyDescent="0.2">
      <c r="A14" s="42">
        <v>9</v>
      </c>
      <c r="B14" s="43" t="str">
        <f>INDEX(B$64:B$79,A14,1)</f>
        <v>BYE</v>
      </c>
      <c r="C14" s="44"/>
      <c r="D14" s="44"/>
      <c r="E14" s="45" t="str">
        <f>IF(AND(ABS(D14-D16)&lt;1,D14&gt;D16),"*","")</f>
        <v/>
      </c>
      <c r="F14" s="46"/>
      <c r="G14" s="40"/>
      <c r="H14" s="38"/>
      <c r="I14" s="38"/>
      <c r="J14" s="38"/>
      <c r="K14" s="38"/>
      <c r="L14" s="46"/>
      <c r="M14" s="38"/>
      <c r="N14" s="38"/>
      <c r="O14" s="41" t="s">
        <v>32</v>
      </c>
      <c r="P14" s="38"/>
      <c r="Q14" s="38"/>
      <c r="R14" s="38"/>
      <c r="S14" s="38"/>
      <c r="T14" s="38"/>
      <c r="U14" s="38"/>
      <c r="V14" s="38"/>
      <c r="W14" s="38"/>
      <c r="X14" s="38"/>
    </row>
    <row r="15" spans="1:24" x14ac:dyDescent="0.2">
      <c r="A15" s="38"/>
      <c r="B15" s="38"/>
      <c r="C15" s="40"/>
      <c r="D15" s="40"/>
      <c r="E15" s="39"/>
      <c r="F15" s="46"/>
      <c r="G15" s="40"/>
      <c r="H15" s="38"/>
      <c r="I15" s="38"/>
      <c r="J15" s="38"/>
      <c r="K15" s="38"/>
      <c r="L15" s="46"/>
      <c r="M15" s="38"/>
      <c r="N15" s="38"/>
      <c r="O15" s="38"/>
      <c r="P15" s="41" t="s">
        <v>33</v>
      </c>
      <c r="Q15" s="38"/>
      <c r="R15" s="38"/>
      <c r="S15" s="38"/>
      <c r="T15" s="38"/>
      <c r="U15" s="38"/>
      <c r="V15" s="38"/>
      <c r="W15" s="38"/>
      <c r="X15" s="38"/>
    </row>
    <row r="16" spans="1:24" x14ac:dyDescent="0.2">
      <c r="A16" s="42">
        <v>8</v>
      </c>
      <c r="B16" s="43" t="str">
        <f>INDEX(B$64:B$79,A16,1)</f>
        <v>BYE</v>
      </c>
      <c r="C16" s="44"/>
      <c r="D16" s="44"/>
      <c r="E16" s="47" t="str">
        <f>IF(AND(ABS(D14-D16)&lt;1,D16&gt;D14),"*","")</f>
        <v/>
      </c>
      <c r="F16" s="46"/>
      <c r="G16" s="40"/>
      <c r="H16" s="38"/>
      <c r="I16" s="38"/>
      <c r="J16" s="38"/>
      <c r="K16" s="38"/>
      <c r="L16" s="46"/>
      <c r="M16" s="38"/>
      <c r="N16" s="38"/>
      <c r="O16" s="38"/>
      <c r="P16" s="38"/>
      <c r="Q16" s="38"/>
      <c r="R16" s="38"/>
      <c r="S16" s="38"/>
      <c r="T16" s="38"/>
      <c r="U16" s="38"/>
      <c r="V16" s="38"/>
      <c r="W16" s="38"/>
      <c r="X16" s="38"/>
    </row>
    <row r="17" spans="1:24" x14ac:dyDescent="0.2">
      <c r="A17" s="38"/>
      <c r="B17" s="38"/>
      <c r="C17" s="40"/>
      <c r="D17" s="40"/>
      <c r="E17" s="39"/>
      <c r="F17" s="38"/>
      <c r="G17" s="40"/>
      <c r="H17" s="38"/>
      <c r="I17" s="38"/>
      <c r="J17" s="38"/>
      <c r="K17" s="38"/>
      <c r="L17" s="46"/>
      <c r="M17" s="46">
        <v>1</v>
      </c>
      <c r="N17" s="43" t="str">
        <f>INDEX(N$64:N$67,M17,1)</f>
        <v/>
      </c>
      <c r="O17" s="44"/>
      <c r="P17" s="44"/>
      <c r="Q17" s="46" t="str">
        <f>IF(AND(ABS(P17-P19)&lt;1,P17&gt;P19),"*","")</f>
        <v/>
      </c>
      <c r="R17" s="46"/>
      <c r="S17" s="38"/>
      <c r="T17" s="38"/>
      <c r="U17" s="38"/>
      <c r="V17" s="38"/>
      <c r="W17" s="38"/>
      <c r="X17" s="38"/>
    </row>
    <row r="18" spans="1:24" x14ac:dyDescent="0.2">
      <c r="A18" s="38"/>
      <c r="B18" s="38"/>
      <c r="C18" s="40"/>
      <c r="D18" s="40"/>
      <c r="E18" s="39"/>
      <c r="F18" s="38"/>
      <c r="G18" s="40"/>
      <c r="H18" s="38"/>
      <c r="I18" s="38"/>
      <c r="J18" s="38"/>
      <c r="K18" s="38"/>
      <c r="L18" s="38"/>
      <c r="M18" s="38"/>
      <c r="N18" s="38"/>
      <c r="O18" s="40"/>
      <c r="P18" s="40"/>
      <c r="Q18" s="38"/>
      <c r="R18" s="46"/>
      <c r="S18" s="38"/>
      <c r="T18" s="38"/>
      <c r="U18" s="38"/>
      <c r="V18" s="38"/>
      <c r="W18" s="38"/>
      <c r="X18" s="38"/>
    </row>
    <row r="19" spans="1:24" x14ac:dyDescent="0.2">
      <c r="A19" s="38"/>
      <c r="B19" s="38"/>
      <c r="C19" s="40"/>
      <c r="D19" s="40"/>
      <c r="E19" s="39"/>
      <c r="F19" s="38"/>
      <c r="G19" s="40"/>
      <c r="H19" s="38"/>
      <c r="I19" s="38"/>
      <c r="J19" s="38"/>
      <c r="K19" s="38"/>
      <c r="L19" s="46"/>
      <c r="M19" s="46">
        <v>4</v>
      </c>
      <c r="N19" s="43" t="str">
        <f>INDEX(N$64:N$67,M19,1)</f>
        <v/>
      </c>
      <c r="O19" s="44"/>
      <c r="P19" s="44"/>
      <c r="Q19" s="50" t="str">
        <f>IF(AND(ABS(P17-P19)&lt;1,P19&gt;P17),"*","")</f>
        <v/>
      </c>
      <c r="R19" s="46"/>
      <c r="S19" s="38"/>
      <c r="T19" s="38"/>
      <c r="U19" s="38"/>
      <c r="V19" s="38"/>
      <c r="W19" s="38"/>
      <c r="X19" s="38"/>
    </row>
    <row r="20" spans="1:24" x14ac:dyDescent="0.2">
      <c r="A20" s="42">
        <v>5</v>
      </c>
      <c r="B20" s="43" t="str">
        <f>INDEX(B$64:B$79,A20,1)</f>
        <v>BYE</v>
      </c>
      <c r="C20" s="44"/>
      <c r="D20" s="44"/>
      <c r="E20" s="45" t="str">
        <f>IF(AND(ABS(D20-D22)&lt;1,D20&gt;D22),"*","")</f>
        <v/>
      </c>
      <c r="F20" s="46"/>
      <c r="G20" s="40"/>
      <c r="H20" s="38"/>
      <c r="I20" s="38"/>
      <c r="J20" s="38"/>
      <c r="K20" s="38"/>
      <c r="L20" s="46"/>
      <c r="M20" s="38"/>
      <c r="N20" s="38"/>
      <c r="O20" s="40"/>
      <c r="P20" s="40"/>
      <c r="Q20" s="38"/>
      <c r="R20" s="46"/>
      <c r="S20" s="38"/>
      <c r="T20" s="38"/>
      <c r="U20" s="38"/>
      <c r="V20" s="38"/>
      <c r="W20" s="38"/>
      <c r="X20" s="38"/>
    </row>
    <row r="21" spans="1:24" x14ac:dyDescent="0.2">
      <c r="A21" s="38"/>
      <c r="B21" s="38"/>
      <c r="C21" s="40"/>
      <c r="D21" s="40"/>
      <c r="E21" s="39"/>
      <c r="F21" s="46"/>
      <c r="G21" s="40"/>
      <c r="H21" s="38"/>
      <c r="I21" s="38"/>
      <c r="J21" s="38"/>
      <c r="K21" s="38"/>
      <c r="L21" s="46"/>
      <c r="M21" s="38"/>
      <c r="N21" s="38"/>
      <c r="O21" s="40"/>
      <c r="P21" s="40"/>
      <c r="Q21" s="38"/>
      <c r="R21" s="46"/>
      <c r="S21" s="38"/>
      <c r="T21" s="38"/>
      <c r="U21" s="41" t="s">
        <v>32</v>
      </c>
      <c r="V21" s="38"/>
      <c r="W21" s="38"/>
      <c r="X21" s="38"/>
    </row>
    <row r="22" spans="1:24" x14ac:dyDescent="0.2">
      <c r="A22" s="42">
        <v>12</v>
      </c>
      <c r="B22" s="43" t="str">
        <f>INDEX(B$64:B$79,A22,1)</f>
        <v>BYE</v>
      </c>
      <c r="C22" s="44"/>
      <c r="D22" s="44"/>
      <c r="E22" s="47" t="str">
        <f>IF(AND(ABS(D20-D22)&lt;1,D22&gt;D20),"*","")</f>
        <v/>
      </c>
      <c r="F22" s="46"/>
      <c r="G22" s="40"/>
      <c r="H22" s="38"/>
      <c r="I22" s="38"/>
      <c r="J22" s="38"/>
      <c r="K22" s="38"/>
      <c r="L22" s="46"/>
      <c r="M22" s="38"/>
      <c r="N22" s="38"/>
      <c r="O22" s="38"/>
      <c r="P22" s="38"/>
      <c r="Q22" s="38"/>
      <c r="R22" s="46"/>
      <c r="S22" s="38"/>
      <c r="T22" s="38"/>
      <c r="U22" s="38"/>
      <c r="V22" s="41" t="s">
        <v>33</v>
      </c>
      <c r="W22" s="38"/>
      <c r="X22" s="38"/>
    </row>
    <row r="23" spans="1:24" x14ac:dyDescent="0.2">
      <c r="A23" s="38"/>
      <c r="B23" s="38"/>
      <c r="C23" s="40"/>
      <c r="D23" s="40"/>
      <c r="E23" s="39"/>
      <c r="F23" s="46"/>
      <c r="G23" s="42">
        <v>5</v>
      </c>
      <c r="H23" s="43" t="str">
        <f>INDEX(H$64:H$71,G23,1)</f>
        <v/>
      </c>
      <c r="I23" s="44"/>
      <c r="J23" s="44"/>
      <c r="K23" s="46" t="str">
        <f>IF(AND(ABS(J23-J25)&lt;1,J23&gt;J25),"*","")</f>
        <v/>
      </c>
      <c r="L23" s="46"/>
      <c r="M23" s="38"/>
      <c r="N23" s="38"/>
      <c r="O23" s="38"/>
      <c r="P23" s="38"/>
      <c r="Q23" s="38"/>
      <c r="R23" s="46"/>
      <c r="S23" s="38"/>
      <c r="T23" s="51" t="s">
        <v>34</v>
      </c>
      <c r="U23" s="38"/>
      <c r="V23" s="38"/>
      <c r="W23" s="38"/>
      <c r="X23" s="38"/>
    </row>
    <row r="24" spans="1:24" x14ac:dyDescent="0.2">
      <c r="A24" s="38"/>
      <c r="B24" s="38"/>
      <c r="C24" s="40"/>
      <c r="D24" s="40"/>
      <c r="E24" s="39"/>
      <c r="F24" s="38"/>
      <c r="G24" s="40"/>
      <c r="H24" s="38"/>
      <c r="I24" s="38"/>
      <c r="J24" s="38"/>
      <c r="K24" s="38"/>
      <c r="L24" s="46"/>
      <c r="M24" s="38"/>
      <c r="N24" s="38"/>
      <c r="O24" s="38"/>
      <c r="P24" s="38"/>
      <c r="Q24" s="38"/>
      <c r="R24" s="46"/>
      <c r="S24" s="38"/>
      <c r="T24" s="52"/>
      <c r="U24" s="38"/>
      <c r="V24" s="38"/>
      <c r="W24" s="38"/>
      <c r="X24" s="38"/>
    </row>
    <row r="25" spans="1:24" x14ac:dyDescent="0.2">
      <c r="A25" s="38"/>
      <c r="B25" s="38"/>
      <c r="C25" s="40"/>
      <c r="D25" s="40"/>
      <c r="E25" s="39"/>
      <c r="F25" s="46"/>
      <c r="G25" s="42">
        <v>4</v>
      </c>
      <c r="H25" s="43" t="str">
        <f>INDEX(H$64:H$71,G25,1)</f>
        <v/>
      </c>
      <c r="I25" s="44"/>
      <c r="J25" s="44"/>
      <c r="K25" s="50" t="str">
        <f>IF(AND(ABS(J23-J25)&lt;1,J25&gt;J23),"*","")</f>
        <v/>
      </c>
      <c r="L25" s="46"/>
      <c r="M25" s="38"/>
      <c r="N25" s="38"/>
      <c r="O25" s="38"/>
      <c r="P25" s="38"/>
      <c r="Q25" s="38"/>
      <c r="R25" s="46"/>
      <c r="S25" s="46"/>
      <c r="T25" s="53" t="str">
        <f>T64</f>
        <v/>
      </c>
      <c r="U25" s="44"/>
      <c r="V25" s="44"/>
      <c r="W25" s="46" t="str">
        <f>IF(AND(ABS(V25-V27)&lt;1,V25&gt;V27),"*","")</f>
        <v/>
      </c>
      <c r="X25" s="38" t="str">
        <f>IF(T25="","",IF(T25=T82,"Goud","Zilver"))</f>
        <v/>
      </c>
    </row>
    <row r="26" spans="1:24" x14ac:dyDescent="0.2">
      <c r="A26" s="42">
        <v>13</v>
      </c>
      <c r="B26" s="43" t="str">
        <f>INDEX(B$64:B$79,A26,1)</f>
        <v>BYE</v>
      </c>
      <c r="C26" s="44"/>
      <c r="D26" s="44"/>
      <c r="E26" s="45" t="str">
        <f>IF(AND(ABS(D26-D28)&lt;1,D26&gt;D28),"*","")</f>
        <v/>
      </c>
      <c r="F26" s="46"/>
      <c r="G26" s="40"/>
      <c r="H26" s="38"/>
      <c r="I26" s="38"/>
      <c r="J26" s="38"/>
      <c r="K26" s="38"/>
      <c r="L26" s="38"/>
      <c r="M26" s="38"/>
      <c r="N26" s="38"/>
      <c r="O26" s="38"/>
      <c r="P26" s="38"/>
      <c r="Q26" s="38"/>
      <c r="R26" s="46"/>
      <c r="S26" s="38"/>
      <c r="T26" s="38"/>
      <c r="U26" s="40"/>
      <c r="V26" s="40"/>
      <c r="W26" s="38"/>
      <c r="X26" s="38"/>
    </row>
    <row r="27" spans="1:24" x14ac:dyDescent="0.2">
      <c r="A27" s="38"/>
      <c r="B27" s="38"/>
      <c r="C27" s="40"/>
      <c r="D27" s="40"/>
      <c r="E27" s="39"/>
      <c r="F27" s="46"/>
      <c r="G27" s="40"/>
      <c r="H27" s="38"/>
      <c r="I27" s="38"/>
      <c r="J27" s="38"/>
      <c r="K27" s="38"/>
      <c r="L27" s="38"/>
      <c r="M27" s="38"/>
      <c r="N27" s="38"/>
      <c r="O27" s="38"/>
      <c r="P27" s="38"/>
      <c r="Q27" s="38"/>
      <c r="R27" s="46"/>
      <c r="S27" s="46"/>
      <c r="T27" s="53" t="str">
        <f>T65</f>
        <v/>
      </c>
      <c r="U27" s="44"/>
      <c r="V27" s="44"/>
      <c r="W27" s="50" t="str">
        <f>IF(AND(ABS(V25-V27)&lt;1,V27&gt;V25),"*","")</f>
        <v/>
      </c>
      <c r="X27" s="38" t="str">
        <f>IF(T27="","",IF(T25=T82,"Zilver","Goud"))</f>
        <v/>
      </c>
    </row>
    <row r="28" spans="1:24" x14ac:dyDescent="0.2">
      <c r="A28" s="42">
        <v>4</v>
      </c>
      <c r="B28" s="43" t="str">
        <f>INDEX(B$64:B$79,A28,1)</f>
        <v>BYE</v>
      </c>
      <c r="C28" s="44"/>
      <c r="D28" s="44"/>
      <c r="E28" s="47" t="str">
        <f>IF(AND(ABS(D26-D28)&lt;1,D28&gt;D26),"*","")</f>
        <v/>
      </c>
      <c r="F28" s="46"/>
      <c r="G28" s="40"/>
      <c r="H28" s="38"/>
      <c r="I28" s="38"/>
      <c r="J28" s="38"/>
      <c r="K28" s="38"/>
      <c r="L28" s="38"/>
      <c r="M28" s="38"/>
      <c r="N28" s="38"/>
      <c r="O28" s="38"/>
      <c r="P28" s="38"/>
      <c r="Q28" s="38"/>
      <c r="R28" s="46"/>
      <c r="S28" s="38"/>
      <c r="T28" s="38"/>
      <c r="U28" s="38"/>
      <c r="V28" s="38"/>
      <c r="W28" s="38"/>
      <c r="X28" s="38"/>
    </row>
    <row r="29" spans="1:24" x14ac:dyDescent="0.2">
      <c r="A29" s="38"/>
      <c r="B29" s="38"/>
      <c r="C29" s="40"/>
      <c r="D29" s="40"/>
      <c r="E29" s="39"/>
      <c r="F29" s="38"/>
      <c r="G29" s="40"/>
      <c r="H29" s="38"/>
      <c r="I29" s="38"/>
      <c r="J29" s="38"/>
      <c r="K29" s="38"/>
      <c r="L29" s="38"/>
      <c r="M29" s="38"/>
      <c r="N29" s="38"/>
      <c r="O29" s="38"/>
      <c r="P29" s="38"/>
      <c r="Q29" s="38"/>
      <c r="R29" s="46"/>
      <c r="S29" s="38"/>
      <c r="T29" s="38"/>
      <c r="U29" s="38"/>
      <c r="V29" s="38"/>
      <c r="W29" s="38"/>
      <c r="X29" s="38"/>
    </row>
    <row r="30" spans="1:24" x14ac:dyDescent="0.2">
      <c r="A30" s="38"/>
      <c r="B30" s="38"/>
      <c r="C30" s="40"/>
      <c r="D30" s="40"/>
      <c r="E30" s="39"/>
      <c r="F30" s="38"/>
      <c r="G30" s="40"/>
      <c r="H30" s="38"/>
      <c r="I30" s="38"/>
      <c r="J30" s="38"/>
      <c r="K30" s="38"/>
      <c r="L30" s="38"/>
      <c r="M30" s="38"/>
      <c r="N30" s="38"/>
      <c r="O30" s="38"/>
      <c r="P30" s="38"/>
      <c r="Q30" s="38"/>
      <c r="R30" s="46"/>
      <c r="S30" s="38"/>
      <c r="T30" s="38"/>
      <c r="U30" s="38"/>
      <c r="V30" s="38"/>
      <c r="W30" s="38"/>
      <c r="X30" s="38"/>
    </row>
    <row r="31" spans="1:24" x14ac:dyDescent="0.2">
      <c r="A31" s="38"/>
      <c r="B31" s="38"/>
      <c r="C31" s="40"/>
      <c r="D31" s="40"/>
      <c r="E31" s="39"/>
      <c r="F31" s="38"/>
      <c r="G31" s="40"/>
      <c r="H31" s="38"/>
      <c r="I31" s="38"/>
      <c r="J31" s="38"/>
      <c r="K31" s="38"/>
      <c r="L31" s="38"/>
      <c r="M31" s="38"/>
      <c r="N31" s="38"/>
      <c r="O31" s="38"/>
      <c r="P31" s="38"/>
      <c r="Q31" s="38"/>
      <c r="R31" s="46"/>
      <c r="S31" s="38"/>
      <c r="T31" s="51" t="s">
        <v>35</v>
      </c>
      <c r="U31" s="38"/>
      <c r="V31" s="38"/>
      <c r="W31" s="38"/>
      <c r="X31" s="38"/>
    </row>
    <row r="32" spans="1:24" x14ac:dyDescent="0.2">
      <c r="A32" s="42">
        <v>3</v>
      </c>
      <c r="B32" s="43" t="str">
        <f>INDEX(B$64:B$79,A32,1)</f>
        <v>BYE</v>
      </c>
      <c r="C32" s="44"/>
      <c r="D32" s="44"/>
      <c r="E32" s="45" t="str">
        <f>IF(AND(ABS(D32-D34)&lt;1,D32&gt;D34),"*","")</f>
        <v/>
      </c>
      <c r="F32" s="46"/>
      <c r="G32" s="40"/>
      <c r="H32" s="38"/>
      <c r="I32" s="38"/>
      <c r="J32" s="38"/>
      <c r="K32" s="38"/>
      <c r="L32" s="38"/>
      <c r="M32" s="38"/>
      <c r="N32" s="38"/>
      <c r="O32" s="38"/>
      <c r="P32" s="38"/>
      <c r="Q32" s="38"/>
      <c r="R32" s="46"/>
      <c r="S32" s="38"/>
      <c r="T32" s="38"/>
      <c r="U32" s="38"/>
      <c r="V32" s="38"/>
      <c r="W32" s="38"/>
      <c r="X32" s="38"/>
    </row>
    <row r="33" spans="1:24" x14ac:dyDescent="0.2">
      <c r="A33" s="38"/>
      <c r="B33" s="38"/>
      <c r="C33" s="40"/>
      <c r="D33" s="40"/>
      <c r="E33" s="39"/>
      <c r="F33" s="46"/>
      <c r="G33" s="40"/>
      <c r="H33" s="38"/>
      <c r="I33" s="38"/>
      <c r="J33" s="38"/>
      <c r="K33" s="38"/>
      <c r="L33" s="38"/>
      <c r="M33" s="38"/>
      <c r="N33" s="38"/>
      <c r="O33" s="38"/>
      <c r="P33" s="38"/>
      <c r="Q33" s="38"/>
      <c r="R33" s="46"/>
      <c r="S33" s="46"/>
      <c r="T33" s="53" t="str">
        <f>T66</f>
        <v/>
      </c>
      <c r="U33" s="44"/>
      <c r="V33" s="44"/>
      <c r="W33" s="46" t="str">
        <f>IF(AND(ABS(V33-V35)&lt;1,V33&gt;V35),"*","")</f>
        <v/>
      </c>
      <c r="X33" s="38" t="str">
        <f>IF(T33="","",IF(T33=T84,"Brons","4e"))</f>
        <v/>
      </c>
    </row>
    <row r="34" spans="1:24" x14ac:dyDescent="0.2">
      <c r="A34" s="42">
        <v>14</v>
      </c>
      <c r="B34" s="43" t="str">
        <f>INDEX(B$64:B$79,A34,1)</f>
        <v>BYE</v>
      </c>
      <c r="C34" s="44"/>
      <c r="D34" s="44"/>
      <c r="E34" s="47" t="str">
        <f>IF(AND(ABS(D32-D34)&lt;1,D34&gt;D32),"*","")</f>
        <v/>
      </c>
      <c r="F34" s="46"/>
      <c r="G34" s="40"/>
      <c r="H34" s="38"/>
      <c r="I34" s="38"/>
      <c r="J34" s="38"/>
      <c r="K34" s="38"/>
      <c r="L34" s="38"/>
      <c r="M34" s="38"/>
      <c r="N34" s="38"/>
      <c r="O34" s="38"/>
      <c r="P34" s="38"/>
      <c r="Q34" s="38"/>
      <c r="R34" s="46"/>
      <c r="S34" s="38"/>
      <c r="T34" s="38"/>
      <c r="U34" s="40"/>
      <c r="V34" s="40"/>
      <c r="W34" s="38"/>
      <c r="X34" s="38"/>
    </row>
    <row r="35" spans="1:24" x14ac:dyDescent="0.2">
      <c r="A35" s="38"/>
      <c r="B35" s="38"/>
      <c r="C35" s="40"/>
      <c r="D35" s="40"/>
      <c r="E35" s="39"/>
      <c r="F35" s="46"/>
      <c r="G35" s="42">
        <v>3</v>
      </c>
      <c r="H35" s="43" t="str">
        <f>INDEX(H$64:H$71,G35,1)</f>
        <v/>
      </c>
      <c r="I35" s="44"/>
      <c r="J35" s="44"/>
      <c r="K35" s="46" t="str">
        <f>IF(AND(ABS(J35-J37)&lt;1,J35&gt;J37),"*","")</f>
        <v/>
      </c>
      <c r="L35" s="46"/>
      <c r="M35" s="38"/>
      <c r="N35" s="38"/>
      <c r="O35" s="38"/>
      <c r="P35" s="38"/>
      <c r="Q35" s="38"/>
      <c r="R35" s="46"/>
      <c r="S35" s="46"/>
      <c r="T35" s="53" t="str">
        <f>T67</f>
        <v/>
      </c>
      <c r="U35" s="44"/>
      <c r="V35" s="44"/>
      <c r="W35" s="50" t="str">
        <f>IF(AND(ABS(V33-V35)&lt;1,V35&gt;V33),"*","")</f>
        <v/>
      </c>
      <c r="X35" s="38" t="str">
        <f>IF(T35="","",IF(T33=T84,"4e","Brons"))</f>
        <v/>
      </c>
    </row>
    <row r="36" spans="1:24" x14ac:dyDescent="0.2">
      <c r="A36" s="38"/>
      <c r="B36" s="38"/>
      <c r="C36" s="40"/>
      <c r="D36" s="40"/>
      <c r="E36" s="39"/>
      <c r="F36" s="38"/>
      <c r="G36" s="40"/>
      <c r="H36" s="38"/>
      <c r="I36" s="49"/>
      <c r="J36" s="49"/>
      <c r="K36" s="38"/>
      <c r="L36" s="46"/>
      <c r="M36" s="38"/>
      <c r="N36" s="38"/>
      <c r="O36" s="38"/>
      <c r="P36" s="38"/>
      <c r="Q36" s="38"/>
      <c r="R36" s="46"/>
      <c r="S36" s="38"/>
      <c r="T36" s="38"/>
      <c r="U36" s="38"/>
      <c r="V36" s="38"/>
      <c r="W36" s="38"/>
      <c r="X36" s="38"/>
    </row>
    <row r="37" spans="1:24" x14ac:dyDescent="0.2">
      <c r="A37" s="38"/>
      <c r="B37" s="38"/>
      <c r="C37" s="40"/>
      <c r="D37" s="40"/>
      <c r="E37" s="39"/>
      <c r="F37" s="46"/>
      <c r="G37" s="42">
        <v>6</v>
      </c>
      <c r="H37" s="43" t="str">
        <f>INDEX(H$64:H$71,G37,1)</f>
        <v/>
      </c>
      <c r="I37" s="44"/>
      <c r="J37" s="44"/>
      <c r="K37" s="50" t="str">
        <f>IF(AND(ABS(J35-J37)&lt;1,J37&gt;J35),"*","")</f>
        <v/>
      </c>
      <c r="L37" s="46"/>
      <c r="M37" s="38"/>
      <c r="N37" s="38"/>
      <c r="O37" s="38"/>
      <c r="P37" s="38"/>
      <c r="Q37" s="38"/>
      <c r="R37" s="46"/>
      <c r="S37" s="38"/>
      <c r="T37" s="38"/>
      <c r="U37" s="38"/>
      <c r="V37" s="38"/>
      <c r="W37" s="38"/>
      <c r="X37" s="38"/>
    </row>
    <row r="38" spans="1:24" x14ac:dyDescent="0.2">
      <c r="A38" s="42">
        <v>11</v>
      </c>
      <c r="B38" s="43" t="str">
        <f>INDEX(B$64:B$79,A38,1)</f>
        <v>BYE</v>
      </c>
      <c r="C38" s="44"/>
      <c r="D38" s="44"/>
      <c r="E38" s="45" t="str">
        <f>IF(AND(ABS(D38-D40)&lt;1,D38&gt;D40),"*","")</f>
        <v/>
      </c>
      <c r="F38" s="46"/>
      <c r="G38" s="40"/>
      <c r="H38" s="38"/>
      <c r="I38" s="38"/>
      <c r="J38" s="38"/>
      <c r="K38" s="38"/>
      <c r="L38" s="46"/>
      <c r="M38" s="38"/>
      <c r="N38" s="38"/>
      <c r="O38" s="38"/>
      <c r="P38" s="38"/>
      <c r="Q38" s="38"/>
      <c r="R38" s="46"/>
      <c r="S38" s="38"/>
      <c r="T38" s="38"/>
      <c r="U38" s="38"/>
      <c r="V38" s="38"/>
      <c r="W38" s="38"/>
      <c r="X38" s="38"/>
    </row>
    <row r="39" spans="1:24" x14ac:dyDescent="0.2">
      <c r="A39" s="38"/>
      <c r="B39" s="38"/>
      <c r="C39" s="40"/>
      <c r="D39" s="40"/>
      <c r="E39" s="39"/>
      <c r="F39" s="46"/>
      <c r="G39" s="40"/>
      <c r="H39" s="38"/>
      <c r="I39" s="38"/>
      <c r="J39" s="38"/>
      <c r="K39" s="38"/>
      <c r="L39" s="46"/>
      <c r="M39" s="38"/>
      <c r="N39" s="38"/>
      <c r="O39" s="38"/>
      <c r="P39" s="38"/>
      <c r="Q39" s="38"/>
      <c r="R39" s="46"/>
      <c r="S39" s="38"/>
      <c r="T39" s="38"/>
      <c r="U39" s="38"/>
      <c r="V39" s="38"/>
      <c r="W39" s="38"/>
      <c r="X39" s="38"/>
    </row>
    <row r="40" spans="1:24" x14ac:dyDescent="0.2">
      <c r="A40" s="42">
        <v>6</v>
      </c>
      <c r="B40" s="43" t="str">
        <f>INDEX(B$64:B$79,A40,1)</f>
        <v>BYE</v>
      </c>
      <c r="C40" s="44"/>
      <c r="D40" s="44"/>
      <c r="E40" s="47" t="str">
        <f>IF(AND(ABS(D38-D40)&lt;1,D40&gt;D38),"*","")</f>
        <v/>
      </c>
      <c r="F40" s="46"/>
      <c r="G40" s="40"/>
      <c r="H40" s="38"/>
      <c r="I40" s="38"/>
      <c r="J40" s="38"/>
      <c r="K40" s="38"/>
      <c r="L40" s="46"/>
      <c r="M40" s="38"/>
      <c r="N40" s="38"/>
      <c r="O40" s="38"/>
      <c r="P40" s="38"/>
      <c r="Q40" s="38"/>
      <c r="R40" s="46"/>
      <c r="S40" s="38"/>
      <c r="T40" s="38"/>
      <c r="U40" s="38"/>
      <c r="V40" s="38"/>
      <c r="W40" s="38"/>
      <c r="X40" s="38"/>
    </row>
    <row r="41" spans="1:24" x14ac:dyDescent="0.2">
      <c r="A41" s="38"/>
      <c r="B41" s="38"/>
      <c r="C41" s="40"/>
      <c r="D41" s="40"/>
      <c r="E41" s="39"/>
      <c r="F41" s="38"/>
      <c r="G41" s="40"/>
      <c r="H41" s="38"/>
      <c r="I41" s="38"/>
      <c r="J41" s="38"/>
      <c r="K41" s="38"/>
      <c r="L41" s="46"/>
      <c r="M41" s="46">
        <v>3</v>
      </c>
      <c r="N41" s="43" t="str">
        <f>INDEX(N$64:N$67,M41,1)</f>
        <v/>
      </c>
      <c r="O41" s="44"/>
      <c r="P41" s="44"/>
      <c r="Q41" s="46" t="str">
        <f>IF(AND(ABS(P41-P43)&lt;1,P41&gt;P43),"*","")</f>
        <v/>
      </c>
      <c r="R41" s="46"/>
      <c r="S41" s="38"/>
      <c r="T41" s="38"/>
      <c r="U41" s="38"/>
      <c r="V41" s="38"/>
      <c r="W41" s="38"/>
      <c r="X41" s="38"/>
    </row>
    <row r="42" spans="1:24" x14ac:dyDescent="0.2">
      <c r="A42" s="38"/>
      <c r="B42" s="38"/>
      <c r="C42" s="40"/>
      <c r="D42" s="40"/>
      <c r="E42" s="39"/>
      <c r="F42" s="38"/>
      <c r="G42" s="40"/>
      <c r="H42" s="38"/>
      <c r="I42" s="38"/>
      <c r="J42" s="38"/>
      <c r="K42" s="38"/>
      <c r="L42" s="38"/>
      <c r="M42" s="38"/>
      <c r="N42" s="38"/>
      <c r="O42" s="40"/>
      <c r="P42" s="40"/>
      <c r="Q42" s="38"/>
      <c r="R42" s="46"/>
      <c r="S42" s="38"/>
      <c r="T42" s="38"/>
      <c r="U42" s="38"/>
      <c r="V42" s="38"/>
      <c r="W42" s="38"/>
      <c r="X42" s="38"/>
    </row>
    <row r="43" spans="1:24" x14ac:dyDescent="0.2">
      <c r="A43" s="38"/>
      <c r="B43" s="38"/>
      <c r="C43" s="40"/>
      <c r="D43" s="40"/>
      <c r="E43" s="39"/>
      <c r="F43" s="38"/>
      <c r="G43" s="40"/>
      <c r="H43" s="38"/>
      <c r="I43" s="38"/>
      <c r="J43" s="38"/>
      <c r="K43" s="38"/>
      <c r="L43" s="46"/>
      <c r="M43" s="46">
        <v>2</v>
      </c>
      <c r="N43" s="43" t="str">
        <f>INDEX(N$64:N$67,M43,1)</f>
        <v/>
      </c>
      <c r="O43" s="44"/>
      <c r="P43" s="44"/>
      <c r="Q43" s="50" t="str">
        <f>IF(AND(ABS(P41-P43)&lt;1,P43&gt;P41),"*","")</f>
        <v/>
      </c>
      <c r="R43" s="46"/>
      <c r="S43" s="38"/>
      <c r="T43" s="38"/>
      <c r="U43" s="38"/>
      <c r="V43" s="38"/>
      <c r="W43" s="38"/>
      <c r="X43" s="38"/>
    </row>
    <row r="44" spans="1:24" x14ac:dyDescent="0.2">
      <c r="A44" s="42">
        <v>7</v>
      </c>
      <c r="B44" s="43" t="str">
        <f>INDEX(B$64:B$79,A44,1)</f>
        <v>BYE</v>
      </c>
      <c r="C44" s="44"/>
      <c r="D44" s="44"/>
      <c r="E44" s="45" t="str">
        <f>IF(AND(ABS(D44-D46)&lt;1,D44&gt;D46),"*","")</f>
        <v/>
      </c>
      <c r="F44" s="46"/>
      <c r="G44" s="40"/>
      <c r="H44" s="38"/>
      <c r="I44" s="38"/>
      <c r="J44" s="38"/>
      <c r="K44" s="38"/>
      <c r="L44" s="46"/>
      <c r="M44" s="38"/>
      <c r="N44" s="38"/>
      <c r="O44" s="40"/>
      <c r="P44" s="40"/>
      <c r="Q44" s="38"/>
      <c r="R44" s="38"/>
      <c r="S44" s="38"/>
      <c r="T44" s="38"/>
      <c r="U44" s="38"/>
      <c r="V44" s="38"/>
      <c r="W44" s="38"/>
      <c r="X44" s="38"/>
    </row>
    <row r="45" spans="1:24" x14ac:dyDescent="0.2">
      <c r="A45" s="38"/>
      <c r="B45" s="38"/>
      <c r="C45" s="40"/>
      <c r="D45" s="40"/>
      <c r="E45" s="39"/>
      <c r="F45" s="46"/>
      <c r="G45" s="40"/>
      <c r="H45" s="38"/>
      <c r="I45" s="38"/>
      <c r="J45" s="38"/>
      <c r="K45" s="38"/>
      <c r="L45" s="46"/>
      <c r="M45" s="38"/>
      <c r="N45" s="38"/>
      <c r="O45" s="40"/>
      <c r="P45" s="40"/>
      <c r="Q45" s="38"/>
      <c r="R45" s="38"/>
      <c r="S45" s="38"/>
      <c r="T45" s="38"/>
      <c r="U45" s="38"/>
      <c r="V45" s="38"/>
      <c r="W45" s="38"/>
      <c r="X45" s="38"/>
    </row>
    <row r="46" spans="1:24" x14ac:dyDescent="0.2">
      <c r="A46" s="42">
        <v>10</v>
      </c>
      <c r="B46" s="43" t="str">
        <f>INDEX(B$64:B$79,A46,1)</f>
        <v>BYE</v>
      </c>
      <c r="C46" s="44"/>
      <c r="D46" s="44"/>
      <c r="E46" s="47" t="str">
        <f>IF(AND(ABS(D44-D46)&lt;1,D46&gt;D44),"*","")</f>
        <v/>
      </c>
      <c r="F46" s="46"/>
      <c r="G46" s="40"/>
      <c r="H46" s="38"/>
      <c r="I46" s="38"/>
      <c r="J46" s="38"/>
      <c r="K46" s="38"/>
      <c r="L46" s="46"/>
      <c r="M46" s="38"/>
      <c r="N46" s="38"/>
      <c r="O46" s="38"/>
      <c r="P46" s="38"/>
      <c r="Q46" s="38"/>
      <c r="R46" s="38"/>
      <c r="S46" s="38"/>
      <c r="T46" s="38"/>
      <c r="U46" s="38"/>
      <c r="V46" s="38"/>
      <c r="W46" s="38"/>
      <c r="X46" s="38"/>
    </row>
    <row r="47" spans="1:24" x14ac:dyDescent="0.2">
      <c r="A47" s="38"/>
      <c r="B47" s="38"/>
      <c r="C47" s="40"/>
      <c r="D47" s="40"/>
      <c r="E47" s="39"/>
      <c r="F47" s="46"/>
      <c r="G47" s="42">
        <v>7</v>
      </c>
      <c r="H47" s="43" t="str">
        <f>INDEX(H$64:H$71,G47,1)</f>
        <v/>
      </c>
      <c r="I47" s="44"/>
      <c r="J47" s="44"/>
      <c r="K47" s="46" t="str">
        <f>IF(AND(ABS(J47-J49)&lt;1,J47&gt;J49),"*","")</f>
        <v/>
      </c>
      <c r="L47" s="46"/>
      <c r="M47" s="38"/>
      <c r="N47" s="38"/>
      <c r="O47" s="38"/>
      <c r="P47" s="38"/>
      <c r="Q47" s="38"/>
      <c r="R47" s="38"/>
      <c r="S47" s="38"/>
      <c r="T47" s="38"/>
      <c r="U47" s="38"/>
      <c r="V47" s="38"/>
      <c r="W47" s="38"/>
      <c r="X47" s="38"/>
    </row>
    <row r="48" spans="1:24" x14ac:dyDescent="0.2">
      <c r="A48" s="38"/>
      <c r="B48" s="38"/>
      <c r="C48" s="40"/>
      <c r="D48" s="40"/>
      <c r="E48" s="39"/>
      <c r="F48" s="38"/>
      <c r="G48" s="40"/>
      <c r="H48" s="38"/>
      <c r="I48" s="38"/>
      <c r="J48" s="38"/>
      <c r="K48" s="38"/>
      <c r="L48" s="46"/>
      <c r="M48" s="38"/>
      <c r="N48" s="38"/>
      <c r="O48" s="38"/>
      <c r="P48" s="38"/>
      <c r="Q48" s="38"/>
      <c r="R48" s="38"/>
      <c r="S48" s="38"/>
      <c r="T48" s="38"/>
      <c r="U48" s="38"/>
      <c r="V48" s="38"/>
      <c r="W48" s="38"/>
      <c r="X48" s="38"/>
    </row>
    <row r="49" spans="1:24" x14ac:dyDescent="0.2">
      <c r="A49" s="38"/>
      <c r="B49" s="38"/>
      <c r="C49" s="40"/>
      <c r="D49" s="40"/>
      <c r="E49" s="39"/>
      <c r="F49" s="46"/>
      <c r="G49" s="42">
        <v>2</v>
      </c>
      <c r="H49" s="43" t="str">
        <f>INDEX(H$64:H$71,G49,1)</f>
        <v/>
      </c>
      <c r="I49" s="44"/>
      <c r="J49" s="44"/>
      <c r="K49" s="50" t="str">
        <f>IF(AND(ABS(J47-J49)&lt;1,J49&gt;J47),"*","")</f>
        <v/>
      </c>
      <c r="L49" s="46"/>
      <c r="M49" s="38"/>
      <c r="N49" s="38"/>
      <c r="O49" s="38"/>
      <c r="P49" s="38"/>
      <c r="Q49" s="38"/>
      <c r="R49" s="38"/>
      <c r="S49" s="38"/>
      <c r="T49" s="38"/>
      <c r="U49" s="38"/>
      <c r="V49" s="38"/>
      <c r="W49" s="38"/>
      <c r="X49" s="38"/>
    </row>
    <row r="50" spans="1:24" x14ac:dyDescent="0.2">
      <c r="A50" s="42">
        <v>15</v>
      </c>
      <c r="B50" s="43" t="str">
        <f>INDEX(B$64:B$79,A50,1)</f>
        <v>BYE</v>
      </c>
      <c r="C50" s="44"/>
      <c r="D50" s="44"/>
      <c r="E50" s="45" t="str">
        <f>IF(AND(ABS(D50-D52)&lt;1,D50&gt;D52),"*","")</f>
        <v/>
      </c>
      <c r="F50" s="46"/>
      <c r="G50" s="40"/>
      <c r="H50" s="38"/>
      <c r="I50" s="38"/>
      <c r="J50" s="38"/>
      <c r="K50" s="38"/>
      <c r="L50" s="38"/>
      <c r="M50" s="38"/>
      <c r="N50" s="38"/>
      <c r="O50" s="38"/>
      <c r="P50" s="38"/>
      <c r="Q50" s="38"/>
      <c r="R50" s="38"/>
      <c r="S50" s="38"/>
      <c r="T50" s="38"/>
      <c r="U50" s="38"/>
      <c r="V50" s="38"/>
      <c r="W50" s="38"/>
      <c r="X50" s="38"/>
    </row>
    <row r="51" spans="1:24" x14ac:dyDescent="0.2">
      <c r="A51" s="38"/>
      <c r="B51" s="38"/>
      <c r="C51" s="40"/>
      <c r="D51" s="40"/>
      <c r="E51" s="39"/>
      <c r="F51" s="46"/>
      <c r="G51" s="40"/>
      <c r="H51" s="38"/>
      <c r="I51" s="38"/>
      <c r="J51" s="38"/>
      <c r="K51" s="38"/>
      <c r="L51" s="38"/>
      <c r="M51" s="38"/>
      <c r="N51" s="38"/>
      <c r="O51" s="38"/>
      <c r="P51" s="38"/>
      <c r="Q51" s="38"/>
      <c r="R51" s="38"/>
      <c r="S51" s="38"/>
      <c r="T51" s="38"/>
      <c r="U51" s="38"/>
      <c r="V51" s="38"/>
      <c r="W51" s="38"/>
      <c r="X51" s="38"/>
    </row>
    <row r="52" spans="1:24" x14ac:dyDescent="0.2">
      <c r="A52" s="42">
        <v>2</v>
      </c>
      <c r="B52" s="43" t="str">
        <f>INDEX(B$64:B$79,A52,1)</f>
        <v>BYE</v>
      </c>
      <c r="C52" s="44"/>
      <c r="D52" s="44"/>
      <c r="E52" s="47" t="str">
        <f>IF(AND(ABS(D50-D52)&lt;1,D52&gt;D50),"*","")</f>
        <v/>
      </c>
      <c r="F52" s="46"/>
      <c r="G52" s="40"/>
      <c r="H52" s="38"/>
      <c r="I52" s="38"/>
      <c r="J52" s="38"/>
      <c r="K52" s="38"/>
      <c r="L52" s="38"/>
      <c r="M52" s="38"/>
      <c r="N52" s="38"/>
      <c r="O52" s="38"/>
      <c r="P52" s="38"/>
      <c r="Q52" s="38"/>
      <c r="R52" s="38"/>
      <c r="S52" s="38"/>
      <c r="T52" s="38"/>
      <c r="U52" s="38"/>
      <c r="V52" s="38"/>
      <c r="W52" s="38"/>
      <c r="X52" s="38"/>
    </row>
    <row r="53" spans="1:24" x14ac:dyDescent="0.2">
      <c r="A53" s="38"/>
      <c r="B53" s="38"/>
      <c r="C53" s="40"/>
      <c r="D53" s="40"/>
      <c r="E53" s="39"/>
      <c r="F53" s="38"/>
      <c r="G53" s="38"/>
      <c r="H53" s="38"/>
      <c r="I53" s="38"/>
      <c r="J53" s="38"/>
      <c r="K53" s="38"/>
      <c r="L53" s="38"/>
      <c r="M53" s="38"/>
      <c r="N53" s="38"/>
      <c r="O53" s="38"/>
      <c r="P53" s="38"/>
      <c r="Q53" s="38"/>
      <c r="R53" s="38"/>
      <c r="S53" s="38"/>
      <c r="T53" s="38"/>
      <c r="U53" s="38"/>
      <c r="V53" s="38"/>
      <c r="W53" s="38"/>
      <c r="X53" s="38"/>
    </row>
    <row r="54" spans="1:24" x14ac:dyDescent="0.2">
      <c r="A54" s="38"/>
      <c r="B54" s="38"/>
      <c r="C54" s="40"/>
      <c r="D54" s="40"/>
      <c r="E54" s="39"/>
      <c r="F54" s="38"/>
      <c r="G54" s="38"/>
      <c r="H54" s="38"/>
      <c r="I54" s="38"/>
      <c r="J54" s="38"/>
      <c r="K54" s="38"/>
      <c r="L54" s="38"/>
      <c r="M54" s="38"/>
      <c r="N54" s="38"/>
      <c r="O54" s="38"/>
      <c r="P54" s="38"/>
      <c r="Q54" s="38"/>
      <c r="R54" s="38"/>
      <c r="S54" s="38"/>
      <c r="T54" s="38"/>
      <c r="U54" s="38"/>
      <c r="V54" s="38"/>
      <c r="W54" s="38"/>
      <c r="X54" s="38"/>
    </row>
    <row r="55" spans="1:24" x14ac:dyDescent="0.2"/>
    <row r="56" spans="1:24" hidden="1" x14ac:dyDescent="0.2"/>
    <row r="59" spans="1:24" hidden="1" x14ac:dyDescent="0.2">
      <c r="A59" s="54"/>
      <c r="B59" s="54" t="s">
        <v>36</v>
      </c>
      <c r="C59" s="55"/>
      <c r="D59" s="55"/>
      <c r="E59" s="56"/>
      <c r="F59" s="54"/>
      <c r="G59" s="54"/>
      <c r="H59" s="54"/>
      <c r="I59" s="54"/>
      <c r="J59" s="54"/>
      <c r="K59" s="54"/>
      <c r="L59" s="54"/>
      <c r="M59" s="54"/>
      <c r="N59" s="54"/>
      <c r="O59" s="54"/>
      <c r="P59" s="54"/>
      <c r="Q59" s="54"/>
      <c r="R59" s="54"/>
      <c r="S59" s="54"/>
      <c r="T59" s="54"/>
      <c r="U59" s="54"/>
      <c r="V59" s="54"/>
    </row>
    <row r="61" spans="1:24" hidden="1" x14ac:dyDescent="0.2">
      <c r="A61" s="57" t="s">
        <v>56</v>
      </c>
    </row>
    <row r="63" spans="1:24" hidden="1" x14ac:dyDescent="0.2">
      <c r="A63" s="58"/>
      <c r="B63" s="59" t="s">
        <v>37</v>
      </c>
      <c r="H63" s="59" t="s">
        <v>37</v>
      </c>
      <c r="N63" s="59" t="s">
        <v>37</v>
      </c>
      <c r="T63" s="59" t="s">
        <v>37</v>
      </c>
    </row>
    <row r="64" spans="1:24" s="38" customFormat="1" hidden="1" x14ac:dyDescent="0.2">
      <c r="A64" s="41"/>
      <c r="B64" s="60" t="str">
        <f>IF(Voorronde!N9&gt;0,"["&amp;Voorronde!D9&amp;"] "&amp;Voorronde!E9,"BYE")</f>
        <v>BYE</v>
      </c>
      <c r="C64" s="40"/>
      <c r="D64" s="40"/>
      <c r="E64" s="39"/>
      <c r="H64" s="61" t="str">
        <f>B82</f>
        <v/>
      </c>
      <c r="N64" s="61" t="str">
        <f>H82</f>
        <v/>
      </c>
      <c r="T64" s="61" t="str">
        <f>N82</f>
        <v/>
      </c>
    </row>
    <row r="65" spans="1:20" s="38" customFormat="1" hidden="1" x14ac:dyDescent="0.2">
      <c r="A65" s="41"/>
      <c r="B65" s="60" t="str">
        <f>IF(Voorronde!N10&gt;0,"["&amp;Voorronde!D10&amp;"] "&amp;Voorronde!E10,"BYE")</f>
        <v>BYE</v>
      </c>
      <c r="C65" s="40"/>
      <c r="D65" s="40"/>
      <c r="E65" s="39"/>
      <c r="H65" s="61" t="str">
        <f>B89</f>
        <v/>
      </c>
      <c r="N65" s="61" t="str">
        <f>H85</f>
        <v/>
      </c>
      <c r="T65" s="61" t="str">
        <f>N83</f>
        <v/>
      </c>
    </row>
    <row r="66" spans="1:20" s="38" customFormat="1" hidden="1" x14ac:dyDescent="0.2">
      <c r="A66" s="41"/>
      <c r="B66" s="60" t="str">
        <f>IF(Voorronde!N11&gt;0,"["&amp;Voorronde!D11&amp;"] "&amp;Voorronde!E11,"BYE")</f>
        <v>BYE</v>
      </c>
      <c r="C66" s="40"/>
      <c r="D66" s="40"/>
      <c r="E66" s="39"/>
      <c r="H66" s="61" t="str">
        <f>B86</f>
        <v/>
      </c>
      <c r="N66" s="61" t="str">
        <f>H84</f>
        <v/>
      </c>
      <c r="T66" s="61" t="str">
        <f>N84</f>
        <v/>
      </c>
    </row>
    <row r="67" spans="1:20" s="38" customFormat="1" hidden="1" x14ac:dyDescent="0.2">
      <c r="A67" s="41"/>
      <c r="B67" s="60" t="str">
        <f>IF(Voorronde!N12&gt;0,"["&amp;Voorronde!D12&amp;"] "&amp;Voorronde!E12,"BYE")</f>
        <v>BYE</v>
      </c>
      <c r="C67" s="40"/>
      <c r="D67" s="40"/>
      <c r="E67" s="39"/>
      <c r="H67" s="61" t="str">
        <f>B85</f>
        <v/>
      </c>
      <c r="N67" s="61" t="str">
        <f>H83</f>
        <v/>
      </c>
      <c r="T67" s="38" t="str">
        <f>N85</f>
        <v/>
      </c>
    </row>
    <row r="68" spans="1:20" s="38" customFormat="1" hidden="1" x14ac:dyDescent="0.2">
      <c r="A68" s="41"/>
      <c r="B68" s="60" t="str">
        <f>IF(Voorronde!N13&gt;0,"["&amp;Voorronde!D13&amp;"] "&amp;Voorronde!E13,"BYE")</f>
        <v>BYE</v>
      </c>
      <c r="C68" s="40"/>
      <c r="D68" s="40"/>
      <c r="E68" s="39"/>
      <c r="H68" s="61" t="str">
        <f>B84</f>
        <v/>
      </c>
    </row>
    <row r="69" spans="1:20" s="38" customFormat="1" hidden="1" x14ac:dyDescent="0.2">
      <c r="A69" s="41"/>
      <c r="B69" s="60" t="str">
        <f>IF(Voorronde!N14&gt;0,"["&amp;Voorronde!D14&amp;"] "&amp;Voorronde!E14,"BYE")</f>
        <v>BYE</v>
      </c>
      <c r="C69" s="40"/>
      <c r="D69" s="40"/>
      <c r="E69" s="39"/>
      <c r="H69" s="61" t="str">
        <f>B87</f>
        <v/>
      </c>
    </row>
    <row r="70" spans="1:20" s="38" customFormat="1" hidden="1" x14ac:dyDescent="0.2">
      <c r="A70" s="41"/>
      <c r="B70" s="60" t="str">
        <f>IF(Voorronde!N15&gt;0,"["&amp;Voorronde!D15&amp;"] "&amp;Voorronde!E15,"BYE")</f>
        <v>BYE</v>
      </c>
      <c r="C70" s="40"/>
      <c r="D70" s="40"/>
      <c r="E70" s="39"/>
      <c r="H70" s="61" t="str">
        <f>B88</f>
        <v/>
      </c>
    </row>
    <row r="71" spans="1:20" s="38" customFormat="1" hidden="1" x14ac:dyDescent="0.2">
      <c r="A71" s="41"/>
      <c r="B71" s="60" t="str">
        <f>IF(Voorronde!N16&gt;0,"["&amp;Voorronde!D16&amp;"] "&amp;Voorronde!E16,"BYE")</f>
        <v>BYE</v>
      </c>
      <c r="C71" s="40"/>
      <c r="D71" s="40"/>
      <c r="E71" s="39"/>
      <c r="H71" s="61" t="str">
        <f>B83</f>
        <v/>
      </c>
    </row>
    <row r="72" spans="1:20" s="38" customFormat="1" hidden="1" x14ac:dyDescent="0.2">
      <c r="A72" s="41"/>
      <c r="B72" s="60" t="str">
        <f>IF(Voorronde!N17&gt;0,"["&amp;Voorronde!D17&amp;"] "&amp;Voorronde!E17,"BYE")</f>
        <v>BYE</v>
      </c>
      <c r="C72" s="40"/>
      <c r="D72" s="40"/>
      <c r="E72" s="39"/>
    </row>
    <row r="73" spans="1:20" s="38" customFormat="1" hidden="1" x14ac:dyDescent="0.2">
      <c r="A73" s="41"/>
      <c r="B73" s="60" t="str">
        <f>IF(Voorronde!N18&gt;0,"["&amp;Voorronde!D18&amp;"] "&amp;Voorronde!E18,"BYE")</f>
        <v>BYE</v>
      </c>
      <c r="C73" s="40"/>
      <c r="D73" s="40"/>
      <c r="E73" s="39"/>
    </row>
    <row r="74" spans="1:20" s="38" customFormat="1" hidden="1" x14ac:dyDescent="0.2">
      <c r="A74" s="41"/>
      <c r="B74" s="60" t="str">
        <f>IF(Voorronde!N19&gt;0,"["&amp;Voorronde!D19&amp;"] "&amp;Voorronde!E19,"BYE")</f>
        <v>BYE</v>
      </c>
      <c r="C74" s="40"/>
      <c r="D74" s="40"/>
      <c r="E74" s="39"/>
    </row>
    <row r="75" spans="1:20" s="38" customFormat="1" hidden="1" x14ac:dyDescent="0.2">
      <c r="A75" s="41"/>
      <c r="B75" s="60" t="str">
        <f>IF(Voorronde!N20&gt;0,"["&amp;Voorronde!D20&amp;"] "&amp;Voorronde!E20,"BYE")</f>
        <v>BYE</v>
      </c>
      <c r="C75" s="40"/>
      <c r="D75" s="40"/>
      <c r="E75" s="39"/>
    </row>
    <row r="76" spans="1:20" s="38" customFormat="1" hidden="1" x14ac:dyDescent="0.2">
      <c r="A76" s="41"/>
      <c r="B76" s="60" t="str">
        <f>IF(Voorronde!N21&gt;0,"["&amp;Voorronde!D21&amp;"] "&amp;Voorronde!E21,"BYE")</f>
        <v>BYE</v>
      </c>
      <c r="C76" s="40"/>
      <c r="D76" s="40"/>
      <c r="E76" s="39"/>
    </row>
    <row r="77" spans="1:20" s="38" customFormat="1" hidden="1" x14ac:dyDescent="0.2">
      <c r="A77" s="41"/>
      <c r="B77" s="60" t="str">
        <f>IF(Voorronde!N22&gt;0,"["&amp;Voorronde!D22&amp;"] "&amp;Voorronde!E22,"BYE")</f>
        <v>BYE</v>
      </c>
      <c r="C77" s="40"/>
      <c r="D77" s="40"/>
      <c r="E77" s="39"/>
    </row>
    <row r="78" spans="1:20" s="38" customFormat="1" hidden="1" x14ac:dyDescent="0.2">
      <c r="A78" s="41"/>
      <c r="B78" s="60" t="str">
        <f>IF(Voorronde!N23&gt;0,"["&amp;Voorronde!D23&amp;"] "&amp;Voorronde!E23,"BYE")</f>
        <v>BYE</v>
      </c>
      <c r="C78" s="40"/>
      <c r="D78" s="40"/>
      <c r="E78" s="39"/>
    </row>
    <row r="79" spans="1:20" s="38" customFormat="1" hidden="1" x14ac:dyDescent="0.2">
      <c r="A79" s="41"/>
      <c r="B79" s="60" t="str">
        <f>IF(Voorronde!N24&gt;0,"["&amp;Voorronde!D24&amp;"] "&amp;Voorronde!E24,"BYE")</f>
        <v>BYE</v>
      </c>
      <c r="C79" s="40"/>
      <c r="D79" s="40"/>
      <c r="E79" s="39"/>
    </row>
    <row r="81" spans="1:20" hidden="1" x14ac:dyDescent="0.2">
      <c r="A81" s="62" t="s">
        <v>38</v>
      </c>
      <c r="G81" s="62" t="s">
        <v>39</v>
      </c>
      <c r="M81" s="62" t="s">
        <v>40</v>
      </c>
      <c r="S81" s="62" t="s">
        <v>41</v>
      </c>
    </row>
    <row r="82" spans="1:20" s="38" customFormat="1" ht="12.75" hidden="1" x14ac:dyDescent="0.2">
      <c r="A82" s="41"/>
      <c r="B82" s="61" t="str">
        <f>IF(SUM(C8:D8)=SUM(C10:D10),"",IF(SUM(C8:D8)&gt;SUM(C10:D10),B8,B10))</f>
        <v/>
      </c>
      <c r="C82" s="63"/>
      <c r="D82" s="40"/>
      <c r="E82" s="63" t="s">
        <v>42</v>
      </c>
      <c r="H82" s="61" t="str">
        <f>IF(SUM(I11:J11)=SUM(I13:J13),"",IF(SUM(I11:J11)&gt;SUM(I13:J13),H11,H13))</f>
        <v/>
      </c>
      <c r="I82" s="64"/>
      <c r="K82" s="64" t="s">
        <v>43</v>
      </c>
      <c r="N82" s="61" t="str">
        <f>IF(SUM(O17:P17)=SUM(O19:P19),"",IF(SUM(O17:P17)&gt;SUM(O19:P19),N17,N19))</f>
        <v/>
      </c>
      <c r="O82" s="64"/>
      <c r="Q82" s="64" t="s">
        <v>44</v>
      </c>
      <c r="S82" s="38">
        <v>1</v>
      </c>
      <c r="T82" s="61" t="str">
        <f>IF(SUM(U25:V25)=SUM(U27:V27),"",IF(SUM(U25:V25)&gt;SUM(U27:V27),T25,T27))</f>
        <v/>
      </c>
    </row>
    <row r="83" spans="1:20" s="38" customFormat="1" ht="12.75" hidden="1" x14ac:dyDescent="0.2">
      <c r="A83" s="41"/>
      <c r="B83" s="61" t="str">
        <f>IF(SUM(C14:D14)=SUM(C16:D16),"",IF(SUM(C14:D14)&gt;SUM(C16:D16),B14,B16))</f>
        <v/>
      </c>
      <c r="C83" s="64"/>
      <c r="D83" s="40"/>
      <c r="E83" s="64" t="s">
        <v>45</v>
      </c>
      <c r="H83" s="61" t="str">
        <f>IF(SUM(I23:J23)=SUM(I25:J25),"",IF(SUM(I23:J23)&gt;SUM(I25:J25),H23,H25))</f>
        <v/>
      </c>
      <c r="I83" s="64"/>
      <c r="K83" s="64" t="s">
        <v>46</v>
      </c>
      <c r="N83" s="61" t="str">
        <f>IF(SUM(O41:P41)=SUM(O43:P43),"",IF(SUM(O41:P41)&gt;SUM(O43:P43),N41,N43))</f>
        <v/>
      </c>
      <c r="O83" s="64"/>
      <c r="Q83" s="64" t="s">
        <v>47</v>
      </c>
      <c r="S83" s="38">
        <v>2</v>
      </c>
      <c r="T83" s="61" t="str">
        <f>IF(SUM(U25:V25)=SUM(U27:V27),"",IF(SUM(U25:V25)&lt;SUM(U27:V27),T25,T27))</f>
        <v/>
      </c>
    </row>
    <row r="84" spans="1:20" s="38" customFormat="1" ht="12.75" hidden="1" x14ac:dyDescent="0.2">
      <c r="A84" s="41"/>
      <c r="B84" s="61" t="str">
        <f>IF(SUM(C20:D20)=SUM(C22:D22),"",IF(SUM(C20:D20)&gt;SUM(C22:D22),B20,B22))</f>
        <v/>
      </c>
      <c r="C84" s="64"/>
      <c r="D84" s="40"/>
      <c r="E84" s="64" t="s">
        <v>48</v>
      </c>
      <c r="H84" s="61" t="str">
        <f>IF(SUM(I35:J35)=SUM(I37:J37),"",IF(SUM(I35:J35)&gt;SUM(I37:J37),H35,H37))</f>
        <v/>
      </c>
      <c r="I84" s="64"/>
      <c r="K84" s="64" t="s">
        <v>49</v>
      </c>
      <c r="N84" s="38" t="str">
        <f>IF(SUM(O17:P17)=SUM(O19:P19),"",IF(SUM(O17:P17)&lt;SUM(O19:P19),N17,N19))</f>
        <v/>
      </c>
      <c r="O84" s="64"/>
      <c r="Q84" s="64" t="s">
        <v>44</v>
      </c>
      <c r="S84" s="38">
        <v>3</v>
      </c>
      <c r="T84" s="38" t="str">
        <f>IF(SUM(U33:V33)=SUM(U35:V35),"",IF(SUM(U33:V33)&gt;SUM(U35:V35),T33,T35))</f>
        <v/>
      </c>
    </row>
    <row r="85" spans="1:20" s="38" customFormat="1" ht="12.75" hidden="1" x14ac:dyDescent="0.2">
      <c r="A85" s="41"/>
      <c r="B85" s="61" t="str">
        <f>IF(SUM(C26:D26)=SUM(C28:D28),"",IF(SUM(C26:D26)&gt;SUM(C28:D28),B26,B28))</f>
        <v/>
      </c>
      <c r="C85" s="64"/>
      <c r="D85" s="40"/>
      <c r="E85" s="64" t="s">
        <v>50</v>
      </c>
      <c r="H85" s="61" t="str">
        <f>IF(SUM(I47:J47)=SUM(I49:J49),"",IF(SUM(I47:J47)&gt;SUM(I49:J49),H47,H49))</f>
        <v/>
      </c>
      <c r="I85" s="64"/>
      <c r="K85" s="64" t="s">
        <v>51</v>
      </c>
      <c r="N85" s="38" t="str">
        <f>IF(SUM(O41:P41)=SUM(O43:P43),"",IF(SUM(O41:P41)&lt;SUM(O43:P43),N41,N43))</f>
        <v/>
      </c>
      <c r="O85" s="63"/>
      <c r="Q85" s="63" t="s">
        <v>47</v>
      </c>
      <c r="S85" s="38">
        <v>4</v>
      </c>
      <c r="T85" s="38" t="str">
        <f>IF(SUM(U33:V33)=SUM(U35:V35),"",IF(SUM(U33:V33)&lt;SUM(U35:V35),T33,T35))</f>
        <v/>
      </c>
    </row>
    <row r="86" spans="1:20" s="38" customFormat="1" ht="12.75" hidden="1" x14ac:dyDescent="0.2">
      <c r="A86" s="41"/>
      <c r="B86" s="61" t="str">
        <f>IF(SUM(C32:D32)=SUM(C34:D34),"",IF(SUM(C32:D32)&gt;SUM(C34:D34),B32,B34))</f>
        <v/>
      </c>
      <c r="C86" s="64"/>
      <c r="D86" s="40"/>
      <c r="E86" s="64" t="s">
        <v>52</v>
      </c>
      <c r="G86" s="38">
        <v>5</v>
      </c>
      <c r="H86" s="38" t="str">
        <f>IF(SUM(I11:J11)=SUM(I13:J13),"",IF(SUM(I11:J11)&lt;SUM(I13:J13),H11,H13))</f>
        <v/>
      </c>
      <c r="I86" s="40"/>
    </row>
    <row r="87" spans="1:20" s="38" customFormat="1" ht="12.75" hidden="1" x14ac:dyDescent="0.2">
      <c r="A87" s="41"/>
      <c r="B87" s="61" t="str">
        <f>IF(SUM(C38:D38)=SUM(C40:D40),"",IF(SUM(C38:D38)&gt;SUM(C40:D40),B38,B40))</f>
        <v/>
      </c>
      <c r="C87" s="64"/>
      <c r="D87" s="40"/>
      <c r="E87" s="64" t="s">
        <v>53</v>
      </c>
      <c r="G87" s="38">
        <v>5</v>
      </c>
      <c r="H87" s="38" t="str">
        <f>IF(SUM(I23:J23)=SUM(I25:J25),"",IF(SUM(I23:J23)&lt;SUM(I25:J25),H23,H25))</f>
        <v/>
      </c>
      <c r="I87" s="40"/>
    </row>
    <row r="88" spans="1:20" s="38" customFormat="1" ht="12.75" hidden="1" x14ac:dyDescent="0.2">
      <c r="A88" s="41"/>
      <c r="B88" s="61" t="str">
        <f>IF(SUM(C44:D44)=SUM(C46:D46),"",IF(SUM(C44:D44)&gt;SUM(C46:D46),B44,B46))</f>
        <v/>
      </c>
      <c r="C88" s="64"/>
      <c r="D88" s="40"/>
      <c r="E88" s="64" t="s">
        <v>54</v>
      </c>
      <c r="G88" s="38">
        <v>5</v>
      </c>
      <c r="H88" s="38" t="str">
        <f>IF(SUM(I35:J35)=SUM(I37:J37),"",IF(SUM(I35:J35)&lt;SUM(I37:J37),H35,H37))</f>
        <v/>
      </c>
      <c r="I88" s="40"/>
    </row>
    <row r="89" spans="1:20" s="38" customFormat="1" ht="12.75" hidden="1" x14ac:dyDescent="0.2">
      <c r="A89" s="41"/>
      <c r="B89" s="61" t="str">
        <f>IF(SUM(C50:D50)=SUM(C52:D52),"",IF(SUM(C50:D50)&gt;SUM(C52:D52),B50,B52))</f>
        <v/>
      </c>
      <c r="C89" s="64"/>
      <c r="D89" s="40"/>
      <c r="E89" s="64" t="s">
        <v>55</v>
      </c>
      <c r="G89" s="38">
        <v>5</v>
      </c>
      <c r="H89" s="38" t="str">
        <f>IF(SUM(I47:J47)=SUM(I49:J49),"",IF(SUM(I47:J47)&lt;SUM(I49:J49),H47,H49))</f>
        <v/>
      </c>
      <c r="I89" s="40"/>
    </row>
    <row r="90" spans="1:20" s="38" customFormat="1" hidden="1" x14ac:dyDescent="0.2">
      <c r="A90" s="41">
        <v>9</v>
      </c>
      <c r="B90" s="38" t="str">
        <f>IF(SUM(C8:D8)=SUM(C10:D10),"",IF(SUM(C8:D8)&lt;SUM(C10:D10),B8,B10))</f>
        <v/>
      </c>
      <c r="C90" s="40"/>
      <c r="D90" s="40"/>
      <c r="E90" s="39"/>
    </row>
    <row r="91" spans="1:20" s="38" customFormat="1" hidden="1" x14ac:dyDescent="0.2">
      <c r="A91" s="41">
        <v>9</v>
      </c>
      <c r="B91" s="38" t="str">
        <f>IF(SUM(C14:D14)=SUM(C16:D16),"",IF(SUM(C14:D14)&lt;SUM(C16:D16),B14,B16))</f>
        <v/>
      </c>
      <c r="C91" s="40"/>
      <c r="D91" s="40"/>
      <c r="E91" s="39"/>
    </row>
    <row r="92" spans="1:20" s="38" customFormat="1" hidden="1" x14ac:dyDescent="0.2">
      <c r="A92" s="41">
        <v>9</v>
      </c>
      <c r="B92" s="38" t="str">
        <f>IF(SUM(C20:D20)=SUM(C22:D22),"",IF(SUM(C20:D20)&lt;SUM(C22:D22),B20,B22))</f>
        <v/>
      </c>
      <c r="C92" s="40"/>
      <c r="D92" s="40"/>
      <c r="E92" s="39"/>
    </row>
    <row r="93" spans="1:20" s="38" customFormat="1" hidden="1" x14ac:dyDescent="0.2">
      <c r="A93" s="41">
        <v>9</v>
      </c>
      <c r="B93" s="38" t="str">
        <f>IF(SUM(C26:D26)=SUM(C28:D28),"",IF(SUM(C26:D26)&lt;SUM(C28:D28),B26,B28))</f>
        <v/>
      </c>
      <c r="C93" s="40"/>
      <c r="D93" s="40"/>
      <c r="E93" s="39"/>
    </row>
    <row r="94" spans="1:20" s="38" customFormat="1" hidden="1" x14ac:dyDescent="0.2">
      <c r="A94" s="41">
        <v>9</v>
      </c>
      <c r="B94" s="38" t="str">
        <f>IF(SUM(C32:D32)=SUM(C34:D34),"",IF(SUM(C32:D32)&lt;SUM(C34:D34),B32,B34))</f>
        <v/>
      </c>
      <c r="C94" s="40"/>
      <c r="D94" s="40"/>
      <c r="E94" s="39"/>
    </row>
    <row r="95" spans="1:20" s="38" customFormat="1" hidden="1" x14ac:dyDescent="0.2">
      <c r="A95" s="41">
        <v>9</v>
      </c>
      <c r="B95" s="38" t="str">
        <f>IF(SUM(C38:D38)=SUM(C40:D40),"",IF(SUM(C38:D38)&lt;SUM(C40:D40),B38,B40))</f>
        <v/>
      </c>
      <c r="C95" s="40"/>
      <c r="D95" s="40"/>
      <c r="E95" s="39"/>
    </row>
    <row r="96" spans="1:20" s="38" customFormat="1" hidden="1" x14ac:dyDescent="0.2">
      <c r="A96" s="41">
        <v>9</v>
      </c>
      <c r="B96" s="38" t="str">
        <f>IF(SUM(C44:D44)=SUM(C46:D46),"",IF(SUM(C44:D44)&lt;SUM(C46:D46),B44,B46))</f>
        <v/>
      </c>
      <c r="C96" s="40"/>
      <c r="D96" s="40"/>
      <c r="E96" s="39"/>
    </row>
    <row r="97" spans="1:5" s="38" customFormat="1" hidden="1" x14ac:dyDescent="0.2">
      <c r="A97" s="41">
        <v>9</v>
      </c>
      <c r="B97" s="38" t="str">
        <f>IF(SUM(C50:D50)=SUM(C52:D52),"",IF(SUM(C50:D50)&lt;SUM(C52:D52),B50,B52))</f>
        <v/>
      </c>
      <c r="C97" s="40"/>
      <c r="D97" s="40"/>
      <c r="E97" s="39"/>
    </row>
  </sheetData>
  <mergeCells count="5">
    <mergeCell ref="A1:X1"/>
    <mergeCell ref="B3:D3"/>
    <mergeCell ref="H3:J3"/>
    <mergeCell ref="N3:P3"/>
    <mergeCell ref="T3:V3"/>
  </mergeCells>
  <pageMargins left="0.70866141732283472" right="0.70866141732283472" top="0.74803149606299213" bottom="0.74803149606299213" header="0.31496062992125984" footer="0.31496062992125984"/>
  <pageSetup paperSize="9" scale="64" orientation="landscape" r:id="rId1"/>
  <headerFooter>
    <oddFooter>&amp;C&amp;D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Uitleg</vt:lpstr>
      <vt:lpstr>Voorronde</vt:lpstr>
      <vt:lpstr>Finales 4</vt:lpstr>
      <vt:lpstr>Finales 8</vt:lpstr>
      <vt:lpstr>Finales 16</vt:lpstr>
      <vt:lpstr>'Finales 16'!Print_Area</vt:lpstr>
      <vt:lpstr>'Finales 4'!Print_Area</vt:lpstr>
      <vt:lpstr>'Finales 8'!Print_Area</vt:lpstr>
      <vt:lpstr>Voorronde!Print_Area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NHB App Support</dc:creator>
  <cp:lastModifiedBy>Ramon</cp:lastModifiedBy>
  <cp:lastPrinted>2023-02-25T11:02:28Z</cp:lastPrinted>
  <dcterms:created xsi:type="dcterms:W3CDTF">2000-03-31T19:47:32Z</dcterms:created>
  <dcterms:modified xsi:type="dcterms:W3CDTF">2023-02-25T11:22:27Z</dcterms:modified>
</cp:coreProperties>
</file>