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Uitleg" sheetId="1" state="visible" r:id="rId2"/>
    <sheet name="Wedstrijd" sheetId="2" state="visible" r:id="rId3"/>
  </sheets>
  <definedNames>
    <definedName function="false" hidden="false" localSheetId="1" name="_xlnm.Print_Area" vbProcedure="false">Wedstrijd!$C$3:$R$32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<sst xmlns="http://schemas.openxmlformats.org/spreadsheetml/2006/main" count="104" uniqueCount="73">
  <si>
    <t xml:space="preserve">Instructies voor juist gebruik van dit BK programma voor de 25m1pijl competitie</t>
  </si>
  <si>
    <t xml:space="preserve">Algemeen</t>
  </si>
  <si>
    <t xml:space="preserve">Het excel werkboek is ingevuld opgehaald uit MijnHandboogsport met elke wedstrijdklasse in een apart bestand.</t>
  </si>
  <si>
    <t xml:space="preserve">Aan het einde van het BK moet het ingevulde bestand teruggestuurd worden voor publicatie van de uitslag (zie onderaan).</t>
  </si>
  <si>
    <t xml:space="preserve">Macros en formules</t>
  </si>
  <si>
    <t xml:space="preserve">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</si>
  <si>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 xml:space="preserve">Dit werkboek bestaat uit 2 bladen:</t>
  </si>
  <si>
    <r>
      <rPr>
        <b val="true"/>
        <sz val="12"/>
        <rFont val="Arial"/>
        <family val="2"/>
        <charset val="1"/>
      </rPr>
      <t xml:space="preserve">Uitleg</t>
    </r>
    <r>
      <rPr>
        <sz val="12"/>
        <rFont val="Arial"/>
        <family val="2"/>
        <charset val="1"/>
      </rPr>
      <t xml:space="preserve">: dit blad</t>
    </r>
  </si>
  <si>
    <r>
      <rPr>
        <b val="true"/>
        <sz val="12"/>
        <rFont val="Arial"/>
        <family val="2"/>
        <charset val="1"/>
      </rPr>
      <t xml:space="preserve">Wedstrijd</t>
    </r>
    <r>
      <rPr>
        <sz val="12"/>
        <rFont val="Arial"/>
        <family val="2"/>
        <charset val="1"/>
      </rPr>
      <t xml:space="preserve">: deelnemerslijst, reserve sporters, scores, uitslag</t>
    </r>
  </si>
  <si>
    <t xml:space="preserve">Afdrukken</t>
  </si>
  <si>
    <t xml:space="preserve">Elke pagina is voorbereid om afgedrukt te worden. Alleen het nuttige deel van de pagina wordt afgedrukt.</t>
  </si>
  <si>
    <t xml:space="preserve">Aanmelden / afmelden</t>
  </si>
  <si>
    <t xml:space="preserve">Gekwalificeerde deelnemers kunnen zich afmelden.
Reserves kunnen zich beschikbaar melden en geven daarbij contactgegevens door zodat je ze op kan roepen.</t>
  </si>
  <si>
    <r>
      <rPr>
        <sz val="12"/>
        <rFont val="Arial"/>
        <family val="2"/>
        <charset val="1"/>
      </rPr>
      <t xml:space="preserve">Op het blad </t>
    </r>
    <r>
      <rPr>
        <b val="true"/>
        <sz val="12"/>
        <rFont val="Arial"/>
        <family val="2"/>
        <charset val="1"/>
      </rPr>
      <t xml:space="preserve">Wedstrijd</t>
    </r>
    <r>
      <rPr>
        <sz val="12"/>
        <rFont val="Arial"/>
        <family val="2"/>
        <charset val="1"/>
      </rPr>
      <t xml:space="preserve"> kan je gegevens van een reserve-sporter kopieren vanaf uit onderste deel van het werkboek.
Pas op met knippen en plakken: kolommen L, R en S bevatten formules en mogen niet overschreven worden.</t>
    </r>
  </si>
  <si>
    <t xml:space="preserve">Kwalificatie</t>
  </si>
  <si>
    <r>
      <rPr>
        <sz val="12"/>
        <rFont val="Arial"/>
        <family val="2"/>
        <charset val="1"/>
      </rPr>
      <t xml:space="preserve">Voer de scores voor de twee kwalificatierondes in op het blad </t>
    </r>
    <r>
      <rPr>
        <b val="true"/>
        <sz val="12"/>
        <rFont val="Arial"/>
        <family val="2"/>
        <charset val="1"/>
      </rPr>
      <t xml:space="preserve">Wedstrijd</t>
    </r>
    <r>
      <rPr>
        <sz val="12"/>
        <rFont val="Arial"/>
        <family val="2"/>
        <charset val="1"/>
      </rPr>
      <t xml:space="preserve"> in kolommen J en K.</t>
    </r>
  </si>
  <si>
    <t xml:space="preserve">Als er gelijke scores zijn dan worden deze in geel gemarkeerd in kolom S. Tel dan de 10-en, 9-ens en eventueel 8-en.</t>
  </si>
  <si>
    <t xml:space="preserve">Sorteer de uitslag handmatig door cellen A6 tot en met T29 te selecteren en dan Sorteren te kiezen in het menu. Sorteer op kolom S. Kies sorteren van hoog naar laag.</t>
  </si>
  <si>
    <t xml:space="preserve">Gelijke resultaten?</t>
  </si>
  <si>
    <r>
      <rPr>
        <sz val="12"/>
        <rFont val="Arial"/>
        <family val="2"/>
        <charset val="1"/>
      </rPr>
      <t xml:space="preserve">Gelijke resultaten worden op het blad </t>
    </r>
    <r>
      <rPr>
        <b val="true"/>
        <sz val="12"/>
        <rFont val="Arial"/>
        <family val="2"/>
        <charset val="1"/>
      </rPr>
      <t xml:space="preserve">Wedstrijden </t>
    </r>
    <r>
      <rPr>
        <sz val="12"/>
        <rFont val="Arial"/>
        <family val="2"/>
        <charset val="1"/>
      </rPr>
      <t xml:space="preserve">in geel gemarkeerd.</t>
    </r>
  </si>
  <si>
    <t xml:space="preserve">Als er gelijke scores zijn dan worden deze in geel gemarkeerd in kolom S. Tel dan aantal 10-en, 9-ens en eventueel 8-en en schrijf dit in kolom M, N en O. Dit wordt meegenomen in de berekening in kolom S.</t>
  </si>
  <si>
    <t xml:space="preserve">Uitslag</t>
  </si>
  <si>
    <t xml:space="preserve">In kolom R wordt automatisch de uitslag genoteerd: "Bondskampioen", "2e plaats" en "3e plaats".</t>
  </si>
  <si>
    <t xml:space="preserve">Hiervoor moet voor iedereen 2 scores ingevoerd zijn.</t>
  </si>
  <si>
    <t xml:space="preserve">Sorteren hoeft niet voor het bepalen van de uitslag, maar geeft een duidelijkere uitslag voor de sporters.</t>
  </si>
  <si>
    <t xml:space="preserve">Sorteer de uitslag door cellen A6 tot en met T29 te selecteren en dan Sorteren te kiezen in het menu. Sorteer op kolom S. Kies sorteren van hoog naar laag.</t>
  </si>
  <si>
    <t xml:space="preserve">Contactgegevens</t>
  </si>
  <si>
    <t xml:space="preserve">E-mail voor het insturen van de uitslagen: nhb-apps-support@handboogsport.nl</t>
  </si>
  <si>
    <t xml:space="preserve">E-mail bondsbureau: info@handboogsport.nl</t>
  </si>
  <si>
    <t xml:space="preserve">Afdrukken: Ctrl+P</t>
  </si>
  <si>
    <t xml:space="preserve">Organisatie</t>
  </si>
  <si>
    <t xml:space="preserve">Adres:</t>
  </si>
  <si>
    <t xml:space="preserve">Locatie
Adres</t>
  </si>
  <si>
    <t xml:space="preserve">Datum:</t>
  </si>
  <si>
    <t xml:space="preserve">Sorteren: selecteer A6 tot en met T29. Menu: sorteer, aflopend op kolom S.</t>
  </si>
  <si>
    <t xml:space="preserve">scores</t>
  </si>
  <si>
    <t xml:space="preserve">aantal</t>
  </si>
  <si>
    <t xml:space="preserve">sorteer mij</t>
  </si>
  <si>
    <t xml:space="preserve">Toon uitslag:</t>
  </si>
  <si>
    <t xml:space="preserve">Baan</t>
  </si>
  <si>
    <t xml:space="preserve">Bondsnr</t>
  </si>
  <si>
    <t xml:space="preserve">Naam</t>
  </si>
  <si>
    <t xml:space="preserve">Ver nr</t>
  </si>
  <si>
    <t xml:space="preserve">Vereniging</t>
  </si>
  <si>
    <t xml:space="preserve">Gemiddelde</t>
  </si>
  <si>
    <t xml:space="preserve">1e</t>
  </si>
  <si>
    <t xml:space="preserve">2e</t>
  </si>
  <si>
    <t xml:space="preserve">Totaal</t>
  </si>
  <si>
    <t xml:space="preserve">(aflopend)</t>
  </si>
  <si>
    <t xml:space="preserve">Deelname</t>
  </si>
  <si>
    <t xml:space="preserve">Notities</t>
  </si>
  <si>
    <t xml:space="preserve">1e:</t>
  </si>
  <si>
    <t xml:space="preserve">B</t>
  </si>
  <si>
    <t xml:space="preserve">?</t>
  </si>
  <si>
    <t xml:space="preserve">2e:</t>
  </si>
  <si>
    <t xml:space="preserve">Ook compound (afgemeld)</t>
  </si>
  <si>
    <t xml:space="preserve">3e:</t>
  </si>
  <si>
    <t xml:space="preserve">Ook barebow and compound</t>
  </si>
  <si>
    <t xml:space="preserve">Te veel 10/9/8</t>
  </si>
  <si>
    <t xml:space="preserve">Garbage in 10/9/8</t>
  </si>
  <si>
    <t xml:space="preserve">nul</t>
  </si>
  <si>
    <t xml:space="preserve">Van andere klasse (Longbow)</t>
  </si>
  <si>
    <t xml:space="preserve">Te hoge score</t>
  </si>
  <si>
    <t xml:space="preserve">Nul scores</t>
  </si>
  <si>
    <t xml:space="preserve">Garbage</t>
  </si>
  <si>
    <t xml:space="preserve">Geen scores</t>
  </si>
  <si>
    <t xml:space="preserve">Geen getallen</t>
  </si>
  <si>
    <t xml:space="preserve">n/a</t>
  </si>
  <si>
    <t xml:space="preserve">Deze gegevens zijn opgehaald op:</t>
  </si>
  <si>
    <t xml:space="preserve">^^</t>
  </si>
  <si>
    <t xml:space="preserve">Afgemeld en reserven:</t>
  </si>
  <si>
    <t xml:space="preserve">pas op: formules!</t>
  </si>
  <si>
    <t xml:space="preserve">Regio gem.</t>
  </si>
</sst>
</file>

<file path=xl/styles.xml><?xml version="1.0" encoding="utf-8"?>
<styleSheet xmlns="http://schemas.openxmlformats.org/spreadsheetml/2006/main">
  <numFmts count="4">
    <numFmt numFmtId="164" formatCode="General"/>
    <numFmt numFmtId="165" formatCode="0.000"/>
    <numFmt numFmtId="166" formatCode="General"/>
    <numFmt numFmtId="167" formatCode="0"/>
  </numFmts>
  <fonts count="13">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2"/>
      <name val="Arial"/>
      <family val="2"/>
      <charset val="1"/>
    </font>
    <font>
      <b val="true"/>
      <sz val="12"/>
      <name val="Arial"/>
      <family val="2"/>
      <charset val="1"/>
    </font>
    <font>
      <b val="true"/>
      <sz val="10"/>
      <name val="Arial"/>
      <family val="2"/>
      <charset val="1"/>
    </font>
    <font>
      <sz val="14"/>
      <name val="Arial"/>
      <family val="2"/>
      <charset val="1"/>
    </font>
    <font>
      <sz val="11"/>
      <name val="Arial"/>
      <family val="2"/>
      <charset val="1"/>
    </font>
    <font>
      <sz val="10"/>
      <color rgb="FFFF0000"/>
      <name val="Arial"/>
      <family val="2"/>
      <charset val="1"/>
    </font>
    <font>
      <sz val="10"/>
      <color rgb="FFC0C0C0"/>
      <name val="Arial"/>
      <family val="2"/>
      <charset val="1"/>
    </font>
  </fonts>
  <fills count="6">
    <fill>
      <patternFill patternType="none"/>
    </fill>
    <fill>
      <patternFill patternType="gray125"/>
    </fill>
    <fill>
      <patternFill patternType="solid">
        <fgColor rgb="FFFFFFFF"/>
        <bgColor rgb="FFF2F2F2"/>
      </patternFill>
    </fill>
    <fill>
      <patternFill patternType="solid">
        <fgColor rgb="FFC0C0C0"/>
        <bgColor rgb="FFCCCCFF"/>
      </patternFill>
    </fill>
    <fill>
      <patternFill patternType="solid">
        <fgColor rgb="FFFFFF00"/>
        <bgColor rgb="FFFFFF00"/>
      </patternFill>
    </fill>
    <fill>
      <patternFill patternType="solid">
        <fgColor rgb="FFFAC090"/>
        <bgColor rgb="FFFFEB9C"/>
      </patternFill>
    </fill>
  </fills>
  <borders count="5">
    <border diagonalUp="false" diagonalDown="false">
      <left/>
      <right/>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style="medium"/>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true">
      <alignment horizontal="general" vertical="top" textRotation="0" wrapText="false" indent="0" shrinkToFit="false"/>
      <protection locked="false" hidden="false"/>
    </xf>
    <xf numFmtId="164" fontId="4" fillId="0" borderId="0" xfId="20" applyFont="false" applyBorder="false" applyAlignment="true" applyProtection="true">
      <alignment horizontal="general" vertical="top" textRotation="0" wrapText="false" indent="0" shrinkToFit="false"/>
      <protection locked="false" hidden="false"/>
    </xf>
    <xf numFmtId="164" fontId="6" fillId="2" borderId="0" xfId="20" applyFont="true" applyBorder="false" applyAlignment="true" applyProtection="true">
      <alignment horizontal="general" vertical="top" textRotation="0" wrapText="false" indent="0" shrinkToFit="false"/>
      <protection locked="false" hidden="false"/>
    </xf>
    <xf numFmtId="164" fontId="7" fillId="2" borderId="0" xfId="20" applyFont="true" applyBorder="false" applyAlignment="true" applyProtection="true">
      <alignment horizontal="general" vertical="bottom" textRotation="0" wrapText="false" indent="0" shrinkToFit="false"/>
      <protection locked="true" hidden="false"/>
    </xf>
    <xf numFmtId="164" fontId="7" fillId="2" borderId="0" xfId="20" applyFont="true" applyBorder="false" applyAlignment="true" applyProtection="true">
      <alignment horizontal="general" vertical="top" textRotation="0" wrapText="false" indent="0" shrinkToFit="false"/>
      <protection locked="true" hidden="false"/>
    </xf>
    <xf numFmtId="164" fontId="6" fillId="2" borderId="0" xfId="20" applyFont="true" applyBorder="false" applyAlignment="true" applyProtection="true">
      <alignment horizontal="general" vertical="top" textRotation="0" wrapText="true" indent="0" shrinkToFit="false"/>
      <protection locked="true" hidden="false"/>
    </xf>
    <xf numFmtId="164" fontId="7" fillId="2" borderId="0" xfId="20" applyFont="true" applyBorder="false" applyAlignment="true" applyProtection="true">
      <alignment horizontal="general" vertical="top" textRotation="0" wrapText="false" indent="0" shrinkToFit="false"/>
      <protection locked="false" hidden="false"/>
    </xf>
    <xf numFmtId="164" fontId="6" fillId="0" borderId="0" xfId="20" applyFont="true" applyBorder="false" applyAlignment="true" applyProtection="true">
      <alignment horizontal="general" vertical="bottom" textRotation="0" wrapText="false" indent="0" shrinkToFit="false"/>
      <protection locked="true" hidden="false"/>
    </xf>
    <xf numFmtId="164" fontId="7" fillId="2" borderId="0" xfId="20" applyFont="true" applyBorder="false" applyAlignment="true" applyProtection="true">
      <alignment horizontal="general" vertical="top" textRotation="0" wrapText="true" indent="0" shrinkToFit="false"/>
      <protection locked="true" hidden="false"/>
    </xf>
    <xf numFmtId="164" fontId="8" fillId="0" borderId="0" xfId="20" applyFont="true" applyBorder="false" applyAlignment="true" applyProtection="true">
      <alignment horizontal="general" vertical="top" textRotation="0" wrapText="false" indent="0" shrinkToFit="false"/>
      <protection locked="false" hidden="false"/>
    </xf>
    <xf numFmtId="164" fontId="6" fillId="2" borderId="0" xfId="2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true" hidden="true"/>
    </xf>
    <xf numFmtId="164" fontId="0" fillId="2" borderId="0" xfId="0" applyFont="false" applyBorder="false" applyAlignment="true" applyProtection="true">
      <alignment horizontal="center" vertical="center"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4" fontId="0" fillId="2" borderId="0" xfId="0" applyFont="false" applyBorder="fals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6" fontId="9" fillId="3" borderId="1" xfId="0" applyFont="true" applyBorder="true" applyAlignment="true" applyProtection="true">
      <alignment horizontal="center" vertical="bottom" textRotation="0" wrapText="false" indent="0" shrinkToFit="false"/>
      <protection locked="false" hidden="false"/>
    </xf>
    <xf numFmtId="164" fontId="4" fillId="2" borderId="0" xfId="0" applyFont="true" applyBorder="false" applyAlignment="true" applyProtection="true">
      <alignment horizontal="general" vertical="bottom" textRotation="0" wrapText="false" indent="0" shrinkToFit="false"/>
      <protection locked="false" hidden="false"/>
    </xf>
    <xf numFmtId="164" fontId="0" fillId="2" borderId="2" xfId="0" applyFont="false" applyBorder="true" applyAlignment="true" applyProtection="true">
      <alignment horizontal="general" vertical="bottom" textRotation="0" wrapText="false" indent="0" shrinkToFit="false"/>
      <protection locked="false" hidden="false"/>
    </xf>
    <xf numFmtId="164" fontId="10" fillId="2" borderId="0" xfId="0" applyFont="true" applyBorder="tru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center"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5" fontId="10" fillId="2" borderId="0" xfId="0" applyFont="true" applyBorder="true" applyAlignment="true" applyProtection="true">
      <alignment horizontal="left" vertical="center" textRotation="0" wrapText="true" indent="0" shrinkToFit="false"/>
      <protection locked="false" hidden="false"/>
    </xf>
    <xf numFmtId="164" fontId="0" fillId="2" borderId="0" xfId="0" applyFont="false" applyBorder="false" applyAlignment="true" applyProtection="true">
      <alignment horizontal="right" vertical="bottom" textRotation="0" wrapText="false" indent="0" shrinkToFit="false"/>
      <protection locked="false" hidden="false"/>
    </xf>
    <xf numFmtId="165" fontId="10" fillId="2" borderId="0" xfId="0" applyFont="true" applyBorder="false" applyAlignment="true" applyProtection="true">
      <alignment horizontal="right" vertical="center" textRotation="0" wrapText="true" indent="0" shrinkToFit="false"/>
      <protection locked="false" hidden="false"/>
    </xf>
    <xf numFmtId="164" fontId="10" fillId="2" borderId="3" xfId="0" applyFont="true" applyBorder="true" applyAlignment="true" applyProtection="true">
      <alignment horizontal="left" vertical="center" textRotation="0" wrapText="false" indent="0" shrinkToFit="false"/>
      <protection locked="false" hidden="false"/>
    </xf>
    <xf numFmtId="164" fontId="11" fillId="0" borderId="2" xfId="0" applyFont="true" applyBorder="true" applyAlignment="true" applyProtection="true">
      <alignment horizontal="left" vertical="center" textRotation="0" wrapText="true" indent="0" shrinkToFit="false"/>
      <protection locked="true" hidden="true"/>
    </xf>
    <xf numFmtId="164" fontId="10" fillId="2" borderId="0" xfId="0" applyFont="true" applyBorder="false" applyAlignment="true" applyProtection="true">
      <alignment horizontal="left" vertical="center" textRotation="0" wrapText="false" indent="0" shrinkToFit="false"/>
      <protection locked="false" hidden="false"/>
    </xf>
    <xf numFmtId="165" fontId="10" fillId="2" borderId="0" xfId="0" applyFont="true" applyBorder="false" applyAlignment="true" applyProtection="true">
      <alignment horizontal="left" vertical="center" textRotation="0" wrapText="true" indent="0" shrinkToFit="false"/>
      <protection locked="false" hidden="false"/>
    </xf>
    <xf numFmtId="164" fontId="4" fillId="3" borderId="0" xfId="0" applyFont="true" applyBorder="true" applyAlignment="true" applyProtection="true">
      <alignment horizontal="center" vertical="bottom" textRotation="0" wrapText="false" indent="0" shrinkToFit="false"/>
      <protection locked="false" hidden="false"/>
    </xf>
    <xf numFmtId="164" fontId="4" fillId="3" borderId="0" xfId="0" applyFont="true" applyBorder="true" applyAlignment="true" applyProtection="true">
      <alignment horizontal="right" vertical="bottom" textRotation="0" wrapText="false" indent="0" shrinkToFit="false"/>
      <protection locked="false" hidden="false"/>
    </xf>
    <xf numFmtId="164" fontId="4" fillId="3" borderId="0" xfId="0" applyFont="true" applyBorder="false" applyAlignment="true" applyProtection="true">
      <alignment horizontal="right" vertical="bottom" textRotation="0" wrapText="false" indent="0" shrinkToFit="false"/>
      <protection locked="false" hidden="false"/>
    </xf>
    <xf numFmtId="165" fontId="10" fillId="2" borderId="0" xfId="0" applyFont="true" applyBorder="false" applyAlignment="true" applyProtection="true">
      <alignment horizontal="general" vertical="center" textRotation="0" wrapText="true" indent="0" shrinkToFit="false"/>
      <protection locked="false" hidden="false"/>
    </xf>
    <xf numFmtId="164" fontId="0" fillId="2" borderId="3" xfId="0" applyFont="false" applyBorder="true" applyAlignment="true" applyProtection="true">
      <alignment horizontal="general" vertical="bottom" textRotation="0" wrapText="false" indent="0" shrinkToFit="false"/>
      <protection locked="false" hidden="false"/>
    </xf>
    <xf numFmtId="164" fontId="4" fillId="4"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true" indent="0" shrinkToFit="false"/>
      <protection locked="true" hidden="true"/>
    </xf>
    <xf numFmtId="164" fontId="4" fillId="0" borderId="0" xfId="0" applyFont="true" applyBorder="false" applyAlignment="true" applyProtection="true">
      <alignment horizontal="right" vertical="bottom" textRotation="0" wrapText="false" indent="0" shrinkToFit="false"/>
      <protection locked="false" hidden="false"/>
    </xf>
    <xf numFmtId="166"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bottom" textRotation="0" wrapText="false" indent="0" shrinkToFit="false"/>
      <protection locked="false" hidden="false"/>
    </xf>
    <xf numFmtId="164" fontId="12" fillId="3" borderId="2" xfId="0" applyFont="true" applyBorder="true" applyAlignment="true" applyProtection="true">
      <alignment horizontal="left" vertical="bottom" textRotation="0" wrapText="false" indent="0" shrinkToFit="false"/>
      <protection locked="true" hidden="true"/>
    </xf>
    <xf numFmtId="164" fontId="0" fillId="3" borderId="0" xfId="0" applyFont="true" applyBorder="false" applyAlignment="true" applyProtection="true">
      <alignment horizontal="left" vertical="bottom" textRotation="0" wrapText="false" indent="0" shrinkToFit="false"/>
      <protection locked="false" hidden="false"/>
    </xf>
    <xf numFmtId="164" fontId="0" fillId="3"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false" applyAlignment="true" applyProtection="true">
      <alignment horizontal="center" vertical="bottom" textRotation="0" wrapText="false" indent="0" shrinkToFit="false"/>
      <protection locked="false" hidden="false"/>
    </xf>
    <xf numFmtId="165" fontId="4" fillId="3" borderId="0" xfId="0" applyFont="true" applyBorder="false" applyAlignment="true" applyProtection="true">
      <alignment horizontal="center" vertical="bottom" textRotation="0" wrapText="false" indent="0" shrinkToFit="false"/>
      <protection locked="false" hidden="false"/>
    </xf>
    <xf numFmtId="164" fontId="4" fillId="3" borderId="3" xfId="0" applyFont="true" applyBorder="true" applyAlignment="true" applyProtection="true">
      <alignment horizontal="general" vertical="bottom" textRotation="0" wrapText="false" indent="0" shrinkToFit="false"/>
      <protection locked="false" hidden="false"/>
    </xf>
    <xf numFmtId="164" fontId="0" fillId="3" borderId="0" xfId="0" applyFont="true" applyBorder="fals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6" fontId="4" fillId="0" borderId="3"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true" applyProtection="true">
      <alignment horizontal="general" vertical="top" textRotation="0" wrapText="false" indent="0" shrinkToFit="false"/>
      <protection locked="true" hidden="false"/>
    </xf>
    <xf numFmtId="167" fontId="4" fillId="0" borderId="0" xfId="0" applyFont="true" applyBorder="fals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left"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true" hidden="false"/>
    </xf>
    <xf numFmtId="165" fontId="0" fillId="2" borderId="4" xfId="0" applyFont="fals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right" vertical="bottom" textRotation="0" wrapText="false" indent="0" shrinkToFit="false"/>
      <protection locked="true" hidden="false"/>
    </xf>
    <xf numFmtId="164" fontId="4" fillId="2" borderId="4" xfId="0" applyFont="true" applyBorder="tru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fals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false" hidden="false"/>
    </xf>
    <xf numFmtId="164" fontId="4" fillId="5" borderId="0" xfId="0" applyFont="true" applyBorder="tru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_Vers" xfId="21"/>
  </cellStyles>
  <dxfs count="2">
    <dxf>
      <font>
        <strike val="0"/>
        <color rgb="FFFFFFFF"/>
      </font>
      <fill>
        <patternFill>
          <bgColor rgb="FFF2F2F2"/>
        </patternFill>
      </fill>
    </dxf>
    <dxf>
      <font>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zeroHeight="true" outlineLevelRow="0" outlineLevelCol="0"/>
  <cols>
    <col collapsed="false" customWidth="false" hidden="false" outlineLevel="0" max="1" min="1" style="1" width="9.14"/>
    <col collapsed="false" customWidth="true" hidden="false" outlineLevel="0" max="2" min="2" style="1" width="118"/>
    <col collapsed="false" customWidth="false" hidden="true" outlineLevel="0" max="16384" min="3" style="2" width="9.14"/>
  </cols>
  <sheetData>
    <row r="1" customFormat="false" ht="15" hidden="false" customHeight="false" outlineLevel="0" collapsed="false">
      <c r="A1" s="3"/>
      <c r="B1" s="3"/>
    </row>
    <row r="2" customFormat="false" ht="15.75" hidden="false" customHeight="false" outlineLevel="0" collapsed="false">
      <c r="A2" s="4" t="s">
        <v>0</v>
      </c>
      <c r="B2" s="3"/>
    </row>
    <row r="3" customFormat="false" ht="15" hidden="false" customHeight="false" outlineLevel="0" collapsed="false">
      <c r="A3" s="3"/>
      <c r="B3" s="3"/>
    </row>
    <row r="4" customFormat="false" ht="15.75" hidden="false" customHeight="false" outlineLevel="0" collapsed="false">
      <c r="A4" s="5" t="s">
        <v>1</v>
      </c>
      <c r="B4" s="3"/>
    </row>
    <row r="5" customFormat="false" ht="15" hidden="false" customHeight="false" outlineLevel="0" collapsed="false">
      <c r="A5" s="3"/>
      <c r="B5" s="6" t="s">
        <v>2</v>
      </c>
    </row>
    <row r="6" customFormat="false" ht="30" hidden="false" customHeight="false" outlineLevel="0" collapsed="false">
      <c r="A6" s="3"/>
      <c r="B6" s="6" t="s">
        <v>3</v>
      </c>
    </row>
    <row r="7" customFormat="false" ht="15" hidden="false" customHeight="false" outlineLevel="0" collapsed="false">
      <c r="A7" s="3"/>
      <c r="B7" s="6"/>
    </row>
    <row r="8" customFormat="false" ht="15.75" hidden="false" customHeight="false" outlineLevel="0" collapsed="false">
      <c r="A8" s="7" t="s">
        <v>4</v>
      </c>
      <c r="B8" s="6"/>
    </row>
    <row r="9" customFormat="false" ht="60" hidden="false" customHeight="false" outlineLevel="0" collapsed="false">
      <c r="A9" s="3"/>
      <c r="B9" s="6" t="s">
        <v>5</v>
      </c>
    </row>
    <row r="10" customFormat="false" ht="15" hidden="false" customHeight="false" outlineLevel="0" collapsed="false">
      <c r="A10" s="3"/>
      <c r="B10" s="6"/>
    </row>
    <row r="11" customFormat="false" ht="15" hidden="false" customHeight="false" outlineLevel="0" collapsed="false">
      <c r="A11" s="8" t="s">
        <v>6</v>
      </c>
      <c r="B11" s="6"/>
    </row>
    <row r="12" customFormat="false" ht="15.75" hidden="false" customHeight="false" outlineLevel="0" collapsed="false">
      <c r="A12" s="3"/>
      <c r="B12" s="9" t="s">
        <v>7</v>
      </c>
    </row>
    <row r="13" customFormat="false" ht="15.75" hidden="false" customHeight="false" outlineLevel="0" collapsed="false">
      <c r="A13" s="3"/>
      <c r="B13" s="9" t="s">
        <v>8</v>
      </c>
    </row>
    <row r="14" customFormat="false" ht="15" hidden="false" customHeight="false" outlineLevel="0" collapsed="false">
      <c r="A14" s="3"/>
      <c r="B14" s="6"/>
    </row>
    <row r="15" customFormat="false" ht="15.75" hidden="false" customHeight="false" outlineLevel="0" collapsed="false">
      <c r="A15" s="5" t="s">
        <v>9</v>
      </c>
      <c r="B15" s="3"/>
    </row>
    <row r="16" customFormat="false" ht="15" hidden="false" customHeight="false" outlineLevel="0" collapsed="false">
      <c r="A16" s="3"/>
      <c r="B16" s="6" t="s">
        <v>10</v>
      </c>
    </row>
    <row r="17" customFormat="false" ht="15" hidden="false" customHeight="false" outlineLevel="0" collapsed="false">
      <c r="A17" s="3"/>
      <c r="B17" s="6"/>
    </row>
    <row r="18" customFormat="false" ht="15.75" hidden="false" customHeight="false" outlineLevel="0" collapsed="false">
      <c r="A18" s="5" t="s">
        <v>11</v>
      </c>
      <c r="B18" s="3"/>
    </row>
    <row r="19" customFormat="false" ht="30" hidden="false" customHeight="false" outlineLevel="0" collapsed="false">
      <c r="A19" s="3"/>
      <c r="B19" s="6" t="s">
        <v>12</v>
      </c>
    </row>
    <row r="20" customFormat="false" ht="35.25" hidden="false" customHeight="true" outlineLevel="0" collapsed="false">
      <c r="A20" s="3"/>
      <c r="B20" s="6" t="s">
        <v>13</v>
      </c>
    </row>
    <row r="21" customFormat="false" ht="15" hidden="false" customHeight="false" outlineLevel="0" collapsed="false">
      <c r="A21" s="3"/>
      <c r="B21" s="6"/>
    </row>
    <row r="22" customFormat="false" ht="15.75" hidden="false" customHeight="false" outlineLevel="0" collapsed="false">
      <c r="A22" s="5" t="s">
        <v>14</v>
      </c>
      <c r="B22" s="3"/>
    </row>
    <row r="23" customFormat="false" ht="15.75" hidden="false" customHeight="false" outlineLevel="0" collapsed="false">
      <c r="A23" s="3"/>
      <c r="B23" s="6" t="s">
        <v>15</v>
      </c>
    </row>
    <row r="24" customFormat="false" ht="18.75" hidden="false" customHeight="true" outlineLevel="0" collapsed="false">
      <c r="A24" s="3"/>
      <c r="B24" s="6" t="s">
        <v>16</v>
      </c>
    </row>
    <row r="25" customFormat="false" ht="30" hidden="false" customHeight="false" outlineLevel="0" collapsed="false">
      <c r="A25" s="3"/>
      <c r="B25" s="6" t="s">
        <v>17</v>
      </c>
    </row>
    <row r="26" customFormat="false" ht="15" hidden="false" customHeight="false" outlineLevel="0" collapsed="false">
      <c r="A26" s="3"/>
      <c r="B26" s="6"/>
    </row>
    <row r="27" customFormat="false" ht="15.75" hidden="false" customHeight="false" outlineLevel="0" collapsed="false">
      <c r="A27" s="5" t="s">
        <v>18</v>
      </c>
      <c r="B27" s="3"/>
    </row>
    <row r="28" customFormat="false" ht="15.75" hidden="false" customHeight="false" outlineLevel="0" collapsed="false">
      <c r="A28" s="3"/>
      <c r="B28" s="6" t="s">
        <v>19</v>
      </c>
    </row>
    <row r="29" customFormat="false" ht="30" hidden="false" customHeight="false" outlineLevel="0" collapsed="false">
      <c r="A29" s="3"/>
      <c r="B29" s="6" t="s">
        <v>20</v>
      </c>
    </row>
    <row r="30" customFormat="false" ht="15" hidden="false" customHeight="false" outlineLevel="0" collapsed="false">
      <c r="A30" s="3"/>
      <c r="B30" s="6"/>
    </row>
    <row r="31" customFormat="false" ht="15.75" hidden="false" customHeight="false" outlineLevel="0" collapsed="false">
      <c r="A31" s="7" t="s">
        <v>21</v>
      </c>
      <c r="B31" s="6"/>
    </row>
    <row r="32" customFormat="false" ht="15" hidden="false" customHeight="false" outlineLevel="0" collapsed="false">
      <c r="A32" s="3"/>
      <c r="B32" s="6" t="s">
        <v>22</v>
      </c>
    </row>
    <row r="33" customFormat="false" ht="15" hidden="false" customHeight="false" outlineLevel="0" collapsed="false">
      <c r="A33" s="3"/>
      <c r="B33" s="6" t="s">
        <v>23</v>
      </c>
    </row>
    <row r="34" customFormat="false" ht="15.75" hidden="false" customHeight="false" outlineLevel="0" collapsed="false">
      <c r="A34" s="5"/>
      <c r="B34" s="3" t="s">
        <v>24</v>
      </c>
    </row>
    <row r="35" customFormat="false" ht="30" hidden="false" customHeight="false" outlineLevel="0" collapsed="false">
      <c r="A35" s="3"/>
      <c r="B35" s="6" t="s">
        <v>25</v>
      </c>
    </row>
    <row r="36" customFormat="false" ht="15" hidden="false" customHeight="false" outlineLevel="0" collapsed="false">
      <c r="A36" s="3"/>
      <c r="B36" s="6"/>
    </row>
    <row r="37" s="10" customFormat="true" ht="15.75" hidden="false" customHeight="false" outlineLevel="0" collapsed="false">
      <c r="A37" s="5" t="s">
        <v>26</v>
      </c>
      <c r="B37" s="7"/>
    </row>
    <row r="38" s="10" customFormat="true" ht="15.75" hidden="false" customHeight="false" outlineLevel="0" collapsed="false">
      <c r="A38" s="7"/>
      <c r="B38" s="6" t="s">
        <v>27</v>
      </c>
    </row>
    <row r="39" customFormat="false" ht="15" hidden="false" customHeight="false" outlineLevel="0" collapsed="false">
      <c r="A39" s="3"/>
      <c r="B39" s="11" t="s">
        <v>28</v>
      </c>
    </row>
    <row r="40" customFormat="false" ht="15" hidden="false" customHeight="false" outlineLevel="0" collapsed="false">
      <c r="A40" s="3"/>
      <c r="B40" s="3"/>
    </row>
  </sheetData>
  <printOptions headings="false" gridLines="false" gridLinesSet="true" horizontalCentered="false" verticalCentered="false"/>
  <pageMargins left="0.790277777777778" right="0.790277777777778" top="0.979861111111111" bottom="0.97986111111111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3:Y252"/>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P14" activeCellId="0" sqref="P14"/>
    </sheetView>
  </sheetViews>
  <sheetFormatPr defaultColWidth="9.1484375" defaultRowHeight="12.75" zeroHeight="true" outlineLevelRow="0" outlineLevelCol="0"/>
  <cols>
    <col collapsed="false" customWidth="true" hidden="false" outlineLevel="0" max="1" min="1" style="12" width="8.57"/>
    <col collapsed="false" customWidth="true" hidden="false" outlineLevel="0" max="2" min="2" style="12" width="4.29"/>
    <col collapsed="false" customWidth="true" hidden="false" outlineLevel="0" max="3" min="3" style="13" width="2.16"/>
    <col collapsed="false" customWidth="true" hidden="false" outlineLevel="0" max="4" min="4" style="14" width="7.86"/>
    <col collapsed="false" customWidth="true" hidden="false" outlineLevel="0" max="5" min="5" style="12" width="28.42"/>
    <col collapsed="false" customWidth="true" hidden="false" outlineLevel="0" max="6" min="6" style="15" width="8.29"/>
    <col collapsed="false" customWidth="true" hidden="false" outlineLevel="0" max="7" min="7" style="15" width="22.86"/>
    <col collapsed="false" customWidth="true" hidden="false" outlineLevel="0" max="8" min="8" style="12" width="26.86"/>
    <col collapsed="false" customWidth="true" hidden="false" outlineLevel="0" max="9" min="9" style="16" width="11.57"/>
    <col collapsed="false" customWidth="true" hidden="false" outlineLevel="0" max="11" min="10" style="17" width="5"/>
    <col collapsed="false" customWidth="true" hidden="false" outlineLevel="0" max="12" min="12" style="17" width="6.85"/>
    <col collapsed="false" customWidth="true" hidden="false" outlineLevel="0" max="13" min="13" style="17" width="4"/>
    <col collapsed="false" customWidth="true" hidden="false" outlineLevel="0" max="14" min="14" style="17" width="3.86"/>
    <col collapsed="false" customWidth="true" hidden="false" outlineLevel="0" max="15" min="15" style="17" width="3.71"/>
    <col collapsed="false" customWidth="true" hidden="false" outlineLevel="0" max="17" min="16" style="12" width="2.16"/>
    <col collapsed="false" customWidth="true" hidden="false" outlineLevel="0" max="18" min="18" style="12" width="15.71"/>
    <col collapsed="false" customWidth="true" hidden="false" outlineLevel="0" max="19" min="19" style="12" width="11.29"/>
    <col collapsed="false" customWidth="true" hidden="false" outlineLevel="0" max="20" min="20" style="18" width="19.57"/>
    <col collapsed="false" customWidth="true" hidden="false" outlineLevel="0" max="21" min="21" style="18" width="64.43"/>
    <col collapsed="false" customWidth="true" hidden="false" outlineLevel="0" max="25" min="22" style="12" width="11.53"/>
    <col collapsed="false" customWidth="false" hidden="false" outlineLevel="0" max="16384" min="26" style="12" width="9.14"/>
  </cols>
  <sheetData>
    <row r="3" customFormat="false" ht="13.5" hidden="false" customHeight="false" outlineLevel="0" collapsed="false">
      <c r="A3" s="19"/>
      <c r="B3" s="20"/>
      <c r="C3" s="20"/>
      <c r="D3" s="20"/>
      <c r="E3" s="20"/>
      <c r="F3" s="21"/>
      <c r="G3" s="20"/>
      <c r="H3" s="22"/>
      <c r="I3" s="20"/>
      <c r="J3" s="23"/>
      <c r="K3" s="23"/>
      <c r="L3" s="23"/>
      <c r="M3" s="23"/>
      <c r="N3" s="23"/>
      <c r="O3" s="23"/>
      <c r="P3" s="20"/>
      <c r="Q3" s="20"/>
      <c r="R3" s="20"/>
      <c r="S3" s="22"/>
      <c r="T3" s="24"/>
      <c r="U3" s="24"/>
    </row>
    <row r="4" customFormat="false" ht="18" hidden="false" customHeight="false" outlineLevel="0" collapsed="false">
      <c r="A4" s="22"/>
      <c r="B4" s="22"/>
      <c r="C4" s="25" t="str">
        <f aca="false">"Bondskampioenschappen 25m1pijl &lt;seizoen&gt;, &lt;klasse&gt;"</f>
        <v>Bondskampioenschappen 25m1pijl &lt;seizoen&gt;, &lt;klasse&gt;</v>
      </c>
      <c r="D4" s="25"/>
      <c r="E4" s="25"/>
      <c r="F4" s="25"/>
      <c r="G4" s="25"/>
      <c r="H4" s="25"/>
      <c r="I4" s="25"/>
      <c r="J4" s="25"/>
      <c r="K4" s="25"/>
      <c r="L4" s="25"/>
      <c r="M4" s="25"/>
      <c r="N4" s="25"/>
      <c r="O4" s="25"/>
      <c r="P4" s="25"/>
      <c r="Q4" s="25"/>
      <c r="R4" s="25"/>
      <c r="S4" s="22"/>
      <c r="T4" s="26" t="s">
        <v>29</v>
      </c>
      <c r="U4" s="26"/>
    </row>
    <row r="5" customFormat="false" ht="42.75" hidden="false" customHeight="true" outlineLevel="0" collapsed="false">
      <c r="A5" s="22"/>
      <c r="B5" s="22"/>
      <c r="C5" s="27"/>
      <c r="D5" s="28" t="s">
        <v>30</v>
      </c>
      <c r="E5" s="28"/>
      <c r="F5" s="29"/>
      <c r="G5" s="30" t="s">
        <v>31</v>
      </c>
      <c r="H5" s="31" t="s">
        <v>32</v>
      </c>
      <c r="I5" s="31"/>
      <c r="J5" s="32"/>
      <c r="K5" s="33"/>
      <c r="L5" s="33"/>
      <c r="M5" s="34" t="s">
        <v>33</v>
      </c>
      <c r="N5" s="34"/>
      <c r="O5" s="34"/>
      <c r="P5" s="34"/>
      <c r="Q5" s="34"/>
      <c r="R5" s="34"/>
      <c r="S5" s="35" t="s">
        <v>34</v>
      </c>
      <c r="T5" s="35"/>
      <c r="U5" s="35"/>
    </row>
    <row r="6" customFormat="false" ht="14.25" hidden="false" customHeight="false" outlineLevel="0" collapsed="false">
      <c r="A6" s="22"/>
      <c r="B6" s="22"/>
      <c r="C6" s="27"/>
      <c r="D6" s="36"/>
      <c r="E6" s="36"/>
      <c r="F6" s="29"/>
      <c r="G6" s="30"/>
      <c r="H6" s="37"/>
      <c r="I6" s="37"/>
      <c r="J6" s="38" t="s">
        <v>35</v>
      </c>
      <c r="K6" s="38"/>
      <c r="L6" s="33"/>
      <c r="M6" s="39" t="s">
        <v>36</v>
      </c>
      <c r="N6" s="39"/>
      <c r="O6" s="40"/>
      <c r="P6" s="41"/>
      <c r="Q6" s="41"/>
      <c r="R6" s="42"/>
      <c r="S6" s="43" t="s">
        <v>37</v>
      </c>
      <c r="T6" s="44"/>
      <c r="U6" s="44"/>
      <c r="X6" s="45" t="s">
        <v>38</v>
      </c>
      <c r="Y6" s="46" t="b">
        <f aca="false">AND(COUNTA(K8:K31)&gt;0,COUNTA(J8:J31)=COUNTA(K8:K31))</f>
        <v>1</v>
      </c>
    </row>
    <row r="7" customFormat="false" ht="12.75" hidden="false" customHeight="false" outlineLevel="0" collapsed="false">
      <c r="A7" s="47" t="s">
        <v>39</v>
      </c>
      <c r="B7" s="47"/>
      <c r="C7" s="48" t="n">
        <v>0</v>
      </c>
      <c r="D7" s="49" t="s">
        <v>40</v>
      </c>
      <c r="E7" s="50" t="s">
        <v>41</v>
      </c>
      <c r="F7" s="51" t="s">
        <v>42</v>
      </c>
      <c r="G7" s="49" t="s">
        <v>43</v>
      </c>
      <c r="H7" s="50"/>
      <c r="I7" s="52" t="s">
        <v>44</v>
      </c>
      <c r="J7" s="40" t="s">
        <v>45</v>
      </c>
      <c r="K7" s="40" t="s">
        <v>46</v>
      </c>
      <c r="L7" s="40" t="s">
        <v>47</v>
      </c>
      <c r="M7" s="40" t="n">
        <v>10</v>
      </c>
      <c r="N7" s="40" t="n">
        <v>9</v>
      </c>
      <c r="O7" s="40" t="n">
        <v>8</v>
      </c>
      <c r="P7" s="50"/>
      <c r="Q7" s="50"/>
      <c r="R7" s="53" t="s">
        <v>21</v>
      </c>
      <c r="S7" s="43" t="s">
        <v>48</v>
      </c>
      <c r="T7" s="54" t="s">
        <v>49</v>
      </c>
      <c r="U7" s="54" t="s">
        <v>50</v>
      </c>
      <c r="X7" s="45" t="s">
        <v>51</v>
      </c>
      <c r="Y7" s="12" t="e">
        <f aca="false">IF(Y6,IF(LARGE($S$8:$S$31,1)&gt;0,LARGE($S$8:$S$31,1),-1),-2)</f>
        <v>#VALUE!</v>
      </c>
    </row>
    <row r="8" s="55" customFormat="true" ht="12.75" hidden="false" customHeight="false" outlineLevel="0" collapsed="false">
      <c r="A8" s="45" t="n">
        <v>1</v>
      </c>
      <c r="B8" s="55" t="s">
        <v>52</v>
      </c>
      <c r="C8" s="56"/>
      <c r="D8" s="57" t="n">
        <v>301828</v>
      </c>
      <c r="E8" s="58"/>
      <c r="F8" s="59" t="n">
        <v>4091</v>
      </c>
      <c r="G8" s="60" t="s">
        <v>53</v>
      </c>
      <c r="H8" s="61"/>
      <c r="I8" s="62" t="n">
        <v>7.075</v>
      </c>
      <c r="J8" s="58" t="n">
        <v>213</v>
      </c>
      <c r="K8" s="58" t="n">
        <v>247</v>
      </c>
      <c r="L8" s="63" t="n">
        <f aca="false">IF(J8&lt;&gt;"",J8+K8,"")</f>
        <v>460</v>
      </c>
      <c r="M8" s="64"/>
      <c r="N8" s="64"/>
      <c r="O8" s="64"/>
      <c r="P8" s="61"/>
      <c r="Q8" s="61"/>
      <c r="R8" s="65" t="e">
        <f aca="false">IF(S8=$Y$7,"Bondskampioen",IF(S8=$Y$8,"2e plaats",IF(S8=$Y$9,"3e plaats","")))</f>
        <v>#VALUE!</v>
      </c>
      <c r="S8" s="66" t="n">
        <f aca="false">IF(L8&lt;&gt;"", L8+M8/100+N8/10000+O8/1000000,0)</f>
        <v>460</v>
      </c>
      <c r="T8" s="67"/>
      <c r="U8" s="67"/>
      <c r="V8" s="61"/>
      <c r="W8" s="61"/>
      <c r="X8" s="45" t="s">
        <v>54</v>
      </c>
      <c r="Y8" s="12" t="e">
        <f aca="false">IF(Y6,IF(LARGE($S$8:$S$31,2)&gt;0,LARGE($S$8:$S$31,2),-1),-2)</f>
        <v>#VALUE!</v>
      </c>
    </row>
    <row r="9" s="55" customFormat="true" ht="12.75" hidden="false" customHeight="false" outlineLevel="0" collapsed="false">
      <c r="C9" s="56"/>
      <c r="D9" s="57" t="n">
        <v>301826</v>
      </c>
      <c r="E9" s="58" t="s">
        <v>55</v>
      </c>
      <c r="F9" s="59" t="n">
        <v>4091</v>
      </c>
      <c r="G9" s="60" t="s">
        <v>53</v>
      </c>
      <c r="H9" s="61"/>
      <c r="I9" s="62" t="n">
        <v>7.075</v>
      </c>
      <c r="J9" s="58" t="n">
        <v>213</v>
      </c>
      <c r="K9" s="58" t="n">
        <v>246</v>
      </c>
      <c r="L9" s="63" t="n">
        <f aca="false">IF(J9&lt;&gt;"",J9+K9,"")</f>
        <v>459</v>
      </c>
      <c r="M9" s="64"/>
      <c r="N9" s="64"/>
      <c r="O9" s="64"/>
      <c r="P9" s="61"/>
      <c r="Q9" s="61"/>
      <c r="R9" s="65" t="e">
        <f aca="false">IF(S9=$Y$7,"Bondskampioen",IF(S9=$Y$8,"2e plaats",IF(S9=$Y$9,"3e plaats","")))</f>
        <v>#VALUE!</v>
      </c>
      <c r="S9" s="66" t="n">
        <f aca="false">IF(L9&lt;&gt;"", L9+M9/100+N9/10000+O9/1000000,0)</f>
        <v>459</v>
      </c>
      <c r="T9" s="68"/>
      <c r="U9" s="68"/>
      <c r="V9" s="61"/>
      <c r="W9" s="61"/>
      <c r="X9" s="45" t="s">
        <v>56</v>
      </c>
      <c r="Y9" s="12" t="e">
        <f aca="false">IF(Y6,IF(LARGE($S$8:$S$31,3)&gt;0,LARGE($S$8:$S$31,3),-1),-2)</f>
        <v>#VALUE!</v>
      </c>
    </row>
    <row r="10" customFormat="false" ht="12.75" hidden="false" customHeight="false" outlineLevel="0" collapsed="false">
      <c r="A10" s="55"/>
      <c r="B10" s="55"/>
      <c r="C10" s="56"/>
      <c r="D10" s="57" t="n">
        <v>301831</v>
      </c>
      <c r="E10" s="58"/>
      <c r="F10" s="59" t="n">
        <v>4091</v>
      </c>
      <c r="G10" s="60" t="s">
        <v>53</v>
      </c>
      <c r="H10" s="61"/>
      <c r="I10" s="62" t="n">
        <v>7.125</v>
      </c>
      <c r="J10" s="58" t="n">
        <v>212</v>
      </c>
      <c r="K10" s="58" t="n">
        <v>244</v>
      </c>
      <c r="L10" s="63" t="n">
        <f aca="false">IF(J10&lt;&gt;"",J10+K10,"")</f>
        <v>456</v>
      </c>
      <c r="M10" s="64" t="n">
        <v>10</v>
      </c>
      <c r="N10" s="64" t="n">
        <v>9</v>
      </c>
      <c r="O10" s="64" t="n">
        <v>8</v>
      </c>
      <c r="P10" s="61"/>
      <c r="Q10" s="61"/>
      <c r="R10" s="65" t="e">
        <f aca="false">IF(S10=$Y$7,"Bondskampioen",IF(S10=$Y$8,"2e plaats",IF(S10=$Y$9,"3e plaats","")))</f>
        <v>#VALUE!</v>
      </c>
      <c r="S10" s="66" t="n">
        <f aca="false">IF(L10&lt;&gt;"", L10+M10/100+N10/10000+O10/1000000,0)</f>
        <v>456.100908</v>
      </c>
      <c r="T10" s="68"/>
      <c r="U10" s="68"/>
    </row>
    <row r="11" customFormat="false" ht="12.75" hidden="false" customHeight="false" outlineLevel="0" collapsed="false">
      <c r="A11" s="55"/>
      <c r="B11" s="55"/>
      <c r="C11" s="56"/>
      <c r="D11" s="57" t="n">
        <v>301834</v>
      </c>
      <c r="E11" s="58"/>
      <c r="F11" s="59" t="n">
        <v>4091</v>
      </c>
      <c r="G11" s="60" t="s">
        <v>53</v>
      </c>
      <c r="H11" s="61"/>
      <c r="I11" s="62" t="n">
        <v>7.125</v>
      </c>
      <c r="J11" s="58" t="n">
        <v>214</v>
      </c>
      <c r="K11" s="58" t="n">
        <v>242</v>
      </c>
      <c r="L11" s="63" t="n">
        <f aca="false">IF(J11&lt;&gt;"",J11+K11,"")</f>
        <v>456</v>
      </c>
      <c r="M11" s="64" t="n">
        <v>10</v>
      </c>
      <c r="N11" s="64" t="n">
        <v>9</v>
      </c>
      <c r="O11" s="64" t="n">
        <v>7</v>
      </c>
      <c r="P11" s="61"/>
      <c r="Q11" s="61"/>
      <c r="R11" s="65" t="e">
        <f aca="false">IF(S11=$Y$7,"Bondskampioen",IF(S11=$Y$8,"2e plaats",IF(S11=$Y$9,"3e plaats","")))</f>
        <v>#VALUE!</v>
      </c>
      <c r="S11" s="66" t="n">
        <f aca="false">IF(L11&lt;&gt;"", L11+M11/100+N11/10000+O11/1000000,0)</f>
        <v>456.100907</v>
      </c>
      <c r="T11" s="67"/>
      <c r="U11" s="67"/>
    </row>
    <row r="12" customFormat="false" ht="12.75" hidden="false" customHeight="false" outlineLevel="0" collapsed="false">
      <c r="A12" s="55"/>
      <c r="B12" s="55"/>
      <c r="C12" s="56"/>
      <c r="D12" s="57" t="n">
        <v>301837</v>
      </c>
      <c r="E12" s="58" t="s">
        <v>57</v>
      </c>
      <c r="F12" s="59" t="n">
        <v>4091</v>
      </c>
      <c r="G12" s="60" t="s">
        <v>53</v>
      </c>
      <c r="H12" s="61"/>
      <c r="I12" s="62" t="n">
        <v>8.791</v>
      </c>
      <c r="J12" s="58" t="n">
        <v>210</v>
      </c>
      <c r="K12" s="58" t="n">
        <v>240</v>
      </c>
      <c r="L12" s="63" t="n">
        <f aca="false">IF(J12&lt;&gt;"",J12+K12,"")</f>
        <v>450</v>
      </c>
      <c r="M12" s="64"/>
      <c r="N12" s="64"/>
      <c r="O12" s="64"/>
      <c r="P12" s="61"/>
      <c r="Q12" s="61"/>
      <c r="R12" s="65" t="e">
        <f aca="false">IF(S12=$Y$7,"Bondskampioen",IF(S12=$Y$8,"2e plaats",IF(S12=$Y$9,"3e plaats","")))</f>
        <v>#VALUE!</v>
      </c>
      <c r="S12" s="66" t="n">
        <f aca="false">IF(L12&lt;&gt;"", L12+M12/100+N12/10000+O12/1000000,0)</f>
        <v>450</v>
      </c>
      <c r="T12" s="67"/>
      <c r="U12" s="67"/>
    </row>
    <row r="13" customFormat="false" ht="12.75" hidden="false" customHeight="false" outlineLevel="0" collapsed="false">
      <c r="A13" s="55"/>
      <c r="B13" s="55"/>
      <c r="C13" s="56"/>
      <c r="D13" s="57" t="n">
        <v>301840</v>
      </c>
      <c r="E13" s="58"/>
      <c r="F13" s="59" t="n">
        <v>4091</v>
      </c>
      <c r="G13" s="60" t="s">
        <v>53</v>
      </c>
      <c r="H13" s="61"/>
      <c r="I13" s="62" t="n">
        <v>7.2</v>
      </c>
      <c r="J13" s="58" t="n">
        <v>209</v>
      </c>
      <c r="K13" s="58" t="n">
        <v>238</v>
      </c>
      <c r="L13" s="63" t="n">
        <f aca="false">IF(J13&lt;&gt;"",J13+K13,"")</f>
        <v>447</v>
      </c>
      <c r="M13" s="64"/>
      <c r="N13" s="64"/>
      <c r="O13" s="64"/>
      <c r="P13" s="61"/>
      <c r="Q13" s="61"/>
      <c r="R13" s="65" t="e">
        <f aca="false">IF(S13=$Y$7,"Bondskampioen",IF(S13=$Y$8,"2e plaats",IF(S13=$Y$9,"3e plaats","")))</f>
        <v>#VALUE!</v>
      </c>
      <c r="S13" s="66" t="n">
        <f aca="false">IF(L13&lt;&gt;"", L13+M13/100+N13/10000+O13/1000000,0)</f>
        <v>447</v>
      </c>
      <c r="T13" s="67"/>
      <c r="U13" s="67"/>
    </row>
    <row r="14" customFormat="false" ht="12.75" hidden="false" customHeight="false" outlineLevel="0" collapsed="false">
      <c r="A14" s="55"/>
      <c r="B14" s="55"/>
      <c r="C14" s="56"/>
      <c r="D14" s="57" t="n">
        <v>301842</v>
      </c>
      <c r="E14" s="58" t="s">
        <v>58</v>
      </c>
      <c r="F14" s="59" t="n">
        <v>4091</v>
      </c>
      <c r="G14" s="60" t="s">
        <v>53</v>
      </c>
      <c r="H14" s="61"/>
      <c r="I14" s="62" t="n">
        <v>7.25</v>
      </c>
      <c r="J14" s="58" t="n">
        <v>208</v>
      </c>
      <c r="K14" s="58" t="n">
        <v>236</v>
      </c>
      <c r="L14" s="63" t="n">
        <f aca="false">IF(J14&lt;&gt;"",J14+K14,"")</f>
        <v>444</v>
      </c>
      <c r="M14" s="64" t="n">
        <v>20</v>
      </c>
      <c r="N14" s="64" t="n">
        <v>20</v>
      </c>
      <c r="O14" s="64" t="n">
        <v>20</v>
      </c>
      <c r="P14" s="61"/>
      <c r="Q14" s="61"/>
      <c r="R14" s="65" t="e">
        <f aca="false">IF(S14=$Y$7,"Bondskampioen",IF(S14=$Y$8,"2e plaats",IF(S14=$Y$9,"3e plaats","")))</f>
        <v>#VALUE!</v>
      </c>
      <c r="S14" s="66" t="n">
        <f aca="false">IF(L14&lt;&gt;"", L14+M14/100+N14/10000+O14/1000000,0)</f>
        <v>444.20202</v>
      </c>
      <c r="T14" s="67"/>
      <c r="U14" s="67"/>
    </row>
    <row r="15" customFormat="false" ht="12.75" hidden="false" customHeight="false" outlineLevel="0" collapsed="false">
      <c r="A15" s="55"/>
      <c r="B15" s="55"/>
      <c r="C15" s="56"/>
      <c r="D15" s="57" t="n">
        <v>301844</v>
      </c>
      <c r="E15" s="58"/>
      <c r="F15" s="59" t="n">
        <v>4091</v>
      </c>
      <c r="G15" s="60" t="s">
        <v>53</v>
      </c>
      <c r="H15" s="61"/>
      <c r="I15" s="62" t="n">
        <v>7.325</v>
      </c>
      <c r="J15" s="58" t="n">
        <v>206</v>
      </c>
      <c r="K15" s="58" t="n">
        <v>232</v>
      </c>
      <c r="L15" s="63" t="n">
        <f aca="false">IF(J15&lt;&gt;"",J15+K15,"")</f>
        <v>438</v>
      </c>
      <c r="M15" s="64"/>
      <c r="N15" s="64"/>
      <c r="O15" s="64"/>
      <c r="P15" s="61"/>
      <c r="Q15" s="61"/>
      <c r="R15" s="65" t="e">
        <f aca="false">IF(S15=$Y$7,"Bondskampioen",IF(S15=$Y$8,"2e plaats",IF(S15=$Y$9,"3e plaats","")))</f>
        <v>#VALUE!</v>
      </c>
      <c r="S15" s="66" t="n">
        <f aca="false">IF(L15&lt;&gt;"", L15+M15/100+N15/10000+O15/1000000,0)</f>
        <v>438</v>
      </c>
      <c r="T15" s="67"/>
      <c r="U15" s="67"/>
    </row>
    <row r="16" customFormat="false" ht="12.75" hidden="false" customHeight="false" outlineLevel="0" collapsed="false">
      <c r="A16" s="55"/>
      <c r="B16" s="55"/>
      <c r="C16" s="56"/>
      <c r="D16" s="57" t="n">
        <v>301845</v>
      </c>
      <c r="E16" s="58"/>
      <c r="F16" s="59" t="n">
        <v>4091</v>
      </c>
      <c r="G16" s="60" t="s">
        <v>53</v>
      </c>
      <c r="H16" s="61"/>
      <c r="I16" s="62" t="n">
        <v>7.3</v>
      </c>
      <c r="J16" s="58" t="n">
        <v>206</v>
      </c>
      <c r="K16" s="58" t="n">
        <v>232</v>
      </c>
      <c r="L16" s="63" t="n">
        <f aca="false">IF(J16&lt;&gt;"",J16+K16,"")</f>
        <v>438</v>
      </c>
      <c r="M16" s="64"/>
      <c r="N16" s="64"/>
      <c r="O16" s="64"/>
      <c r="P16" s="61"/>
      <c r="Q16" s="61"/>
      <c r="R16" s="65" t="e">
        <f aca="false">IF(S16=$Y$7,"Bondskampioen",IF(S16=$Y$8,"2e plaats",IF(S16=$Y$9,"3e plaats","")))</f>
        <v>#VALUE!</v>
      </c>
      <c r="S16" s="66" t="n">
        <f aca="false">IF(L16&lt;&gt;"", L16+M16/100+N16/10000+O16/1000000,0)</f>
        <v>438</v>
      </c>
      <c r="T16" s="67"/>
      <c r="U16" s="67"/>
    </row>
    <row r="17" customFormat="false" ht="12.75" hidden="false" customHeight="false" outlineLevel="0" collapsed="false">
      <c r="A17" s="55"/>
      <c r="B17" s="55"/>
      <c r="C17" s="56"/>
      <c r="D17" s="57" t="n">
        <v>301847</v>
      </c>
      <c r="E17" s="58"/>
      <c r="F17" s="59" t="n">
        <v>4091</v>
      </c>
      <c r="G17" s="60" t="s">
        <v>53</v>
      </c>
      <c r="H17" s="61"/>
      <c r="I17" s="62" t="n">
        <v>7.55</v>
      </c>
      <c r="J17" s="58" t="n">
        <v>205</v>
      </c>
      <c r="K17" s="58" t="n">
        <v>230</v>
      </c>
      <c r="L17" s="63" t="n">
        <f aca="false">IF(J17&lt;&gt;"",J17+K17,"")</f>
        <v>435</v>
      </c>
      <c r="M17" s="64"/>
      <c r="N17" s="64"/>
      <c r="O17" s="64"/>
      <c r="P17" s="61"/>
      <c r="Q17" s="61"/>
      <c r="R17" s="65" t="e">
        <f aca="false">IF(S17=$Y$7,"Bondskampioen",IF(S17=$Y$8,"2e plaats",IF(S17=$Y$9,"3e plaats","")))</f>
        <v>#VALUE!</v>
      </c>
      <c r="S17" s="66" t="n">
        <f aca="false">IF(L17&lt;&gt;"", L17+M17/100+N17/10000+O17/1000000,0)</f>
        <v>435</v>
      </c>
      <c r="T17" s="67"/>
      <c r="U17" s="67"/>
    </row>
    <row r="18" customFormat="false" ht="12.75" hidden="false" customHeight="false" outlineLevel="0" collapsed="false">
      <c r="A18" s="55"/>
      <c r="B18" s="55"/>
      <c r="C18" s="56"/>
      <c r="D18" s="57" t="n">
        <v>301849</v>
      </c>
      <c r="E18" s="58" t="s">
        <v>59</v>
      </c>
      <c r="F18" s="59" t="n">
        <v>4091</v>
      </c>
      <c r="G18" s="60" t="s">
        <v>53</v>
      </c>
      <c r="H18" s="61"/>
      <c r="I18" s="62" t="n">
        <v>8.916</v>
      </c>
      <c r="J18" s="58" t="n">
        <v>204</v>
      </c>
      <c r="K18" s="58" t="n">
        <v>228</v>
      </c>
      <c r="L18" s="63" t="n">
        <f aca="false">IF(J18&lt;&gt;"",J18+K18,"")</f>
        <v>432</v>
      </c>
      <c r="M18" s="64"/>
      <c r="N18" s="64"/>
      <c r="O18" s="64" t="s">
        <v>60</v>
      </c>
      <c r="P18" s="61"/>
      <c r="Q18" s="61"/>
      <c r="R18" s="65" t="e">
        <f aca="false">IF(S18=$Y$7,"Bondskampioen",IF(S18=$Y$8,"2e plaats",IF(S18=$Y$9,"3e plaats","")))</f>
        <v>#VALUE!</v>
      </c>
      <c r="S18" s="66" t="e">
        <f aca="false">IF(L18&lt;&gt;"", L18+M18/100+N18/10000+O18/1000000,0)</f>
        <v>#VALUE!</v>
      </c>
      <c r="T18" s="67"/>
      <c r="U18" s="67"/>
    </row>
    <row r="19" customFormat="false" ht="12.75" hidden="false" customHeight="false" outlineLevel="0" collapsed="false">
      <c r="A19" s="55"/>
      <c r="B19" s="55"/>
      <c r="C19" s="56"/>
      <c r="D19" s="57" t="n">
        <v>301850</v>
      </c>
      <c r="E19" s="58"/>
      <c r="F19" s="59" t="n">
        <v>4091</v>
      </c>
      <c r="G19" s="60" t="s">
        <v>53</v>
      </c>
      <c r="H19" s="61"/>
      <c r="I19" s="62" t="n">
        <v>7.375</v>
      </c>
      <c r="J19" s="58" t="n">
        <v>203</v>
      </c>
      <c r="K19" s="58" t="n">
        <v>226</v>
      </c>
      <c r="L19" s="63" t="n">
        <f aca="false">IF(J19&lt;&gt;"",J19+K19,"")</f>
        <v>429</v>
      </c>
      <c r="M19" s="64"/>
      <c r="N19" s="64"/>
      <c r="O19" s="64"/>
      <c r="P19" s="61"/>
      <c r="Q19" s="61"/>
      <c r="R19" s="65" t="e">
        <f aca="false">IF(S19=$Y$7,"Bondskampioen",IF(S19=$Y$8,"2e plaats",IF(S19=$Y$9,"3e plaats","")))</f>
        <v>#VALUE!</v>
      </c>
      <c r="S19" s="66" t="n">
        <f aca="false">IF(L19&lt;&gt;"", L19+M19/100+N19/10000+O19/1000000,0)</f>
        <v>429</v>
      </c>
      <c r="T19" s="67"/>
      <c r="U19" s="67"/>
    </row>
    <row r="20" customFormat="false" ht="12.75" hidden="false" customHeight="false" outlineLevel="0" collapsed="false">
      <c r="A20" s="55"/>
      <c r="B20" s="55"/>
      <c r="C20" s="56"/>
      <c r="D20" s="57" t="n">
        <v>301857</v>
      </c>
      <c r="E20" s="58" t="s">
        <v>61</v>
      </c>
      <c r="F20" s="59" t="n">
        <v>4091</v>
      </c>
      <c r="G20" s="60" t="s">
        <v>53</v>
      </c>
      <c r="H20" s="61"/>
      <c r="I20" s="62" t="n">
        <v>1.234</v>
      </c>
      <c r="J20" s="58" t="n">
        <v>214</v>
      </c>
      <c r="K20" s="58" t="n">
        <v>214</v>
      </c>
      <c r="L20" s="63" t="n">
        <f aca="false">IF(J20&lt;&gt;"",J20+K20,"")</f>
        <v>428</v>
      </c>
      <c r="M20" s="64"/>
      <c r="N20" s="64"/>
      <c r="O20" s="64"/>
      <c r="P20" s="61"/>
      <c r="Q20" s="61"/>
      <c r="R20" s="65" t="e">
        <f aca="false">IF(S20=$Y$7,"Bondskampioen",IF(S20=$Y$8,"2e plaats",IF(S20=$Y$9,"3e plaats","")))</f>
        <v>#VALUE!</v>
      </c>
      <c r="S20" s="66" t="n">
        <f aca="false">IF(L20&lt;&gt;"", L20+M20/100+N20/10000+O20/1000000,0)</f>
        <v>428</v>
      </c>
      <c r="T20" s="67"/>
      <c r="U20" s="67"/>
    </row>
    <row r="21" customFormat="false" ht="12.75" hidden="false" customHeight="false" outlineLevel="0" collapsed="false">
      <c r="A21" s="55"/>
      <c r="B21" s="55"/>
      <c r="C21" s="56"/>
      <c r="D21" s="57" t="n">
        <v>301853</v>
      </c>
      <c r="E21" s="58"/>
      <c r="F21" s="59" t="n">
        <v>4091</v>
      </c>
      <c r="G21" s="60" t="s">
        <v>53</v>
      </c>
      <c r="H21" s="61"/>
      <c r="I21" s="62" t="n">
        <v>8.841</v>
      </c>
      <c r="J21" s="58" t="n">
        <v>202</v>
      </c>
      <c r="K21" s="58" t="n">
        <v>224</v>
      </c>
      <c r="L21" s="63" t="n">
        <f aca="false">IF(J21&lt;&gt;"",J21+K21,"")</f>
        <v>426</v>
      </c>
      <c r="M21" s="64"/>
      <c r="N21" s="64"/>
      <c r="O21" s="64"/>
      <c r="P21" s="61"/>
      <c r="Q21" s="61"/>
      <c r="R21" s="65" t="e">
        <f aca="false">IF(S21=$Y$7,"Bondskampioen",IF(S21=$Y$8,"2e plaats",IF(S21=$Y$9,"3e plaats","")))</f>
        <v>#VALUE!</v>
      </c>
      <c r="S21" s="66" t="n">
        <f aca="false">IF(L21&lt;&gt;"", L21+M21/100+N21/10000+O21/1000000,0)</f>
        <v>426</v>
      </c>
      <c r="T21" s="67"/>
      <c r="U21" s="67"/>
    </row>
    <row r="22" customFormat="false" ht="12.75" hidden="false" customHeight="false" outlineLevel="0" collapsed="false">
      <c r="A22" s="55"/>
      <c r="B22" s="55"/>
      <c r="C22" s="56"/>
      <c r="D22" s="57" t="n">
        <v>301855</v>
      </c>
      <c r="E22" s="58" t="s">
        <v>62</v>
      </c>
      <c r="F22" s="59" t="n">
        <v>4091</v>
      </c>
      <c r="G22" s="60" t="s">
        <v>53</v>
      </c>
      <c r="H22" s="61"/>
      <c r="I22" s="62" t="n">
        <v>8.991</v>
      </c>
      <c r="J22" s="58" t="n">
        <v>251</v>
      </c>
      <c r="K22" s="58" t="n">
        <v>222</v>
      </c>
      <c r="L22" s="63" t="n">
        <f aca="false">IF(J22&lt;&gt;"",J22+K22,"")</f>
        <v>473</v>
      </c>
      <c r="M22" s="64"/>
      <c r="N22" s="64"/>
      <c r="O22" s="64"/>
      <c r="P22" s="61"/>
      <c r="Q22" s="61"/>
      <c r="R22" s="65" t="e">
        <f aca="false">IF(S22=$Y$7,"Bondskampioen",IF(S22=$Y$8,"2e plaats",IF(S22=$Y$9,"3e plaats","")))</f>
        <v>#VALUE!</v>
      </c>
      <c r="S22" s="66" t="n">
        <f aca="false">IF(L22&lt;&gt;"", L22+M22/100+N22/10000+O22/1000000,0)</f>
        <v>473</v>
      </c>
      <c r="T22" s="67"/>
      <c r="U22" s="67"/>
    </row>
    <row r="23" customFormat="false" ht="12.75" hidden="false" customHeight="false" outlineLevel="0" collapsed="false">
      <c r="A23" s="55"/>
      <c r="B23" s="55"/>
      <c r="C23" s="56"/>
      <c r="D23" s="57" t="n">
        <v>301860</v>
      </c>
      <c r="E23" s="58" t="s">
        <v>63</v>
      </c>
      <c r="F23" s="59" t="n">
        <v>4091</v>
      </c>
      <c r="G23" s="60" t="s">
        <v>53</v>
      </c>
      <c r="H23" s="61"/>
      <c r="I23" s="62" t="n">
        <v>7.425</v>
      </c>
      <c r="J23" s="58" t="n">
        <v>0</v>
      </c>
      <c r="K23" s="58" t="n">
        <v>0</v>
      </c>
      <c r="L23" s="63" t="n">
        <f aca="false">IF(J23&lt;&gt;"",J23+K23,"")</f>
        <v>0</v>
      </c>
      <c r="M23" s="64"/>
      <c r="N23" s="64"/>
      <c r="O23" s="64"/>
      <c r="P23" s="61"/>
      <c r="Q23" s="61"/>
      <c r="R23" s="65" t="e">
        <f aca="false">IF(S23=$Y$7,"Bondskampioen",IF(S23=$Y$8,"2e plaats",IF(S23=$Y$9,"3e plaats","")))</f>
        <v>#VALUE!</v>
      </c>
      <c r="S23" s="66" t="n">
        <f aca="false">IF(L23&lt;&gt;"", L23+M23/100+N23/10000+O23/1000000,0)</f>
        <v>0</v>
      </c>
      <c r="T23" s="67"/>
      <c r="U23" s="67"/>
    </row>
    <row r="24" customFormat="false" ht="12.75" hidden="false" customHeight="false" outlineLevel="0" collapsed="false">
      <c r="A24" s="55"/>
      <c r="B24" s="55"/>
      <c r="C24" s="56"/>
      <c r="D24" s="57" t="n">
        <v>123456</v>
      </c>
      <c r="E24" s="58" t="s">
        <v>64</v>
      </c>
      <c r="F24" s="59"/>
      <c r="G24" s="60"/>
      <c r="H24" s="61"/>
      <c r="I24" s="62"/>
      <c r="J24" s="58"/>
      <c r="K24" s="58"/>
      <c r="L24" s="64" t="str">
        <f aca="false">IF(J24&lt;&gt;"",J24+K24,"")</f>
        <v/>
      </c>
      <c r="M24" s="69"/>
      <c r="N24" s="69"/>
      <c r="O24" s="69"/>
      <c r="R24" s="65" t="e">
        <f aca="false">IF(S24=$Y$7,"Bondskampioen",IF(S24=$Y$8,"2e plaats",IF(S24=$Y$9,"3e plaats","")))</f>
        <v>#VALUE!</v>
      </c>
      <c r="S24" s="66" t="n">
        <f aca="false">IF(L24&lt;&gt;"", L24+M24/100+N24/10000+O24/1000000,0)</f>
        <v>0</v>
      </c>
      <c r="T24" s="67"/>
      <c r="U24" s="67"/>
    </row>
    <row r="25" customFormat="false" ht="12.75" hidden="false" customHeight="false" outlineLevel="0" collapsed="false">
      <c r="A25" s="55"/>
      <c r="B25" s="55"/>
      <c r="C25" s="56"/>
      <c r="D25" s="57" t="n">
        <v>301860</v>
      </c>
      <c r="E25" s="58" t="s">
        <v>65</v>
      </c>
      <c r="F25" s="59" t="n">
        <v>4091</v>
      </c>
      <c r="G25" s="60" t="s">
        <v>53</v>
      </c>
      <c r="H25" s="61"/>
      <c r="I25" s="62" t="n">
        <v>7.425</v>
      </c>
      <c r="J25" s="70"/>
      <c r="K25" s="70"/>
      <c r="L25" s="64" t="str">
        <f aca="false">IF(J25&lt;&gt;"",J25+K25,"")</f>
        <v/>
      </c>
      <c r="M25" s="69"/>
      <c r="N25" s="69"/>
      <c r="O25" s="69"/>
      <c r="R25" s="65" t="e">
        <f aca="false">IF(S25=$Y$7,"Bondskampioen",IF(S25=$Y$8,"2e plaats",IF(S25=$Y$9,"3e plaats","")))</f>
        <v>#VALUE!</v>
      </c>
      <c r="S25" s="66" t="n">
        <f aca="false">IF(L25&lt;&gt;"", L25+M25/100+N25/10000+O25/1000000,0)</f>
        <v>0</v>
      </c>
      <c r="T25" s="67"/>
      <c r="U25" s="67"/>
    </row>
    <row r="26" customFormat="false" ht="12.75" hidden="false" customHeight="false" outlineLevel="0" collapsed="false">
      <c r="A26" s="55"/>
      <c r="B26" s="55"/>
      <c r="C26" s="56"/>
      <c r="D26" s="57" t="n">
        <v>301860</v>
      </c>
      <c r="E26" s="58" t="s">
        <v>66</v>
      </c>
      <c r="F26" s="59" t="n">
        <v>4091</v>
      </c>
      <c r="G26" s="60" t="s">
        <v>53</v>
      </c>
      <c r="H26" s="61"/>
      <c r="I26" s="62" t="n">
        <v>7.425</v>
      </c>
      <c r="J26" s="71" t="s">
        <v>67</v>
      </c>
      <c r="K26" s="71" t="s">
        <v>67</v>
      </c>
      <c r="L26" s="63" t="e">
        <f aca="false">IF(J26&lt;&gt;"",J26+K26,"")</f>
        <v>#VALUE!</v>
      </c>
      <c r="M26" s="69"/>
      <c r="N26" s="69"/>
      <c r="O26" s="69"/>
      <c r="R26" s="65" t="e">
        <f aca="false">IF(S26=$Y$7,"Bondskampioen",IF(S26=$Y$8,"2e plaats",IF(S26=$Y$9,"3e plaats","")))</f>
        <v>#VALUE!</v>
      </c>
      <c r="S26" s="66" t="e">
        <f aca="false">IF(L26&lt;&gt;"", L26+M26/100+N26/10000+O26/1000000,0)</f>
        <v>#VALUE!</v>
      </c>
      <c r="T26" s="67"/>
      <c r="U26" s="67"/>
    </row>
    <row r="27" customFormat="false" ht="12.75" hidden="false" customHeight="false" outlineLevel="0" collapsed="false">
      <c r="A27" s="55"/>
      <c r="B27" s="55"/>
      <c r="C27" s="56"/>
      <c r="D27" s="72"/>
      <c r="F27" s="73"/>
      <c r="G27" s="73"/>
      <c r="I27" s="74"/>
      <c r="J27" s="69"/>
      <c r="K27" s="69"/>
      <c r="L27" s="64" t="str">
        <f aca="false">IF(J27&lt;&gt;"",J27+K27,"")</f>
        <v/>
      </c>
      <c r="M27" s="69"/>
      <c r="N27" s="69"/>
      <c r="O27" s="69"/>
      <c r="R27" s="65" t="e">
        <f aca="false">IF(S27=$Y$7,"Bondskampioen",IF(S27=$Y$8,"2e plaats",IF(S27=$Y$9,"3e plaats","")))</f>
        <v>#VALUE!</v>
      </c>
      <c r="S27" s="66" t="n">
        <f aca="false">IF(L27&lt;&gt;"", L27+M27/100+N27/10000+O27/1000000,0)</f>
        <v>0</v>
      </c>
      <c r="T27" s="67"/>
      <c r="U27" s="67"/>
    </row>
    <row r="28" customFormat="false" ht="12.75" hidden="false" customHeight="false" outlineLevel="0" collapsed="false">
      <c r="A28" s="55"/>
      <c r="B28" s="55"/>
      <c r="C28" s="56"/>
      <c r="D28" s="72"/>
      <c r="F28" s="73"/>
      <c r="G28" s="73"/>
      <c r="I28" s="74"/>
      <c r="J28" s="69"/>
      <c r="K28" s="69"/>
      <c r="L28" s="64" t="str">
        <f aca="false">IF(J28&lt;&gt;"",J28+K28,"")</f>
        <v/>
      </c>
      <c r="M28" s="69"/>
      <c r="N28" s="69"/>
      <c r="O28" s="69"/>
      <c r="R28" s="65" t="e">
        <f aca="false">IF(S28=$Y$7,"Bondskampioen",IF(S28=$Y$8,"2e plaats",IF(S28=$Y$9,"3e plaats","")))</f>
        <v>#VALUE!</v>
      </c>
      <c r="S28" s="66" t="n">
        <f aca="false">IF(L28&lt;&gt;"", L28+M28/100+N28/10000+O28/1000000,0)</f>
        <v>0</v>
      </c>
      <c r="T28" s="67"/>
      <c r="U28" s="67"/>
    </row>
    <row r="29" customFormat="false" ht="12.75" hidden="false" customHeight="false" outlineLevel="0" collapsed="false">
      <c r="A29" s="55"/>
      <c r="B29" s="55"/>
      <c r="C29" s="56"/>
      <c r="D29" s="72"/>
      <c r="F29" s="73"/>
      <c r="G29" s="73"/>
      <c r="I29" s="74"/>
      <c r="J29" s="69"/>
      <c r="K29" s="69"/>
      <c r="L29" s="64" t="str">
        <f aca="false">IF(J29&lt;&gt;"",J29+K29,"")</f>
        <v/>
      </c>
      <c r="M29" s="69"/>
      <c r="N29" s="69"/>
      <c r="O29" s="69"/>
      <c r="R29" s="65" t="e">
        <f aca="false">IF(S29=$Y$7,"Bondskampioen",IF(S29=$Y$8,"2e plaats",IF(S29=$Y$9,"3e plaats","")))</f>
        <v>#VALUE!</v>
      </c>
      <c r="S29" s="66" t="n">
        <f aca="false">IF(L29&lt;&gt;"", L29+M29/100+N29/10000+O29/1000000,0)</f>
        <v>0</v>
      </c>
      <c r="T29" s="67"/>
      <c r="U29" s="67"/>
    </row>
    <row r="30" customFormat="false" ht="12.75" hidden="false" customHeight="false" outlineLevel="0" collapsed="false">
      <c r="A30" s="55"/>
      <c r="B30" s="55"/>
      <c r="C30" s="56"/>
      <c r="D30" s="72"/>
      <c r="F30" s="73"/>
      <c r="G30" s="73"/>
      <c r="I30" s="74"/>
      <c r="J30" s="69"/>
      <c r="K30" s="69"/>
      <c r="L30" s="64" t="str">
        <f aca="false">IF(J30&lt;&gt;"",J30+K30,"")</f>
        <v/>
      </c>
      <c r="M30" s="69"/>
      <c r="N30" s="69"/>
      <c r="O30" s="69"/>
      <c r="R30" s="65" t="e">
        <f aca="false">IF(S30=$Y$7,"Bondskampioen",IF(S30=$Y$8,"2e plaats",IF(S30=$Y$9,"3e plaats","")))</f>
        <v>#VALUE!</v>
      </c>
      <c r="S30" s="66" t="n">
        <f aca="false">IF(L30&lt;&gt;"", L30+M30/100+N30/10000+O30/1000000,0)</f>
        <v>0</v>
      </c>
      <c r="T30" s="67"/>
      <c r="U30" s="67"/>
    </row>
    <row r="31" customFormat="false" ht="13.5" hidden="false" customHeight="false" outlineLevel="0" collapsed="false">
      <c r="A31" s="55"/>
      <c r="B31" s="55"/>
      <c r="C31" s="56"/>
      <c r="D31" s="72"/>
      <c r="F31" s="73"/>
      <c r="G31" s="73"/>
      <c r="I31" s="74"/>
      <c r="J31" s="69"/>
      <c r="K31" s="69"/>
      <c r="L31" s="64" t="str">
        <f aca="false">IF(J31&lt;&gt;"",J31+K31,"")</f>
        <v/>
      </c>
      <c r="M31" s="69"/>
      <c r="N31" s="69"/>
      <c r="O31" s="69"/>
      <c r="R31" s="65" t="e">
        <f aca="false">IF(S31=$Y$7,"Bondskampioen",IF(S31=$Y$8,"2e plaats",IF(S31=$Y$9,"3e plaats","")))</f>
        <v>#VALUE!</v>
      </c>
      <c r="S31" s="66" t="n">
        <f aca="false">IF(L31&lt;&gt;"", L31+M31/100+N31/10000+O31/1000000,0)</f>
        <v>0</v>
      </c>
      <c r="T31" s="67"/>
      <c r="U31" s="67"/>
    </row>
    <row r="32" customFormat="false" ht="12.75" hidden="false" customHeight="false" outlineLevel="0" collapsed="false">
      <c r="A32" s="26"/>
      <c r="B32" s="26"/>
      <c r="C32" s="75"/>
      <c r="D32" s="76"/>
      <c r="E32" s="77"/>
      <c r="F32" s="78"/>
      <c r="G32" s="78"/>
      <c r="H32" s="77"/>
      <c r="I32" s="79"/>
      <c r="J32" s="80"/>
      <c r="K32" s="80"/>
      <c r="L32" s="81"/>
      <c r="M32" s="80"/>
      <c r="N32" s="80"/>
      <c r="O32" s="80"/>
      <c r="P32" s="77"/>
      <c r="Q32" s="77"/>
      <c r="R32" s="77"/>
      <c r="S32" s="20"/>
      <c r="T32" s="24"/>
      <c r="U32" s="24"/>
    </row>
    <row r="33" customFormat="false" ht="12.75" hidden="false" customHeight="false" outlineLevel="0" collapsed="false">
      <c r="A33" s="26" t="s">
        <v>68</v>
      </c>
      <c r="B33" s="22"/>
      <c r="C33" s="20"/>
      <c r="D33" s="82"/>
      <c r="E33" s="20"/>
      <c r="F33" s="21"/>
      <c r="G33" s="83" t="s">
        <v>29</v>
      </c>
      <c r="H33" s="20"/>
      <c r="I33" s="84"/>
      <c r="J33" s="23"/>
      <c r="K33" s="23"/>
      <c r="L33" s="85" t="s">
        <v>69</v>
      </c>
      <c r="M33" s="23"/>
      <c r="N33" s="23"/>
      <c r="O33" s="23"/>
      <c r="P33" s="20"/>
      <c r="Q33" s="20"/>
      <c r="R33" s="86" t="s">
        <v>69</v>
      </c>
      <c r="S33" s="86" t="s">
        <v>69</v>
      </c>
      <c r="T33" s="24"/>
      <c r="U33" s="24"/>
    </row>
    <row r="34" customFormat="false" ht="12.75" hidden="false" customHeight="false" outlineLevel="0" collapsed="false">
      <c r="A34" s="26"/>
      <c r="B34" s="26"/>
      <c r="C34" s="20"/>
      <c r="D34" s="82"/>
      <c r="E34" s="20"/>
      <c r="F34" s="21"/>
      <c r="G34" s="21"/>
      <c r="H34" s="20"/>
      <c r="I34" s="84"/>
      <c r="J34" s="23"/>
      <c r="K34" s="23"/>
      <c r="L34" s="85" t="s">
        <v>69</v>
      </c>
      <c r="M34" s="85"/>
      <c r="N34" s="85"/>
      <c r="O34" s="85"/>
      <c r="P34" s="87"/>
      <c r="Q34" s="87"/>
      <c r="R34" s="86" t="s">
        <v>69</v>
      </c>
      <c r="S34" s="86" t="s">
        <v>69</v>
      </c>
      <c r="T34" s="24"/>
      <c r="U34" s="24"/>
    </row>
    <row r="35" customFormat="false" ht="12.75" hidden="false" customHeight="false" outlineLevel="0" collapsed="false">
      <c r="A35" s="26" t="s">
        <v>70</v>
      </c>
      <c r="B35" s="22"/>
      <c r="C35" s="20"/>
      <c r="D35" s="88"/>
      <c r="E35" s="20"/>
      <c r="F35" s="21"/>
      <c r="G35" s="21"/>
      <c r="H35" s="20"/>
      <c r="I35" s="84"/>
      <c r="J35" s="23"/>
      <c r="K35" s="23"/>
      <c r="L35" s="89" t="s">
        <v>71</v>
      </c>
      <c r="M35" s="89"/>
      <c r="N35" s="89"/>
      <c r="O35" s="89"/>
      <c r="P35" s="89"/>
      <c r="Q35" s="89"/>
      <c r="R35" s="89"/>
      <c r="S35" s="89"/>
      <c r="T35" s="24"/>
      <c r="U35" s="24"/>
    </row>
    <row r="36" customFormat="false" ht="12.75" hidden="false" customHeight="false" outlineLevel="0" collapsed="false">
      <c r="D36" s="49" t="s">
        <v>40</v>
      </c>
      <c r="E36" s="50" t="s">
        <v>41</v>
      </c>
      <c r="F36" s="51" t="s">
        <v>42</v>
      </c>
      <c r="G36" s="49" t="s">
        <v>43</v>
      </c>
      <c r="H36" s="50"/>
      <c r="I36" s="90" t="s">
        <v>72</v>
      </c>
      <c r="T36" s="54" t="s">
        <v>49</v>
      </c>
      <c r="U36" s="54" t="s">
        <v>50</v>
      </c>
    </row>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sheetData>
  <mergeCells count="9">
    <mergeCell ref="C4:R4"/>
    <mergeCell ref="D5:E5"/>
    <mergeCell ref="H5:I5"/>
    <mergeCell ref="M5:R5"/>
    <mergeCell ref="S5:U5"/>
    <mergeCell ref="J6:K6"/>
    <mergeCell ref="M6:N6"/>
    <mergeCell ref="A7:B7"/>
    <mergeCell ref="L35:S35"/>
  </mergeCells>
  <conditionalFormatting sqref="S8:S31">
    <cfRule type="cellIs" priority="2" operator="lessThan" aboveAverage="0" equalAverage="0" bottom="0" percent="0" rank="0" text="" dxfId="0">
      <formula>1</formula>
    </cfRule>
    <cfRule type="duplicateValues" priority="3" aboveAverage="0" equalAverage="0" bottom="0" percent="0" rank="0" text="" dxfId="1"/>
  </conditionalFormatting>
  <printOptions headings="false" gridLines="false" gridLinesSet="true" horizontalCentered="false" verticalCentered="false"/>
  <pageMargins left="0.354166666666667" right="0.39375" top="0.984027777777778" bottom="0.984027777777778" header="0.511811023622047" footer="0.511805555555556"/>
  <pageSetup paperSize="9" scale="100" fitToWidth="1" fitToHeight="10" pageOrder="downThenOver" orientation="landscape" blackAndWhite="false" draft="false" cellComments="none" horizontalDpi="300" verticalDpi="300" copies="1"/>
  <headerFooter differentFirst="false" differentOddEven="false">
    <oddHeader/>
    <oddFooter>&amp;C&amp;D &amp;T</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2000-03-31T19:47:32Z</dcterms:created>
  <dc:creator>NHB App Support</dc:creator>
  <dc:description/>
  <dc:language>en-US</dc:language>
  <cp:lastModifiedBy/>
  <cp:lastPrinted>2023-03-16T06:10:00Z</cp:lastPrinted>
  <dcterms:modified xsi:type="dcterms:W3CDTF">2023-06-30T08:46:15Z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