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4B780EE6-F58C-4247-8557-892383029683}" xr6:coauthVersionLast="47" xr6:coauthVersionMax="47" xr10:uidLastSave="{00000000-0000-0000-0000-000000000000}"/>
  <bookViews>
    <workbookView xWindow="780" yWindow="780" windowWidth="22440" windowHeight="14040" activeTab="4"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Voorronde!$A$6:$U$31</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Voorronde!$C$2:$R$32</definedName>
  </definedNames>
  <calcPr calcId="191029"/>
</workbook>
</file>

<file path=xl/calcChain.xml><?xml version="1.0" encoding="utf-8"?>
<calcChain xmlns="http://schemas.openxmlformats.org/spreadsheetml/2006/main">
  <c r="A1" i="8" l="1"/>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L9" i="4"/>
  <c r="S9" i="4" s="1"/>
  <c r="L8" i="4"/>
  <c r="S8" i="4" s="1"/>
  <c r="L7" i="4"/>
  <c r="S7" i="4" s="1"/>
  <c r="H85" i="8"/>
  <c r="H84" i="8"/>
  <c r="L35" i="8" s="1"/>
  <c r="H83" i="8"/>
  <c r="H82" i="8"/>
  <c r="L25" i="8" s="1"/>
  <c r="E43" i="8"/>
  <c r="E41" i="8"/>
  <c r="K35" i="8"/>
  <c r="K33" i="8"/>
  <c r="K27" i="8"/>
  <c r="K25" i="8"/>
  <c r="E19" i="8"/>
  <c r="E17" i="8"/>
  <c r="B89" i="7"/>
  <c r="B88" i="7"/>
  <c r="B87" i="7"/>
  <c r="B86" i="7"/>
  <c r="N85" i="7"/>
  <c r="H85" i="7"/>
  <c r="N67" i="7" s="1"/>
  <c r="N35" i="7" s="1"/>
  <c r="B85" i="7"/>
  <c r="H65" i="7" s="1"/>
  <c r="H43" i="7" s="1"/>
  <c r="N84" i="7"/>
  <c r="R35" i="7" s="1"/>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X35" i="6" s="1"/>
  <c r="N84" i="6"/>
  <c r="T66" i="6" s="1"/>
  <c r="T33" i="6" s="1"/>
  <c r="H84" i="6"/>
  <c r="N66" i="6" s="1"/>
  <c r="N41" i="6" s="1"/>
  <c r="B84" i="6"/>
  <c r="H68" i="6" s="1"/>
  <c r="H23" i="6" s="1"/>
  <c r="T83" i="6"/>
  <c r="N83" i="6"/>
  <c r="T65" i="6" s="1"/>
  <c r="T27" i="6" s="1"/>
  <c r="H83" i="6"/>
  <c r="N67" i="6" s="1"/>
  <c r="N19" i="6" s="1"/>
  <c r="B83" i="6"/>
  <c r="H71" i="6" s="1"/>
  <c r="H13" i="6" s="1"/>
  <c r="T82" i="6"/>
  <c r="X25" i="6" s="1"/>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X27" i="6" l="1"/>
  <c r="X33" i="6"/>
  <c r="R33" i="7"/>
  <c r="R25" i="7"/>
  <c r="L27" i="8"/>
  <c r="L33" i="8"/>
  <c r="B79" i="6"/>
  <c r="B10" i="6" s="1"/>
  <c r="B75" i="6" l="1"/>
  <c r="B22" i="6" s="1"/>
  <c r="B77" i="6"/>
  <c r="B34" i="6" s="1"/>
  <c r="B78" i="6"/>
  <c r="B50" i="6" s="1"/>
  <c r="B72" i="6"/>
  <c r="B14" i="6" s="1"/>
  <c r="B65" i="6"/>
  <c r="B52" i="6" s="1"/>
  <c r="B65" i="7"/>
  <c r="B49" i="7" s="1"/>
  <c r="B65" i="8"/>
  <c r="B43" i="8" s="1"/>
  <c r="B83" i="8" s="1"/>
  <c r="H65" i="8" s="1"/>
  <c r="H27" i="8" s="1"/>
  <c r="B64" i="7"/>
  <c r="B11" i="7" s="1"/>
  <c r="B64" i="8"/>
  <c r="B17" i="8" s="1"/>
  <c r="B84" i="8" s="1"/>
  <c r="H66" i="8" s="1"/>
  <c r="H33" i="8" s="1"/>
  <c r="B69" i="6"/>
  <c r="B40" i="6" s="1"/>
  <c r="B69" i="7"/>
  <c r="B37" i="7" s="1"/>
  <c r="B70" i="6"/>
  <c r="B44" i="6" s="1"/>
  <c r="B70" i="7"/>
  <c r="B47" i="7" s="1"/>
  <c r="B68" i="6"/>
  <c r="B20" i="6" s="1"/>
  <c r="B68" i="7"/>
  <c r="B23" i="7" s="1"/>
  <c r="B67" i="6"/>
  <c r="B28" i="6" s="1"/>
  <c r="B67" i="8"/>
  <c r="B19" i="8" s="1"/>
  <c r="B82" i="8" s="1"/>
  <c r="H64" i="8" s="1"/>
  <c r="H25" i="8" s="1"/>
  <c r="B67" i="7"/>
  <c r="B25" i="7" s="1"/>
  <c r="B66" i="6"/>
  <c r="B32" i="6" s="1"/>
  <c r="B66" i="8"/>
  <c r="B41" i="8" s="1"/>
  <c r="B85" i="8" s="1"/>
  <c r="H67" i="8" s="1"/>
  <c r="H35" i="8" s="1"/>
  <c r="B66" i="7"/>
  <c r="B35" i="7" s="1"/>
  <c r="B71" i="6"/>
  <c r="B16" i="6" s="1"/>
  <c r="B71" i="7"/>
  <c r="B13" i="7" s="1"/>
  <c r="B64" i="6"/>
  <c r="B8" i="6" s="1"/>
  <c r="B74" i="6"/>
  <c r="B38" i="6" s="1"/>
  <c r="B76" i="6"/>
  <c r="B26" i="6" s="1"/>
  <c r="B73" i="6"/>
  <c r="B46" i="6" s="1"/>
</calcChain>
</file>

<file path=xl/sharedStrings.xml><?xml version="1.0" encoding="utf-8"?>
<sst xmlns="http://schemas.openxmlformats.org/spreadsheetml/2006/main" count="163" uniqueCount="99">
  <si>
    <t>Bondsnr</t>
  </si>
  <si>
    <t>Naam</t>
  </si>
  <si>
    <t>Vereniging</t>
  </si>
  <si>
    <t>Algemeen</t>
  </si>
  <si>
    <t>Afdrukken</t>
  </si>
  <si>
    <t>E-mail bondsbureau: info@handboogsport.nl</t>
  </si>
  <si>
    <t>Baan</t>
  </si>
  <si>
    <t>Adres:</t>
  </si>
  <si>
    <t>1e</t>
  </si>
  <si>
    <t>2e</t>
  </si>
  <si>
    <t>Afgemeld en reserven:</t>
  </si>
  <si>
    <t>Gemiddelde</t>
  </si>
  <si>
    <t>Organiserende vereniging</t>
  </si>
  <si>
    <t>Hier komt datum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</si>
  <si>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</si>
  <si>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</si>
  <si>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</si>
  <si>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</si>
  <si>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</si>
  <si>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</si>
  <si>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</si>
  <si>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</si>
  <si>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</si>
  <si>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</si>
  <si>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</si>
  <si>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</si>
  <si>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</si>
  <si>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</si>
  <si>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</si>
  <si>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</si>
  <si>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</si>
  <si>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</si>
  <si>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</si>
  <si>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</si>
  <si>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</si>
  <si>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</si>
  <si>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</si>
  <si>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</si>
  <si>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</si>
  <si>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</si>
  <si>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</si>
  <si>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</si>
  <si>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</si>
  <si>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</si>
  <si>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</si>
  <si>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</si>
  <si>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</si>
  <si>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</si>
  <si>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</si>
  <si>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</si>
  <si>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</si>
  <si>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</si>
  <si>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</si>
  <si>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</si>
  <si>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</si>
  <si>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Kwalificatie</t>
  </si>
  <si>
    <t>Finales</t>
  </si>
  <si>
    <t>E-mail voor het insturen van de uitslagen: nhb-apps-support@handboogsport.nl</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</si>
  <si>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</si>
  <si>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</si>
  <si>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</si>
  <si>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</si>
  <si>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</si>
  <si>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Het excel werkboek is ingevuld opgehaald uit MijnHandboogsport met elke wedstrijdklasse in een apart bestand.</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</si>
  <si>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</si>
  <si>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</si>
  <si>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</si>
  <si>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</si>
  <si>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</si>
  <si>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</si>
  <si>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</si>
  <si>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</si>
  <si>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</si>
  <si>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</si>
  <si>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</si>
  <si>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</si>
  <si>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</si>
  <si>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</si>
  <si>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</si>
  <si>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</si>
  <si>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</si>
  <si>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</si>
  <si>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</si>
  <si>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</si>
  <si>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</si>
  <si>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t>Instructies voor juist gebruik van dit RK programma voor de Indoor competitie</t>
  </si>
  <si>
    <t>Aan het einde van het RK moet het ingevulde bestand teruggestuurd worden voor publicatie van de uitslag (zie onderaan).</t>
  </si>
  <si>
    <t>Pas op: formules!</t>
  </si>
  <si>
    <t>Afdrukken: Ctrl+P</t>
  </si>
  <si>
    <t>Deze gegevens zijn opgehaald op:</t>
  </si>
  <si>
    <t>Regio</t>
  </si>
  <si>
    <t>Regio gem.</t>
  </si>
  <si>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S bevatten formules en mogen niet overschreven worden.</t>
    </r>
  </si>
  <si>
    <t>Sorteer het blad op de totaalscore met het filter-knopje in cell S8. Kies sorteren van hoog naar laag.</t>
  </si>
  <si>
    <r>
      <t xml:space="preserve">Met Excel kan je de filterknop in cell S8 gebruiken om te sorteren. Kies sorteren van </t>
    </r>
    <r>
      <rPr>
        <b/>
        <sz val="12"/>
        <rFont val="Arial"/>
        <family val="2"/>
      </rPr>
      <t>hoog naar laag</t>
    </r>
    <r>
      <rPr>
        <sz val="12"/>
        <rFont val="Arial"/>
        <family val="2"/>
      </rPr>
      <t>.</t>
    </r>
  </si>
  <si>
    <t>Met andere programma's moet je een blok cellen markeren (A7 tot en met U31), in het menu op zoek naar Sorteren, kolom S kiezen en kies van hoog naar laag sorteren.</t>
  </si>
  <si>
    <t>Rayonkampioenschappen Indoor, seizoen, Rayon#, klasse</t>
  </si>
  <si>
    <t>Hier komt ver nr + naam</t>
  </si>
  <si>
    <t>Hier komt sporter naam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</si>
</sst>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2"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s>
  <fills count="7">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32">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2" fontId="1" fillId="3" borderId="0" xfId="2" applyNumberFormat="1" applyFill="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1" fillId="2" borderId="6" xfId="0" applyFont="1" applyFill="1" applyBorder="1" applyAlignment="1" applyProtection="1">
      <alignment horizontal="left"/>
      <protection locked="0"/>
    </xf>
    <xf numFmtId="2" fontId="1" fillId="3" borderId="0" xfId="2" applyNumberFormat="1" applyFill="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xf numFmtId="0" fontId="1" fillId="5" borderId="0" xfId="2" applyFill="1"/>
    <xf numFmtId="0" fontId="1" fillId="5" borderId="0" xfId="2" applyFill="1" applyAlignment="1">
      <alignment horizontal="center"/>
    </xf>
    <xf numFmtId="0" fontId="7" fillId="5" borderId="0" xfId="2" applyFont="1" applyFill="1"/>
    <xf numFmtId="0" fontId="1" fillId="5" borderId="0" xfId="2" applyFill="1" applyAlignment="1">
      <alignment vertical="center"/>
    </xf>
    <xf numFmtId="0" fontId="1" fillId="5" borderId="0" xfId="2" applyFill="1" applyAlignment="1">
      <alignment horizontal="center" vertical="center"/>
    </xf>
    <xf numFmtId="0" fontId="7" fillId="5" borderId="0" xfId="2" applyFont="1" applyFill="1" applyAlignment="1">
      <alignment vertical="center"/>
    </xf>
    <xf numFmtId="0" fontId="1" fillId="5" borderId="0" xfId="2" applyFill="1" applyAlignment="1">
      <alignment horizontal="left" vertical="center"/>
    </xf>
    <xf numFmtId="0" fontId="9" fillId="5" borderId="0" xfId="2" applyFont="1" applyFill="1" applyAlignment="1">
      <alignment vertical="center"/>
    </xf>
    <xf numFmtId="0" fontId="9" fillId="5" borderId="0" xfId="2" applyFont="1" applyFill="1" applyAlignment="1">
      <alignment horizontal="center" vertical="center"/>
    </xf>
    <xf numFmtId="0" fontId="7" fillId="5" borderId="0" xfId="2" applyFont="1" applyFill="1" applyAlignment="1">
      <alignment horizontal="center" vertical="center"/>
    </xf>
    <xf numFmtId="2" fontId="1" fillId="5" borderId="0" xfId="2" applyNumberFormat="1" applyFill="1" applyAlignment="1">
      <alignment horizontal="center" vertical="center"/>
    </xf>
    <xf numFmtId="0" fontId="6" fillId="5" borderId="0" xfId="2" applyFont="1" applyFill="1" applyAlignment="1">
      <alignment vertical="center"/>
    </xf>
    <xf numFmtId="49" fontId="1" fillId="5" borderId="0" xfId="2" applyNumberFormat="1" applyFill="1" applyAlignment="1">
      <alignment vertical="center"/>
    </xf>
    <xf numFmtId="1" fontId="1" fillId="5" borderId="0" xfId="2" applyNumberFormat="1" applyFill="1" applyAlignment="1">
      <alignment horizontal="center" vertical="center"/>
    </xf>
    <xf numFmtId="0" fontId="6" fillId="5" borderId="0" xfId="2" applyFont="1" applyFill="1" applyProtection="1">
      <protection locked="0"/>
    </xf>
    <xf numFmtId="1" fontId="1" fillId="5" borderId="0" xfId="2" applyNumberFormat="1" applyFill="1" applyAlignment="1">
      <alignment vertical="center"/>
    </xf>
    <xf numFmtId="0" fontId="6" fillId="5" borderId="0" xfId="2" applyFont="1" applyFill="1"/>
    <xf numFmtId="0" fontId="1" fillId="5" borderId="0" xfId="2" quotePrefix="1" applyFill="1" applyAlignment="1">
      <alignment horizontal="center" vertical="center"/>
    </xf>
    <xf numFmtId="16" fontId="1" fillId="5" borderId="0" xfId="2" quotePrefix="1" applyNumberFormat="1" applyFill="1" applyAlignment="1">
      <alignment horizontal="center" vertical="center"/>
    </xf>
    <xf numFmtId="0" fontId="8" fillId="5" borderId="0" xfId="2" applyFont="1" applyFill="1"/>
    <xf numFmtId="0" fontId="1" fillId="5" borderId="0" xfId="2" quotePrefix="1" applyFill="1" applyAlignment="1">
      <alignment vertical="center" wrapText="1"/>
    </xf>
    <xf numFmtId="0" fontId="9" fillId="5" borderId="0" xfId="0" applyFont="1" applyFill="1"/>
    <xf numFmtId="0" fontId="9" fillId="5" borderId="0" xfId="0" applyFont="1" applyFill="1" applyProtection="1">
      <protection locked="0"/>
    </xf>
    <xf numFmtId="164" fontId="7" fillId="5" borderId="0" xfId="0" applyNumberFormat="1" applyFont="1" applyFill="1" applyAlignment="1" applyProtection="1">
      <alignment vertical="center" wrapText="1"/>
      <protection locked="0"/>
    </xf>
    <xf numFmtId="164" fontId="0" fillId="2" borderId="0" xfId="0" applyNumberFormat="1" applyFill="1" applyAlignment="1" applyProtection="1">
      <alignment horizontal="center"/>
      <protection locked="0"/>
    </xf>
    <xf numFmtId="164" fontId="7" fillId="5" borderId="0" xfId="0" applyNumberFormat="1" applyFont="1" applyFill="1" applyAlignment="1" applyProtection="1">
      <alignment horizontal="center" vertical="center" wrapText="1"/>
      <protection locked="0"/>
    </xf>
    <xf numFmtId="0" fontId="1" fillId="0" borderId="0" xfId="0" applyFont="1" applyAlignment="1">
      <alignment horizontal="center"/>
    </xf>
    <xf numFmtId="0" fontId="1" fillId="5" borderId="0" xfId="0" applyFont="1" applyFill="1" applyAlignment="1">
      <alignment horizontal="center"/>
    </xf>
    <xf numFmtId="0" fontId="7" fillId="5" borderId="0" xfId="0" applyFont="1" applyFill="1" applyAlignment="1" applyProtection="1">
      <alignment horizontal="right" vertical="center"/>
      <protection locked="0"/>
    </xf>
    <xf numFmtId="0" fontId="1" fillId="0" borderId="0" xfId="0" applyFont="1" applyAlignment="1" applyProtection="1">
      <alignment horizontal="left"/>
      <protection locked="0"/>
    </xf>
    <xf numFmtId="0" fontId="1" fillId="6"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164" fontId="7" fillId="5" borderId="0" xfId="0" applyNumberFormat="1" applyFont="1" applyFill="1" applyAlignment="1" applyProtection="1">
      <alignment horizontal="left" vertical="center" wrapText="1"/>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xf numFmtId="0" fontId="6" fillId="5" borderId="0" xfId="2" applyFont="1" applyFill="1" applyAlignment="1">
      <alignment horizontal="center" vertical="center"/>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workbookViewId="0"/>
  </sheetViews>
  <sheetFormatPr defaultColWidth="0" defaultRowHeight="15" zeroHeight="1" x14ac:dyDescent="0.2"/>
  <cols>
    <col min="1" max="1" width="9.140625" style="80" customWidth="1"/>
    <col min="2" max="2" width="111.7109375" style="80" customWidth="1"/>
    <col min="3" max="16384" width="9.140625" style="48" hidden="1"/>
  </cols>
  <sheetData>
    <row r="1" spans="1:2" x14ac:dyDescent="0.2">
      <c r="A1" s="76"/>
      <c r="B1" s="76"/>
    </row>
    <row r="2" spans="1:2" ht="15.75" x14ac:dyDescent="0.25">
      <c r="A2" s="81" t="s">
        <v>85</v>
      </c>
      <c r="B2" s="76"/>
    </row>
    <row r="3" spans="1:2" x14ac:dyDescent="0.2">
      <c r="A3" s="76"/>
      <c r="B3" s="76"/>
    </row>
    <row r="4" spans="1:2" ht="15.75" x14ac:dyDescent="0.2">
      <c r="A4" s="82" t="s">
        <v>3</v>
      </c>
      <c r="B4" s="76"/>
    </row>
    <row r="5" spans="1:2" ht="18" customHeight="1" x14ac:dyDescent="0.2">
      <c r="A5" s="76"/>
      <c r="B5" s="77" t="s">
        <v>63</v>
      </c>
    </row>
    <row r="6" spans="1:2" ht="30" x14ac:dyDescent="0.2">
      <c r="A6" s="76"/>
      <c r="B6" s="77" t="s">
        <v>86</v>
      </c>
    </row>
    <row r="7" spans="1:2" x14ac:dyDescent="0.2">
      <c r="A7" s="76"/>
      <c r="B7" s="77"/>
    </row>
    <row r="8" spans="1:2" ht="15.75" x14ac:dyDescent="0.2">
      <c r="A8" s="78" t="s">
        <v>66</v>
      </c>
      <c r="B8" s="77"/>
    </row>
    <row r="9" spans="1:2" ht="60" x14ac:dyDescent="0.2">
      <c r="A9" s="76"/>
      <c r="B9" s="77" t="s">
        <v>64</v>
      </c>
    </row>
    <row r="10" spans="1:2" x14ac:dyDescent="0.2">
      <c r="A10" s="76"/>
      <c r="B10" s="77"/>
    </row>
    <row r="11" spans="1:2" x14ac:dyDescent="0.2">
      <c r="A11" s="83" t="s">
        <v>65</v>
      </c>
      <c r="B11" s="77"/>
    </row>
    <row r="12" spans="1:2" ht="15.75" x14ac:dyDescent="0.2">
      <c r="A12" s="76"/>
      <c r="B12" s="77" t="s">
        <v>68</v>
      </c>
    </row>
    <row r="13" spans="1:2" ht="15.75" x14ac:dyDescent="0.2">
      <c r="A13" s="76"/>
      <c r="B13" s="77" t="s">
        <v>69</v>
      </c>
    </row>
    <row r="14" spans="1:2" ht="15.75" x14ac:dyDescent="0.2">
      <c r="A14" s="76"/>
      <c r="B14" s="77" t="s">
        <v>70</v>
      </c>
    </row>
    <row r="15" spans="1:2" ht="15.75" x14ac:dyDescent="0.2">
      <c r="A15" s="76"/>
      <c r="B15" s="77" t="s">
        <v>71</v>
      </c>
    </row>
    <row r="16" spans="1:2" ht="15.75" x14ac:dyDescent="0.2">
      <c r="A16" s="76"/>
      <c r="B16" s="77" t="s">
        <v>72</v>
      </c>
    </row>
    <row r="17" spans="1:2" x14ac:dyDescent="0.2">
      <c r="A17" s="76"/>
      <c r="B17" s="77"/>
    </row>
    <row r="18" spans="1:2" ht="15.75" x14ac:dyDescent="0.2">
      <c r="A18" s="82" t="s">
        <v>4</v>
      </c>
      <c r="B18" s="76"/>
    </row>
    <row r="19" spans="1:2" x14ac:dyDescent="0.2">
      <c r="A19" s="76"/>
      <c r="B19" s="77" t="s">
        <v>53</v>
      </c>
    </row>
    <row r="20" spans="1:2" x14ac:dyDescent="0.2">
      <c r="A20" s="76"/>
      <c r="B20" s="77"/>
    </row>
    <row r="21" spans="1:2" ht="15.75" x14ac:dyDescent="0.2">
      <c r="A21" s="82" t="s">
        <v>51</v>
      </c>
      <c r="B21" s="76"/>
    </row>
    <row r="22" spans="1:2" ht="30" customHeight="1" x14ac:dyDescent="0.2">
      <c r="A22" s="76"/>
      <c r="B22" s="77" t="s">
        <v>54</v>
      </c>
    </row>
    <row r="23" spans="1:2" x14ac:dyDescent="0.2">
      <c r="A23" s="76"/>
      <c r="B23" s="77"/>
    </row>
    <row r="24" spans="1:2" ht="45.75" x14ac:dyDescent="0.2">
      <c r="A24" s="76"/>
      <c r="B24" s="77" t="s">
        <v>92</v>
      </c>
    </row>
    <row r="25" spans="1:2" x14ac:dyDescent="0.2">
      <c r="A25" s="76"/>
      <c r="B25" s="77"/>
    </row>
    <row r="26" spans="1:2" ht="15.75" x14ac:dyDescent="0.2">
      <c r="A26" s="82" t="s">
        <v>55</v>
      </c>
      <c r="B26" s="76"/>
    </row>
    <row r="27" spans="1:2" ht="15.75" x14ac:dyDescent="0.2">
      <c r="A27" s="76"/>
      <c r="B27" s="77" t="s">
        <v>73</v>
      </c>
    </row>
    <row r="28" spans="1:2" x14ac:dyDescent="0.2">
      <c r="A28" s="76"/>
      <c r="B28" s="77" t="s">
        <v>93</v>
      </c>
    </row>
    <row r="29" spans="1:2" x14ac:dyDescent="0.2">
      <c r="A29" s="76"/>
      <c r="B29" s="77"/>
    </row>
    <row r="30" spans="1:2" ht="15.75" x14ac:dyDescent="0.2">
      <c r="A30" s="82" t="s">
        <v>62</v>
      </c>
      <c r="B30" s="76"/>
    </row>
    <row r="31" spans="1:2" ht="15.75" x14ac:dyDescent="0.2">
      <c r="A31" s="76"/>
      <c r="B31" s="77" t="s">
        <v>94</v>
      </c>
    </row>
    <row r="32" spans="1:2" ht="30" x14ac:dyDescent="0.2">
      <c r="A32" s="76"/>
      <c r="B32" s="77" t="s">
        <v>95</v>
      </c>
    </row>
    <row r="33" spans="1:2" x14ac:dyDescent="0.2">
      <c r="A33" s="76"/>
      <c r="B33" s="77"/>
    </row>
    <row r="34" spans="1:2" ht="15.75" x14ac:dyDescent="0.2">
      <c r="A34" s="82" t="s">
        <v>76</v>
      </c>
      <c r="B34" s="76"/>
    </row>
    <row r="35" spans="1:2" ht="15.75" x14ac:dyDescent="0.2">
      <c r="A35" s="76"/>
      <c r="B35" s="77" t="s">
        <v>74</v>
      </c>
    </row>
    <row r="36" spans="1:2" ht="30" x14ac:dyDescent="0.2">
      <c r="A36" s="76"/>
      <c r="B36" s="77" t="s">
        <v>84</v>
      </c>
    </row>
    <row r="37" spans="1:2" ht="30" x14ac:dyDescent="0.2">
      <c r="A37" s="76"/>
      <c r="B37" s="77" t="s">
        <v>79</v>
      </c>
    </row>
    <row r="38" spans="1:2" ht="30" x14ac:dyDescent="0.2">
      <c r="A38" s="76"/>
      <c r="B38" s="77" t="s">
        <v>78</v>
      </c>
    </row>
    <row r="39" spans="1:2" x14ac:dyDescent="0.2">
      <c r="A39" s="76"/>
      <c r="B39" s="77" t="s">
        <v>77</v>
      </c>
    </row>
    <row r="40" spans="1:2" x14ac:dyDescent="0.2">
      <c r="A40" s="76"/>
      <c r="B40" s="77"/>
    </row>
    <row r="41" spans="1:2" ht="15.75" x14ac:dyDescent="0.2">
      <c r="A41" s="82" t="s">
        <v>56</v>
      </c>
      <c r="B41" s="76"/>
    </row>
    <row r="42" spans="1:2" ht="30" x14ac:dyDescent="0.2">
      <c r="A42" s="76"/>
      <c r="B42" s="77" t="s">
        <v>59</v>
      </c>
    </row>
    <row r="43" spans="1:2" ht="15.75" x14ac:dyDescent="0.2">
      <c r="A43" s="76"/>
      <c r="B43" s="77" t="s">
        <v>75</v>
      </c>
    </row>
    <row r="44" spans="1:2" x14ac:dyDescent="0.2">
      <c r="A44" s="76"/>
      <c r="B44" s="77" t="s">
        <v>60</v>
      </c>
    </row>
    <row r="45" spans="1:2" ht="30" x14ac:dyDescent="0.2">
      <c r="A45" s="76"/>
      <c r="B45" s="77" t="s">
        <v>67</v>
      </c>
    </row>
    <row r="46" spans="1:2" x14ac:dyDescent="0.2">
      <c r="A46" s="76"/>
      <c r="B46" s="77" t="s">
        <v>61</v>
      </c>
    </row>
    <row r="47" spans="1:2" ht="60" x14ac:dyDescent="0.2">
      <c r="A47" s="76"/>
      <c r="B47" s="77" t="s">
        <v>80</v>
      </c>
    </row>
    <row r="48" spans="1:2" x14ac:dyDescent="0.2">
      <c r="A48" s="76"/>
      <c r="B48" s="77"/>
    </row>
    <row r="49" spans="1:2" s="49" customFormat="1" ht="15.75" x14ac:dyDescent="0.2">
      <c r="A49" s="82" t="s">
        <v>58</v>
      </c>
      <c r="B49" s="78"/>
    </row>
    <row r="50" spans="1:2" s="49" customFormat="1" ht="15.75" x14ac:dyDescent="0.2">
      <c r="A50" s="78"/>
      <c r="B50" s="77" t="s">
        <v>57</v>
      </c>
    </row>
    <row r="51" spans="1:2" x14ac:dyDescent="0.2">
      <c r="A51" s="76"/>
      <c r="B51" s="79" t="s">
        <v>5</v>
      </c>
    </row>
    <row r="52" spans="1:2" x14ac:dyDescent="0.2">
      <c r="A52" s="76"/>
      <c r="B52" s="76"/>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AC36"/>
  <sheetViews>
    <sheetView zoomScaleNormal="100" workbookViewId="0"/>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26.42578125" style="9" customWidth="1"/>
    <col min="7" max="7" width="7" style="3" bestFit="1" customWidth="1"/>
    <col min="8" max="8" width="30.28515625" style="1" customWidth="1"/>
    <col min="9" max="9" width="11.85546875" style="7" customWidth="1"/>
    <col min="10" max="10" width="5.5703125" style="1" customWidth="1"/>
    <col min="11" max="11" width="5" style="1" customWidth="1"/>
    <col min="12" max="12" width="5.85546875" style="1" customWidth="1"/>
    <col min="13" max="13" width="3.7109375" style="1" hidden="1" customWidth="1"/>
    <col min="14" max="14" width="4.42578125" style="1" hidden="1" customWidth="1"/>
    <col min="15" max="15" width="3.7109375" style="1" hidden="1" customWidth="1"/>
    <col min="16" max="16" width="3.5703125" style="1" hidden="1" customWidth="1"/>
    <col min="17" max="17" width="2.7109375" style="1" hidden="1" customWidth="1"/>
    <col min="18" max="18" width="8.28515625" style="3" customWidth="1"/>
    <col min="19" max="19" width="13.140625" style="1" customWidth="1"/>
    <col min="20" max="20" width="17.85546875" style="1" customWidth="1"/>
    <col min="21" max="21" width="47.5703125" style="1" customWidth="1"/>
    <col min="22" max="22" width="6.85546875" style="4" hidden="1" customWidth="1"/>
    <col min="23" max="24" width="9.140625" style="1" hidden="1" customWidth="1"/>
    <col min="25" max="29" width="0" style="1" hidden="1" customWidth="1"/>
    <col min="30" max="16384" width="9.140625" style="1" hidden="1"/>
  </cols>
  <sheetData>
    <row r="1" spans="1:25" ht="13.5" thickBot="1" x14ac:dyDescent="0.25">
      <c r="A1" s="54"/>
      <c r="B1" s="53"/>
      <c r="C1" s="53"/>
      <c r="D1" s="53"/>
      <c r="E1" s="53"/>
      <c r="F1" s="53"/>
      <c r="G1" s="56"/>
      <c r="H1" s="51"/>
      <c r="I1" s="53"/>
      <c r="J1" s="53"/>
      <c r="K1" s="53"/>
      <c r="L1" s="53"/>
      <c r="M1" s="53"/>
      <c r="N1" s="53"/>
      <c r="O1" s="53"/>
      <c r="P1" s="53"/>
      <c r="Q1" s="53"/>
      <c r="R1" s="56"/>
      <c r="S1" s="53"/>
      <c r="T1" s="53"/>
      <c r="U1" s="53"/>
      <c r="V1"/>
    </row>
    <row r="2" spans="1:25" ht="18" x14ac:dyDescent="0.25">
      <c r="A2" s="51"/>
      <c r="B2" s="51"/>
      <c r="C2" s="122" t="s">
        <v>96</v>
      </c>
      <c r="D2" s="123"/>
      <c r="E2" s="123"/>
      <c r="F2" s="123"/>
      <c r="G2" s="123"/>
      <c r="H2" s="123"/>
      <c r="I2" s="123"/>
      <c r="J2" s="123"/>
      <c r="K2" s="123"/>
      <c r="L2" s="123"/>
      <c r="M2" s="123"/>
      <c r="N2" s="123"/>
      <c r="O2" s="123"/>
      <c r="P2" s="123"/>
      <c r="Q2" s="123"/>
      <c r="R2" s="124"/>
      <c r="S2" s="63"/>
      <c r="T2" s="63"/>
      <c r="U2" s="63"/>
      <c r="V2" s="2"/>
    </row>
    <row r="3" spans="1:25" ht="39.75" customHeight="1" x14ac:dyDescent="0.2">
      <c r="A3" s="51"/>
      <c r="B3" s="51"/>
      <c r="C3" s="57"/>
      <c r="D3" s="121" t="s">
        <v>12</v>
      </c>
      <c r="E3" s="121"/>
      <c r="F3" s="111"/>
      <c r="G3" s="116" t="s">
        <v>7</v>
      </c>
      <c r="H3" s="128" t="s">
        <v>82</v>
      </c>
      <c r="I3" s="128"/>
      <c r="J3" s="126" t="s">
        <v>13</v>
      </c>
      <c r="K3" s="126"/>
      <c r="L3" s="126"/>
      <c r="M3" s="126"/>
      <c r="N3" s="126"/>
      <c r="O3" s="126"/>
      <c r="P3" s="126"/>
      <c r="Q3" s="126"/>
      <c r="R3" s="127"/>
      <c r="S3" s="61"/>
      <c r="T3" s="61"/>
      <c r="U3" s="61"/>
      <c r="V3" s="2"/>
    </row>
    <row r="4" spans="1:25" ht="14.25" x14ac:dyDescent="0.2">
      <c r="A4" s="51"/>
      <c r="B4" s="51"/>
      <c r="C4" s="57"/>
      <c r="D4" s="60"/>
      <c r="E4" s="60"/>
      <c r="F4" s="58"/>
      <c r="G4" s="113"/>
      <c r="H4" s="58"/>
      <c r="I4" s="59"/>
      <c r="J4" s="125" t="s">
        <v>17</v>
      </c>
      <c r="K4" s="125"/>
      <c r="L4" s="61"/>
      <c r="M4" s="61"/>
      <c r="N4" s="61"/>
      <c r="O4" s="61"/>
      <c r="P4" s="61"/>
      <c r="Q4" s="61"/>
      <c r="R4" s="62"/>
      <c r="S4" s="61"/>
      <c r="T4" s="61"/>
      <c r="U4" s="61"/>
      <c r="V4" s="2"/>
    </row>
    <row r="5" spans="1:25" x14ac:dyDescent="0.2">
      <c r="A5" s="119" t="s">
        <v>6</v>
      </c>
      <c r="B5" s="120"/>
      <c r="C5" s="18"/>
      <c r="D5" s="5" t="s">
        <v>0</v>
      </c>
      <c r="E5" s="6" t="s">
        <v>1</v>
      </c>
      <c r="F5" s="15" t="s">
        <v>2</v>
      </c>
      <c r="G5" s="12" t="s">
        <v>90</v>
      </c>
      <c r="H5" s="14"/>
      <c r="I5" s="112" t="s">
        <v>91</v>
      </c>
      <c r="J5" s="12" t="s">
        <v>8</v>
      </c>
      <c r="K5" s="12" t="s">
        <v>9</v>
      </c>
      <c r="L5" s="12" t="s">
        <v>18</v>
      </c>
      <c r="M5" s="12"/>
      <c r="N5" s="12"/>
      <c r="O5" s="12"/>
      <c r="P5" s="12"/>
      <c r="Q5" s="12"/>
      <c r="R5" s="21" t="s">
        <v>15</v>
      </c>
      <c r="S5" s="47" t="s">
        <v>20</v>
      </c>
      <c r="T5" s="14" t="s">
        <v>81</v>
      </c>
      <c r="U5" s="14" t="s">
        <v>19</v>
      </c>
    </row>
    <row r="6" spans="1:25" x14ac:dyDescent="0.2">
      <c r="A6" s="17"/>
      <c r="B6" s="17"/>
      <c r="C6" s="18"/>
      <c r="D6" s="5"/>
      <c r="E6" s="6"/>
      <c r="F6" s="15"/>
      <c r="G6" s="12"/>
      <c r="H6" s="14"/>
      <c r="I6" s="13"/>
      <c r="J6" s="12"/>
      <c r="K6" s="12"/>
      <c r="L6" s="12"/>
      <c r="M6" s="12"/>
      <c r="N6" s="12"/>
      <c r="O6" s="12"/>
      <c r="P6" s="12"/>
      <c r="Q6" s="12"/>
      <c r="R6" s="84" t="s">
        <v>83</v>
      </c>
      <c r="S6" s="20" t="s">
        <v>21</v>
      </c>
      <c r="T6" s="14"/>
      <c r="U6" s="14"/>
    </row>
    <row r="7" spans="1:25" x14ac:dyDescent="0.2">
      <c r="A7" s="16">
        <v>1</v>
      </c>
      <c r="B7" s="117" t="s">
        <v>16</v>
      </c>
      <c r="C7" s="19"/>
      <c r="D7" s="10">
        <v>100001</v>
      </c>
      <c r="E7" s="8" t="s">
        <v>98</v>
      </c>
      <c r="F7" s="10" t="s">
        <v>97</v>
      </c>
      <c r="G7" s="114">
        <v>100</v>
      </c>
      <c r="H7" s="8"/>
      <c r="I7" s="50">
        <v>1.123</v>
      </c>
      <c r="J7" s="8"/>
      <c r="K7" s="8"/>
      <c r="L7" s="8" t="str">
        <f t="shared" ref="L7:L31" si="0">IF(J7+K7&gt;0,J7+K7,"")</f>
        <v/>
      </c>
      <c r="M7" s="8"/>
      <c r="N7" s="8"/>
      <c r="O7" s="8"/>
      <c r="P7" s="8"/>
      <c r="Q7" s="8"/>
      <c r="R7" s="22"/>
      <c r="S7" s="8">
        <f t="shared" ref="S7:S31" si="1">IF(L7="",0,IF(R7&gt;0,L7+R7/100,L7))</f>
        <v>0</v>
      </c>
      <c r="T7" s="8"/>
      <c r="U7" s="8"/>
      <c r="V7"/>
      <c r="W7"/>
      <c r="X7"/>
      <c r="Y7"/>
    </row>
    <row r="8" spans="1:25" x14ac:dyDescent="0.2">
      <c r="A8" s="16"/>
      <c r="B8" s="117"/>
      <c r="C8" s="19"/>
      <c r="D8" s="10"/>
      <c r="E8" s="8"/>
      <c r="F8" s="10"/>
      <c r="G8" s="114"/>
      <c r="H8" s="8"/>
      <c r="I8" s="11"/>
      <c r="J8" s="8"/>
      <c r="K8" s="8"/>
      <c r="L8" s="8" t="str">
        <f t="shared" si="0"/>
        <v/>
      </c>
      <c r="M8" s="8"/>
      <c r="N8" s="8"/>
      <c r="O8" s="8"/>
      <c r="P8" s="8"/>
      <c r="Q8" s="8"/>
      <c r="R8" s="22"/>
      <c r="S8" s="8">
        <f t="shared" si="1"/>
        <v>0</v>
      </c>
      <c r="T8" s="8"/>
      <c r="U8" s="8"/>
      <c r="V8"/>
      <c r="W8"/>
      <c r="X8"/>
      <c r="Y8"/>
    </row>
    <row r="9" spans="1:25" x14ac:dyDescent="0.2">
      <c r="A9" s="16"/>
      <c r="B9" s="117"/>
      <c r="C9" s="19"/>
      <c r="D9" s="10"/>
      <c r="E9" s="8"/>
      <c r="F9" s="10"/>
      <c r="G9" s="114"/>
      <c r="H9" s="8"/>
      <c r="I9" s="11"/>
      <c r="J9" s="8"/>
      <c r="K9" s="8"/>
      <c r="L9" s="8" t="str">
        <f t="shared" si="0"/>
        <v/>
      </c>
      <c r="M9" s="8"/>
      <c r="N9" s="8"/>
      <c r="O9" s="8"/>
      <c r="P9" s="8"/>
      <c r="Q9" s="8"/>
      <c r="R9" s="22"/>
      <c r="S9" s="8">
        <f t="shared" si="1"/>
        <v>0</v>
      </c>
      <c r="T9" s="8"/>
      <c r="U9" s="8"/>
      <c r="V9"/>
      <c r="W9"/>
      <c r="X9"/>
      <c r="Y9"/>
    </row>
    <row r="10" spans="1:25" x14ac:dyDescent="0.2">
      <c r="A10" s="16"/>
      <c r="B10" s="117"/>
      <c r="C10" s="19"/>
      <c r="D10" s="10"/>
      <c r="E10" s="8"/>
      <c r="F10" s="10"/>
      <c r="G10" s="114"/>
      <c r="H10" s="8"/>
      <c r="I10" s="11"/>
      <c r="J10" s="8"/>
      <c r="K10" s="8"/>
      <c r="L10" s="8" t="str">
        <f t="shared" si="0"/>
        <v/>
      </c>
      <c r="M10" s="8"/>
      <c r="N10" s="8"/>
      <c r="O10" s="8"/>
      <c r="P10" s="8"/>
      <c r="Q10" s="8"/>
      <c r="R10" s="22"/>
      <c r="S10" s="8">
        <f t="shared" si="1"/>
        <v>0</v>
      </c>
      <c r="T10" s="8"/>
      <c r="U10" s="8"/>
      <c r="V10"/>
      <c r="W10"/>
      <c r="X10"/>
      <c r="Y10"/>
    </row>
    <row r="11" spans="1:25" x14ac:dyDescent="0.2">
      <c r="A11" s="16"/>
      <c r="B11" s="117"/>
      <c r="C11" s="19"/>
      <c r="D11" s="10"/>
      <c r="E11" s="8"/>
      <c r="F11" s="10"/>
      <c r="G11" s="114"/>
      <c r="H11" s="8"/>
      <c r="I11" s="11"/>
      <c r="J11" s="8"/>
      <c r="K11" s="8"/>
      <c r="L11" s="8" t="str">
        <f t="shared" si="0"/>
        <v/>
      </c>
      <c r="M11" s="8"/>
      <c r="N11" s="8"/>
      <c r="O11" s="8"/>
      <c r="P11" s="8"/>
      <c r="Q11" s="8"/>
      <c r="R11" s="22"/>
      <c r="S11" s="8">
        <f t="shared" si="1"/>
        <v>0</v>
      </c>
      <c r="T11" s="8"/>
      <c r="U11" s="8"/>
      <c r="V11"/>
      <c r="W11"/>
      <c r="X11"/>
      <c r="Y11"/>
    </row>
    <row r="12" spans="1:25" x14ac:dyDescent="0.2">
      <c r="A12" s="16"/>
      <c r="B12" s="117"/>
      <c r="C12" s="19"/>
      <c r="D12" s="10"/>
      <c r="E12" s="8"/>
      <c r="F12" s="10"/>
      <c r="G12" s="114"/>
      <c r="H12" s="8"/>
      <c r="I12" s="11"/>
      <c r="J12" s="8"/>
      <c r="K12" s="8"/>
      <c r="L12" s="8" t="str">
        <f t="shared" si="0"/>
        <v/>
      </c>
      <c r="M12" s="8"/>
      <c r="N12" s="8"/>
      <c r="O12" s="8"/>
      <c r="P12" s="8"/>
      <c r="Q12" s="8"/>
      <c r="R12" s="22"/>
      <c r="S12" s="8">
        <f t="shared" si="1"/>
        <v>0</v>
      </c>
      <c r="T12" s="8"/>
      <c r="U12" s="8"/>
      <c r="V12"/>
      <c r="W12"/>
      <c r="X12"/>
      <c r="Y12"/>
    </row>
    <row r="13" spans="1:25" x14ac:dyDescent="0.2">
      <c r="A13" s="16"/>
      <c r="B13" s="117"/>
      <c r="C13" s="19"/>
      <c r="D13" s="10"/>
      <c r="E13" s="8"/>
      <c r="F13" s="10"/>
      <c r="G13" s="114"/>
      <c r="H13" s="8"/>
      <c r="I13" s="11"/>
      <c r="J13" s="8"/>
      <c r="K13" s="8"/>
      <c r="L13" s="8" t="str">
        <f t="shared" si="0"/>
        <v/>
      </c>
      <c r="M13" s="8"/>
      <c r="N13" s="8"/>
      <c r="O13" s="8"/>
      <c r="P13" s="8"/>
      <c r="Q13" s="8"/>
      <c r="R13" s="22"/>
      <c r="S13" s="8">
        <f t="shared" si="1"/>
        <v>0</v>
      </c>
      <c r="T13" s="8"/>
      <c r="U13" s="8"/>
      <c r="V13"/>
      <c r="W13"/>
      <c r="X13"/>
      <c r="Y13"/>
    </row>
    <row r="14" spans="1:25" x14ac:dyDescent="0.2">
      <c r="A14" s="16"/>
      <c r="B14" s="117"/>
      <c r="C14" s="19"/>
      <c r="D14" s="10"/>
      <c r="E14" s="8"/>
      <c r="F14" s="10"/>
      <c r="G14" s="114"/>
      <c r="H14" s="8"/>
      <c r="I14" s="11"/>
      <c r="J14" s="8"/>
      <c r="K14" s="8"/>
      <c r="L14" s="8" t="str">
        <f t="shared" si="0"/>
        <v/>
      </c>
      <c r="M14" s="8"/>
      <c r="N14" s="8"/>
      <c r="O14" s="8"/>
      <c r="P14" s="8"/>
      <c r="Q14" s="8"/>
      <c r="R14" s="22"/>
      <c r="S14" s="8">
        <f t="shared" si="1"/>
        <v>0</v>
      </c>
      <c r="T14" s="8"/>
      <c r="U14" s="8"/>
      <c r="V14"/>
      <c r="W14"/>
      <c r="X14"/>
      <c r="Y14"/>
    </row>
    <row r="15" spans="1:25" x14ac:dyDescent="0.2">
      <c r="A15" s="16"/>
      <c r="B15" s="117"/>
      <c r="C15" s="19"/>
      <c r="D15" s="10"/>
      <c r="E15" s="8"/>
      <c r="F15" s="10"/>
      <c r="G15" s="114"/>
      <c r="H15" s="8"/>
      <c r="I15" s="11"/>
      <c r="J15" s="8"/>
      <c r="K15" s="8"/>
      <c r="L15" s="8" t="str">
        <f t="shared" si="0"/>
        <v/>
      </c>
      <c r="M15" s="8"/>
      <c r="N15" s="8"/>
      <c r="O15" s="8"/>
      <c r="P15" s="8"/>
      <c r="Q15" s="8"/>
      <c r="R15" s="22"/>
      <c r="S15" s="8">
        <f t="shared" si="1"/>
        <v>0</v>
      </c>
      <c r="T15" s="8"/>
      <c r="U15" s="8"/>
      <c r="V15"/>
      <c r="W15"/>
      <c r="X15"/>
      <c r="Y15"/>
    </row>
    <row r="16" spans="1:25" x14ac:dyDescent="0.2">
      <c r="A16" s="16"/>
      <c r="B16" s="117"/>
      <c r="C16" s="19"/>
      <c r="D16" s="10"/>
      <c r="E16" s="8"/>
      <c r="F16" s="10"/>
      <c r="G16" s="114"/>
      <c r="H16" s="8"/>
      <c r="I16" s="11"/>
      <c r="J16" s="8"/>
      <c r="K16" s="8"/>
      <c r="L16" s="8" t="str">
        <f t="shared" si="0"/>
        <v/>
      </c>
      <c r="M16" s="8"/>
      <c r="N16" s="8"/>
      <c r="O16" s="8"/>
      <c r="P16" s="8"/>
      <c r="Q16" s="8"/>
      <c r="R16" s="22"/>
      <c r="S16" s="8">
        <f t="shared" si="1"/>
        <v>0</v>
      </c>
      <c r="T16" s="8"/>
      <c r="U16" s="8"/>
      <c r="V16"/>
      <c r="W16"/>
      <c r="X16"/>
      <c r="Y16"/>
    </row>
    <row r="17" spans="1:25" x14ac:dyDescent="0.2">
      <c r="A17" s="16"/>
      <c r="B17" s="117"/>
      <c r="C17" s="19"/>
      <c r="D17" s="10"/>
      <c r="E17" s="8"/>
      <c r="F17" s="10"/>
      <c r="G17" s="114"/>
      <c r="H17" s="8"/>
      <c r="I17" s="11"/>
      <c r="J17" s="8"/>
      <c r="K17" s="8"/>
      <c r="L17" s="8" t="str">
        <f t="shared" si="0"/>
        <v/>
      </c>
      <c r="M17" s="8"/>
      <c r="N17" s="8"/>
      <c r="O17" s="8"/>
      <c r="P17" s="8"/>
      <c r="Q17" s="8"/>
      <c r="R17" s="22"/>
      <c r="S17" s="8">
        <f t="shared" si="1"/>
        <v>0</v>
      </c>
      <c r="T17" s="8"/>
      <c r="U17" s="8"/>
      <c r="V17"/>
      <c r="W17"/>
      <c r="X17"/>
      <c r="Y17"/>
    </row>
    <row r="18" spans="1:25" x14ac:dyDescent="0.2">
      <c r="A18" s="16"/>
      <c r="B18" s="117"/>
      <c r="C18" s="19"/>
      <c r="D18" s="10"/>
      <c r="E18" s="8"/>
      <c r="F18" s="10"/>
      <c r="G18" s="114"/>
      <c r="H18" s="8"/>
      <c r="I18" s="11"/>
      <c r="J18" s="8"/>
      <c r="K18" s="8"/>
      <c r="L18" s="8" t="str">
        <f t="shared" si="0"/>
        <v/>
      </c>
      <c r="M18" s="8"/>
      <c r="N18" s="8"/>
      <c r="O18" s="8"/>
      <c r="P18" s="8"/>
      <c r="Q18" s="8"/>
      <c r="R18" s="22"/>
      <c r="S18" s="8">
        <f t="shared" si="1"/>
        <v>0</v>
      </c>
      <c r="T18" s="8"/>
      <c r="U18" s="8"/>
      <c r="V18"/>
      <c r="W18"/>
      <c r="X18"/>
      <c r="Y18"/>
    </row>
    <row r="19" spans="1:25" x14ac:dyDescent="0.2">
      <c r="A19" s="16"/>
      <c r="B19" s="117"/>
      <c r="C19" s="19"/>
      <c r="D19" s="10"/>
      <c r="E19" s="8"/>
      <c r="F19" s="10"/>
      <c r="G19" s="114"/>
      <c r="H19" s="8"/>
      <c r="I19" s="11"/>
      <c r="J19" s="8"/>
      <c r="K19" s="8"/>
      <c r="L19" s="8" t="str">
        <f t="shared" si="0"/>
        <v/>
      </c>
      <c r="M19" s="8"/>
      <c r="N19" s="8"/>
      <c r="O19" s="8"/>
      <c r="P19" s="8"/>
      <c r="Q19" s="8"/>
      <c r="R19" s="22"/>
      <c r="S19" s="8">
        <f t="shared" si="1"/>
        <v>0</v>
      </c>
      <c r="T19" s="8"/>
      <c r="U19" s="8"/>
      <c r="V19"/>
      <c r="W19"/>
      <c r="X19"/>
      <c r="Y19"/>
    </row>
    <row r="20" spans="1:25" x14ac:dyDescent="0.2">
      <c r="A20" s="16"/>
      <c r="B20" s="117"/>
      <c r="C20" s="19"/>
      <c r="D20" s="10"/>
      <c r="E20" s="8"/>
      <c r="F20" s="10"/>
      <c r="G20" s="114"/>
      <c r="H20" s="8"/>
      <c r="I20" s="11"/>
      <c r="J20" s="8"/>
      <c r="K20" s="8"/>
      <c r="L20" s="8" t="str">
        <f t="shared" si="0"/>
        <v/>
      </c>
      <c r="M20" s="8"/>
      <c r="N20" s="8"/>
      <c r="O20" s="8"/>
      <c r="P20" s="8"/>
      <c r="Q20" s="8"/>
      <c r="R20" s="22"/>
      <c r="S20" s="8">
        <f t="shared" si="1"/>
        <v>0</v>
      </c>
      <c r="T20" s="8"/>
      <c r="U20" s="8"/>
      <c r="V20"/>
      <c r="W20"/>
      <c r="X20"/>
      <c r="Y20"/>
    </row>
    <row r="21" spans="1:25" x14ac:dyDescent="0.2">
      <c r="A21" s="16"/>
      <c r="B21" s="117"/>
      <c r="C21" s="19"/>
      <c r="D21" s="10"/>
      <c r="E21" s="8"/>
      <c r="F21" s="10"/>
      <c r="G21" s="114"/>
      <c r="H21" s="8"/>
      <c r="I21" s="11"/>
      <c r="J21" s="8"/>
      <c r="K21" s="8"/>
      <c r="L21" s="8" t="str">
        <f t="shared" si="0"/>
        <v/>
      </c>
      <c r="M21" s="8"/>
      <c r="N21" s="8"/>
      <c r="O21" s="8"/>
      <c r="P21" s="8"/>
      <c r="Q21" s="8"/>
      <c r="R21" s="22"/>
      <c r="S21" s="8">
        <f t="shared" si="1"/>
        <v>0</v>
      </c>
      <c r="T21" s="8"/>
      <c r="U21" s="8"/>
      <c r="V21"/>
      <c r="W21"/>
      <c r="X21"/>
      <c r="Y21"/>
    </row>
    <row r="22" spans="1:25" x14ac:dyDescent="0.2">
      <c r="A22" s="16"/>
      <c r="B22" s="117"/>
      <c r="C22" s="19"/>
      <c r="D22" s="10"/>
      <c r="E22" s="8"/>
      <c r="F22" s="10"/>
      <c r="G22" s="114"/>
      <c r="H22" s="8"/>
      <c r="I22" s="11"/>
      <c r="J22" s="8"/>
      <c r="K22" s="8"/>
      <c r="L22" s="8" t="str">
        <f t="shared" si="0"/>
        <v/>
      </c>
      <c r="M22" s="8"/>
      <c r="N22" s="8"/>
      <c r="O22" s="8"/>
      <c r="P22" s="8"/>
      <c r="Q22" s="8"/>
      <c r="R22" s="22"/>
      <c r="S22" s="8">
        <f t="shared" si="1"/>
        <v>0</v>
      </c>
      <c r="T22" s="8"/>
      <c r="U22" s="8"/>
      <c r="V22"/>
      <c r="W22"/>
      <c r="X22"/>
      <c r="Y22"/>
    </row>
    <row r="23" spans="1:25" x14ac:dyDescent="0.2">
      <c r="A23" s="16"/>
      <c r="B23" s="117"/>
      <c r="C23" s="19"/>
      <c r="D23" s="10"/>
      <c r="E23" s="8"/>
      <c r="F23" s="10"/>
      <c r="G23" s="114"/>
      <c r="H23" s="8"/>
      <c r="I23" s="11"/>
      <c r="J23" s="8"/>
      <c r="K23" s="8"/>
      <c r="L23" s="8" t="str">
        <f t="shared" si="0"/>
        <v/>
      </c>
      <c r="M23" s="8"/>
      <c r="N23" s="8"/>
      <c r="O23" s="8"/>
      <c r="P23" s="8"/>
      <c r="Q23" s="8"/>
      <c r="R23" s="22"/>
      <c r="S23" s="8">
        <f t="shared" si="1"/>
        <v>0</v>
      </c>
      <c r="T23" s="8"/>
      <c r="U23" s="8"/>
      <c r="V23"/>
      <c r="W23"/>
      <c r="X23"/>
      <c r="Y23"/>
    </row>
    <row r="24" spans="1:25" x14ac:dyDescent="0.2">
      <c r="A24" s="16"/>
      <c r="B24" s="117"/>
      <c r="C24" s="19"/>
      <c r="D24" s="10"/>
      <c r="E24" s="8"/>
      <c r="F24" s="10"/>
      <c r="G24" s="114"/>
      <c r="H24" s="8"/>
      <c r="I24" s="11"/>
      <c r="J24" s="8"/>
      <c r="K24" s="8"/>
      <c r="L24" s="8" t="str">
        <f t="shared" si="0"/>
        <v/>
      </c>
      <c r="M24" s="8"/>
      <c r="N24" s="8"/>
      <c r="O24" s="8"/>
      <c r="P24" s="8"/>
      <c r="Q24" s="8"/>
      <c r="R24" s="22"/>
      <c r="S24" s="8">
        <f t="shared" si="1"/>
        <v>0</v>
      </c>
      <c r="T24" s="8"/>
      <c r="U24" s="8"/>
      <c r="V24"/>
      <c r="W24"/>
      <c r="X24"/>
      <c r="Y24"/>
    </row>
    <row r="25" spans="1:25" x14ac:dyDescent="0.2">
      <c r="A25" s="16"/>
      <c r="B25" s="117"/>
      <c r="C25" s="19"/>
      <c r="D25" s="10"/>
      <c r="E25" s="8"/>
      <c r="F25" s="10"/>
      <c r="G25" s="114"/>
      <c r="H25" s="8"/>
      <c r="I25" s="11"/>
      <c r="J25" s="8"/>
      <c r="K25" s="8"/>
      <c r="L25" s="8" t="str">
        <f t="shared" si="0"/>
        <v/>
      </c>
      <c r="M25" s="8"/>
      <c r="N25" s="8"/>
      <c r="O25" s="8"/>
      <c r="P25" s="8"/>
      <c r="Q25" s="8"/>
      <c r="R25" s="22"/>
      <c r="S25" s="8">
        <f t="shared" si="1"/>
        <v>0</v>
      </c>
      <c r="T25" s="8"/>
      <c r="U25" s="8"/>
      <c r="V25"/>
      <c r="W25"/>
      <c r="X25"/>
      <c r="Y25"/>
    </row>
    <row r="26" spans="1:25" x14ac:dyDescent="0.2">
      <c r="A26" s="16"/>
      <c r="B26" s="117"/>
      <c r="C26" s="19"/>
      <c r="D26" s="10"/>
      <c r="E26" s="8"/>
      <c r="F26" s="10"/>
      <c r="G26" s="114"/>
      <c r="H26" s="8"/>
      <c r="I26" s="11"/>
      <c r="J26" s="8"/>
      <c r="K26" s="8"/>
      <c r="L26" s="8" t="str">
        <f t="shared" si="0"/>
        <v/>
      </c>
      <c r="M26" s="8"/>
      <c r="N26" s="8"/>
      <c r="O26" s="8"/>
      <c r="P26" s="8"/>
      <c r="Q26" s="8"/>
      <c r="R26" s="22"/>
      <c r="S26" s="8">
        <f t="shared" si="1"/>
        <v>0</v>
      </c>
      <c r="T26" s="8"/>
      <c r="U26" s="8"/>
      <c r="V26"/>
      <c r="W26"/>
      <c r="X26"/>
      <c r="Y26"/>
    </row>
    <row r="27" spans="1:25" x14ac:dyDescent="0.2">
      <c r="A27" s="16"/>
      <c r="B27" s="117"/>
      <c r="C27" s="19"/>
      <c r="D27" s="10"/>
      <c r="E27" s="8"/>
      <c r="F27" s="10"/>
      <c r="G27" s="114"/>
      <c r="H27" s="8"/>
      <c r="I27" s="11"/>
      <c r="J27" s="8"/>
      <c r="K27" s="8"/>
      <c r="L27" s="8" t="str">
        <f t="shared" si="0"/>
        <v/>
      </c>
      <c r="M27" s="8"/>
      <c r="N27" s="8"/>
      <c r="O27" s="8"/>
      <c r="P27" s="8"/>
      <c r="Q27" s="8"/>
      <c r="R27" s="22"/>
      <c r="S27" s="8">
        <f t="shared" si="1"/>
        <v>0</v>
      </c>
      <c r="T27" s="8"/>
      <c r="U27" s="8"/>
      <c r="V27"/>
      <c r="W27"/>
      <c r="X27"/>
      <c r="Y27"/>
    </row>
    <row r="28" spans="1:25" x14ac:dyDescent="0.2">
      <c r="A28" s="16"/>
      <c r="B28" s="117"/>
      <c r="C28" s="19"/>
      <c r="D28" s="10"/>
      <c r="E28" s="8"/>
      <c r="F28" s="10"/>
      <c r="G28" s="114"/>
      <c r="H28" s="8"/>
      <c r="I28" s="11"/>
      <c r="J28" s="8"/>
      <c r="K28" s="8"/>
      <c r="L28" s="8" t="str">
        <f t="shared" si="0"/>
        <v/>
      </c>
      <c r="M28" s="8"/>
      <c r="N28" s="8"/>
      <c r="O28" s="8"/>
      <c r="P28" s="8"/>
      <c r="Q28" s="8"/>
      <c r="R28" s="22"/>
      <c r="S28" s="8">
        <f t="shared" si="1"/>
        <v>0</v>
      </c>
      <c r="T28" s="8"/>
      <c r="U28" s="8"/>
      <c r="V28"/>
      <c r="W28"/>
      <c r="X28"/>
      <c r="Y28"/>
    </row>
    <row r="29" spans="1:25" x14ac:dyDescent="0.2">
      <c r="A29" s="16"/>
      <c r="B29" s="117"/>
      <c r="C29" s="19"/>
      <c r="D29" s="10"/>
      <c r="E29" s="8"/>
      <c r="F29" s="10"/>
      <c r="G29" s="114"/>
      <c r="H29" s="8"/>
      <c r="I29" s="11"/>
      <c r="J29" s="8"/>
      <c r="K29" s="8"/>
      <c r="L29" s="8" t="str">
        <f t="shared" si="0"/>
        <v/>
      </c>
      <c r="M29" s="8"/>
      <c r="N29" s="8"/>
      <c r="O29" s="8"/>
      <c r="P29" s="8"/>
      <c r="Q29" s="8"/>
      <c r="R29" s="22"/>
      <c r="S29" s="8">
        <f t="shared" si="1"/>
        <v>0</v>
      </c>
      <c r="T29" s="8"/>
      <c r="U29" s="8"/>
      <c r="V29"/>
      <c r="W29"/>
      <c r="X29"/>
      <c r="Y29"/>
    </row>
    <row r="30" spans="1:25" x14ac:dyDescent="0.2">
      <c r="A30" s="16"/>
      <c r="B30" s="117"/>
      <c r="C30" s="19"/>
      <c r="D30" s="10"/>
      <c r="E30" s="8"/>
      <c r="F30" s="10"/>
      <c r="G30" s="114"/>
      <c r="H30" s="8"/>
      <c r="I30" s="11"/>
      <c r="J30" s="8"/>
      <c r="K30" s="8"/>
      <c r="L30" s="8" t="str">
        <f t="shared" si="0"/>
        <v/>
      </c>
      <c r="M30" s="8"/>
      <c r="N30" s="8"/>
      <c r="O30" s="8"/>
      <c r="P30" s="8"/>
      <c r="Q30" s="8"/>
      <c r="R30" s="22"/>
      <c r="S30" s="8">
        <f t="shared" si="1"/>
        <v>0</v>
      </c>
      <c r="T30" s="8"/>
      <c r="U30" s="8"/>
      <c r="V30"/>
      <c r="W30"/>
      <c r="X30"/>
      <c r="Y30"/>
    </row>
    <row r="31" spans="1:25" ht="13.5" thickBot="1" x14ac:dyDescent="0.25">
      <c r="A31" s="16"/>
      <c r="B31" s="117"/>
      <c r="C31" s="19"/>
      <c r="D31" s="10"/>
      <c r="E31" s="8"/>
      <c r="F31" s="10"/>
      <c r="G31" s="114"/>
      <c r="H31" s="8"/>
      <c r="I31" s="11"/>
      <c r="J31" s="8"/>
      <c r="K31" s="8"/>
      <c r="L31" s="8" t="str">
        <f t="shared" si="0"/>
        <v/>
      </c>
      <c r="M31" s="8"/>
      <c r="N31" s="8"/>
      <c r="O31" s="8"/>
      <c r="P31" s="8"/>
      <c r="Q31" s="8"/>
      <c r="R31" s="22"/>
      <c r="S31" s="8">
        <f t="shared" si="1"/>
        <v>0</v>
      </c>
      <c r="T31" s="8"/>
      <c r="U31" s="8"/>
      <c r="V31"/>
      <c r="W31"/>
      <c r="X31"/>
      <c r="Y31"/>
    </row>
    <row r="32" spans="1:25" x14ac:dyDescent="0.2">
      <c r="A32" s="64"/>
      <c r="B32" s="64"/>
      <c r="C32" s="65"/>
      <c r="D32" s="66"/>
      <c r="E32" s="65"/>
      <c r="F32" s="66"/>
      <c r="G32" s="68"/>
      <c r="H32" s="65"/>
      <c r="I32" s="67"/>
      <c r="J32" s="65"/>
      <c r="K32" s="65"/>
      <c r="L32" s="65"/>
      <c r="M32" s="65"/>
      <c r="N32" s="65"/>
      <c r="O32" s="65"/>
      <c r="P32" s="65"/>
      <c r="Q32" s="65"/>
      <c r="R32" s="68"/>
      <c r="S32" s="69"/>
      <c r="T32" s="69"/>
      <c r="U32" s="69"/>
      <c r="V32"/>
      <c r="W32"/>
      <c r="X32"/>
      <c r="Y32"/>
    </row>
    <row r="33" spans="1:25" x14ac:dyDescent="0.2">
      <c r="A33" s="64" t="s">
        <v>89</v>
      </c>
      <c r="B33" s="64"/>
      <c r="C33" s="69"/>
      <c r="D33" s="70"/>
      <c r="E33" s="69"/>
      <c r="F33" s="70"/>
      <c r="G33" s="115"/>
      <c r="H33" s="110" t="s">
        <v>88</v>
      </c>
      <c r="I33" s="71"/>
      <c r="J33" s="69"/>
      <c r="K33" s="69"/>
      <c r="L33" s="72" t="s">
        <v>52</v>
      </c>
      <c r="M33" s="72"/>
      <c r="N33" s="72"/>
      <c r="O33" s="72"/>
      <c r="P33" s="72"/>
      <c r="Q33" s="72"/>
      <c r="R33" s="73"/>
      <c r="S33" s="72" t="s">
        <v>52</v>
      </c>
      <c r="T33" s="72"/>
      <c r="U33" s="69"/>
      <c r="V33"/>
      <c r="W33"/>
      <c r="X33"/>
      <c r="Y33"/>
    </row>
    <row r="34" spans="1:25" x14ac:dyDescent="0.2">
      <c r="A34" s="64"/>
      <c r="B34" s="64"/>
      <c r="C34" s="69"/>
      <c r="D34" s="70"/>
      <c r="E34" s="69"/>
      <c r="F34" s="70"/>
      <c r="G34" s="115"/>
      <c r="H34" s="69"/>
      <c r="I34" s="71"/>
      <c r="J34" s="109"/>
      <c r="K34" s="109"/>
      <c r="L34" s="72" t="s">
        <v>52</v>
      </c>
      <c r="M34" s="72"/>
      <c r="N34" s="72"/>
      <c r="O34" s="72"/>
      <c r="P34" s="72"/>
      <c r="Q34" s="72"/>
      <c r="R34" s="69"/>
      <c r="S34" s="72" t="s">
        <v>52</v>
      </c>
      <c r="T34" s="73"/>
      <c r="U34" s="69"/>
      <c r="V34"/>
      <c r="W34"/>
      <c r="X34"/>
      <c r="Y34"/>
    </row>
    <row r="35" spans="1:25" x14ac:dyDescent="0.2">
      <c r="A35" s="64" t="s">
        <v>10</v>
      </c>
      <c r="B35" s="51"/>
      <c r="C35" s="53"/>
      <c r="D35" s="52"/>
      <c r="E35" s="53"/>
      <c r="F35" s="55"/>
      <c r="G35" s="56"/>
      <c r="H35" s="53"/>
      <c r="I35" s="74"/>
      <c r="J35" s="109"/>
      <c r="K35" s="109"/>
      <c r="L35" s="118" t="s">
        <v>87</v>
      </c>
      <c r="M35" s="118"/>
      <c r="N35" s="118"/>
      <c r="O35" s="118"/>
      <c r="P35" s="118"/>
      <c r="Q35" s="118"/>
      <c r="R35" s="118"/>
      <c r="S35" s="118"/>
      <c r="T35" s="73"/>
      <c r="U35" s="53"/>
      <c r="V35"/>
      <c r="W35"/>
      <c r="X35"/>
      <c r="Y35"/>
    </row>
    <row r="36" spans="1:25" x14ac:dyDescent="0.2">
      <c r="A36" s="51"/>
      <c r="B36" s="51"/>
      <c r="C36" s="75"/>
      <c r="D36" s="5" t="s">
        <v>0</v>
      </c>
      <c r="E36" s="6" t="s">
        <v>1</v>
      </c>
      <c r="F36" s="15" t="s">
        <v>2</v>
      </c>
      <c r="G36" s="12" t="s">
        <v>90</v>
      </c>
      <c r="H36" s="14"/>
      <c r="I36" s="13" t="s">
        <v>11</v>
      </c>
      <c r="J36" s="8"/>
      <c r="K36" s="8"/>
      <c r="L36" s="8"/>
      <c r="M36" s="8"/>
      <c r="N36" s="8"/>
      <c r="O36" s="8"/>
      <c r="P36" s="8"/>
      <c r="Q36" s="8"/>
      <c r="R36" s="8"/>
      <c r="S36" s="8"/>
      <c r="T36" s="14" t="s">
        <v>14</v>
      </c>
      <c r="U36" s="14" t="s">
        <v>19</v>
      </c>
    </row>
  </sheetData>
  <autoFilter ref="A6:U31" xr:uid="{00000000-0001-0000-0300-000000000000}">
    <sortState xmlns:xlrd2="http://schemas.microsoft.com/office/spreadsheetml/2017/richdata2" ref="A7:U31">
      <sortCondition descending="1" ref="S6:S31"/>
    </sortState>
  </autoFilter>
  <sortState xmlns:xlrd2="http://schemas.microsoft.com/office/spreadsheetml/2017/richdata2" ref="A7:V22">
    <sortCondition descending="1" ref="L7"/>
  </sortState>
  <mergeCells count="7">
    <mergeCell ref="L35:S35"/>
    <mergeCell ref="A5:B5"/>
    <mergeCell ref="D3:E3"/>
    <mergeCell ref="C2:R2"/>
    <mergeCell ref="J4:K4"/>
    <mergeCell ref="J3:R3"/>
    <mergeCell ref="H3:I3"/>
  </mergeCells>
  <phoneticPr fontId="5" type="noConversion"/>
  <conditionalFormatting sqref="S7:S31">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oddFooter>&amp;C&amp;D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topLeftCell="A27" zoomScaleNormal="100" workbookViewId="0">
      <selection activeCell="A46" sqref="A46:XFD1048576"/>
    </sheetView>
  </sheetViews>
  <sheetFormatPr defaultColWidth="0" defaultRowHeight="14.25" customHeight="1" zeroHeight="1" x14ac:dyDescent="0.2"/>
  <cols>
    <col min="1" max="1" width="1.7109375" style="88" customWidth="1"/>
    <col min="2" max="2" width="32.7109375" style="88" customWidth="1"/>
    <col min="3" max="3" width="6" style="88" bestFit="1" customWidth="1"/>
    <col min="4" max="4" width="4.28515625" style="88" customWidth="1"/>
    <col min="5" max="5" width="1.7109375" style="88" customWidth="1"/>
    <col min="6" max="6" width="2" style="88" customWidth="1"/>
    <col min="7" max="7" width="1.7109375" style="88" customWidth="1"/>
    <col min="8" max="8" width="32.7109375" style="88" customWidth="1"/>
    <col min="9" max="9" width="5.5703125" style="88" bestFit="1" customWidth="1"/>
    <col min="10" max="10" width="4.28515625" style="88" customWidth="1"/>
    <col min="11" max="11" width="1.7109375" style="88" customWidth="1"/>
    <col min="12" max="12" width="5.85546875" style="88" bestFit="1" customWidth="1"/>
    <col min="13" max="16384" width="9.140625" style="88" hidden="1"/>
  </cols>
  <sheetData>
    <row r="1" spans="1:12" s="23" customFormat="1" ht="18" x14ac:dyDescent="0.25">
      <c r="A1" s="130" t="str">
        <f>SUBSTITUTE("Finales "&amp;Voorronde!C2,"Rayonkampioenschappen", "RK")</f>
        <v>Finales RK Indoor, seizoen, Rayon#, klasse</v>
      </c>
      <c r="B1" s="130"/>
      <c r="C1" s="130"/>
      <c r="D1" s="130"/>
      <c r="E1" s="130"/>
      <c r="F1" s="130"/>
      <c r="G1" s="130"/>
      <c r="H1" s="130"/>
      <c r="I1" s="130"/>
      <c r="J1" s="130"/>
      <c r="K1" s="130"/>
      <c r="L1" s="130"/>
    </row>
    <row r="2" spans="1:12" ht="12.75" x14ac:dyDescent="0.2"/>
    <row r="3" spans="1:12" ht="12.75" x14ac:dyDescent="0.2">
      <c r="A3" s="91"/>
      <c r="B3" s="129" t="s">
        <v>24</v>
      </c>
      <c r="C3" s="129"/>
      <c r="D3" s="129"/>
      <c r="E3" s="91"/>
      <c r="F3" s="91"/>
      <c r="G3" s="91"/>
      <c r="H3" s="129" t="s">
        <v>25</v>
      </c>
      <c r="I3" s="129"/>
      <c r="J3" s="129"/>
      <c r="K3" s="91"/>
      <c r="L3" s="91"/>
    </row>
    <row r="4" spans="1:12" ht="12.75" x14ac:dyDescent="0.2">
      <c r="A4" s="91"/>
      <c r="B4" s="91"/>
      <c r="C4" s="91"/>
      <c r="D4" s="91"/>
      <c r="E4" s="91"/>
      <c r="F4" s="91"/>
      <c r="G4" s="91"/>
      <c r="H4" s="91"/>
      <c r="I4" s="91"/>
      <c r="J4" s="91"/>
      <c r="K4" s="91"/>
      <c r="L4" s="91"/>
    </row>
    <row r="5" spans="1:12" ht="12.75" x14ac:dyDescent="0.2">
      <c r="A5" s="91"/>
      <c r="B5" s="95"/>
      <c r="C5" s="95"/>
      <c r="D5" s="95"/>
      <c r="E5" s="95"/>
      <c r="F5" s="95"/>
      <c r="G5" s="95"/>
      <c r="H5" s="95"/>
      <c r="I5" s="95"/>
      <c r="J5" s="95"/>
      <c r="K5" s="91"/>
      <c r="L5" s="91"/>
    </row>
    <row r="6" spans="1:12" ht="12.75" hidden="1" x14ac:dyDescent="0.2">
      <c r="A6" s="91"/>
      <c r="B6" s="91"/>
      <c r="C6" s="91"/>
      <c r="D6" s="91"/>
      <c r="E6" s="91"/>
      <c r="F6" s="91"/>
      <c r="G6" s="91"/>
      <c r="H6" s="91"/>
      <c r="I6" s="91"/>
      <c r="J6" s="91"/>
      <c r="K6" s="91"/>
      <c r="L6" s="91"/>
    </row>
    <row r="7" spans="1:12" ht="12.75" hidden="1" x14ac:dyDescent="0.2">
      <c r="A7" s="91"/>
      <c r="B7" s="91"/>
      <c r="C7" s="91"/>
      <c r="D7" s="91"/>
      <c r="E7" s="91"/>
      <c r="F7" s="91"/>
      <c r="G7" s="91"/>
      <c r="H7" s="91"/>
      <c r="I7" s="91"/>
      <c r="J7" s="91"/>
      <c r="K7" s="91"/>
      <c r="L7" s="91"/>
    </row>
    <row r="8" spans="1:12" ht="12.75" hidden="1" x14ac:dyDescent="0.2">
      <c r="A8" s="91"/>
      <c r="B8" s="91"/>
      <c r="C8" s="91"/>
      <c r="D8" s="91"/>
      <c r="E8" s="91"/>
      <c r="F8" s="91"/>
      <c r="G8" s="91"/>
      <c r="H8" s="91"/>
      <c r="I8" s="91"/>
      <c r="J8" s="91"/>
      <c r="K8" s="91"/>
      <c r="L8" s="91"/>
    </row>
    <row r="9" spans="1:12" ht="12.75" hidden="1" x14ac:dyDescent="0.2">
      <c r="A9" s="91"/>
      <c r="B9" s="91"/>
      <c r="C9" s="91"/>
      <c r="D9" s="91"/>
      <c r="E9" s="91"/>
      <c r="F9" s="91"/>
      <c r="G9" s="91"/>
      <c r="H9" s="91"/>
      <c r="I9" s="91"/>
      <c r="J9" s="91"/>
      <c r="K9" s="91"/>
      <c r="L9" s="91"/>
    </row>
    <row r="10" spans="1:12" ht="12.75" hidden="1" x14ac:dyDescent="0.2">
      <c r="A10" s="91"/>
      <c r="B10" s="91"/>
      <c r="C10" s="91"/>
      <c r="D10" s="91"/>
      <c r="E10" s="91"/>
      <c r="F10" s="91"/>
      <c r="G10" s="91"/>
      <c r="H10" s="91"/>
      <c r="I10" s="91"/>
      <c r="J10" s="91"/>
      <c r="K10" s="91"/>
      <c r="L10" s="91"/>
    </row>
    <row r="11" spans="1:12" ht="12.75" hidden="1" x14ac:dyDescent="0.2">
      <c r="A11" s="91"/>
      <c r="B11" s="91"/>
      <c r="C11" s="91"/>
      <c r="D11" s="91"/>
      <c r="E11" s="91"/>
      <c r="F11" s="91"/>
      <c r="G11" s="91"/>
      <c r="H11" s="91"/>
      <c r="I11" s="91"/>
      <c r="J11" s="91"/>
      <c r="K11" s="91"/>
      <c r="L11" s="91"/>
    </row>
    <row r="12" spans="1:12" ht="12.75" hidden="1" x14ac:dyDescent="0.2">
      <c r="A12" s="91"/>
      <c r="B12" s="91"/>
      <c r="C12" s="91"/>
      <c r="D12" s="91"/>
      <c r="E12" s="91"/>
      <c r="F12" s="91"/>
      <c r="G12" s="91"/>
      <c r="H12" s="91"/>
      <c r="I12" s="91"/>
      <c r="J12" s="91"/>
      <c r="K12" s="91"/>
      <c r="L12" s="91"/>
    </row>
    <row r="13" spans="1:12" ht="12.75" x14ac:dyDescent="0.2">
      <c r="A13" s="91"/>
      <c r="B13" s="91"/>
      <c r="C13" s="91"/>
      <c r="D13" s="91"/>
      <c r="E13" s="91"/>
      <c r="F13" s="91"/>
      <c r="G13" s="91"/>
      <c r="H13" s="91"/>
      <c r="I13" s="91"/>
      <c r="J13" s="91"/>
      <c r="K13" s="91"/>
      <c r="L13" s="91"/>
    </row>
    <row r="14" spans="1:12" ht="12.75" x14ac:dyDescent="0.2">
      <c r="A14" s="91"/>
      <c r="B14" s="91"/>
      <c r="C14" s="94" t="s">
        <v>26</v>
      </c>
      <c r="D14" s="91"/>
      <c r="E14" s="91"/>
      <c r="F14" s="91"/>
      <c r="G14" s="91"/>
      <c r="H14" s="91"/>
      <c r="I14" s="91"/>
      <c r="J14" s="91"/>
      <c r="K14" s="91"/>
      <c r="L14" s="91"/>
    </row>
    <row r="15" spans="1:12" ht="12.75" x14ac:dyDescent="0.2">
      <c r="A15" s="91"/>
      <c r="B15" s="91"/>
      <c r="C15" s="91"/>
      <c r="D15" s="94" t="s">
        <v>27</v>
      </c>
      <c r="E15" s="91"/>
      <c r="F15" s="91"/>
      <c r="G15" s="91"/>
      <c r="H15" s="91"/>
      <c r="I15" s="91"/>
      <c r="J15" s="91"/>
      <c r="K15" s="91"/>
      <c r="L15" s="91"/>
    </row>
    <row r="16" spans="1:12" ht="12.75" x14ac:dyDescent="0.2">
      <c r="A16" s="91"/>
      <c r="B16" s="91"/>
      <c r="C16" s="91"/>
      <c r="D16" s="91"/>
      <c r="E16" s="91"/>
      <c r="F16" s="91"/>
      <c r="G16" s="91"/>
      <c r="H16" s="91"/>
      <c r="I16" s="91"/>
      <c r="J16" s="91"/>
      <c r="K16" s="91"/>
      <c r="L16" s="91"/>
    </row>
    <row r="17" spans="1:12" ht="12.75" x14ac:dyDescent="0.2">
      <c r="A17" s="33">
        <v>1</v>
      </c>
      <c r="B17" s="31" t="str">
        <f>INDEX(B$64:B$67,A17,1)</f>
        <v>BYE</v>
      </c>
      <c r="C17" s="32"/>
      <c r="D17" s="32"/>
      <c r="E17" s="33" t="str">
        <f>IF(AND(ABS(D17-D19)&lt;1,D17&gt;D19),"*","")</f>
        <v/>
      </c>
      <c r="F17" s="33"/>
      <c r="G17" s="91"/>
      <c r="H17" s="91"/>
      <c r="I17" s="91"/>
      <c r="J17" s="91"/>
      <c r="K17" s="91"/>
      <c r="L17" s="91"/>
    </row>
    <row r="18" spans="1:12" ht="12.75" x14ac:dyDescent="0.2">
      <c r="A18" s="91"/>
      <c r="B18" s="91"/>
      <c r="C18" s="92"/>
      <c r="D18" s="92"/>
      <c r="E18" s="91"/>
      <c r="F18" s="33"/>
      <c r="G18" s="91"/>
      <c r="H18" s="91"/>
      <c r="I18" s="91"/>
      <c r="J18" s="91"/>
      <c r="K18" s="91"/>
      <c r="L18" s="91"/>
    </row>
    <row r="19" spans="1:12" ht="12.75" x14ac:dyDescent="0.2">
      <c r="A19" s="33">
        <v>4</v>
      </c>
      <c r="B19" s="31" t="str">
        <f>INDEX(B$64:B$67,A19,1)</f>
        <v>BYE</v>
      </c>
      <c r="C19" s="32"/>
      <c r="D19" s="32"/>
      <c r="E19" s="34" t="str">
        <f>IF(AND(ABS(D17-D19)&lt;1,D19&gt;D17),"*","")</f>
        <v/>
      </c>
      <c r="F19" s="33"/>
      <c r="G19" s="91"/>
      <c r="H19" s="91"/>
      <c r="I19" s="91"/>
      <c r="J19" s="91"/>
      <c r="K19" s="91"/>
      <c r="L19" s="91"/>
    </row>
    <row r="20" spans="1:12" ht="12.75" x14ac:dyDescent="0.2">
      <c r="A20" s="91"/>
      <c r="B20" s="91"/>
      <c r="C20" s="92"/>
      <c r="D20" s="92"/>
      <c r="E20" s="91"/>
      <c r="F20" s="33"/>
      <c r="G20" s="91"/>
      <c r="H20" s="91"/>
      <c r="I20" s="91"/>
      <c r="J20" s="91"/>
      <c r="K20" s="91"/>
      <c r="L20" s="91"/>
    </row>
    <row r="21" spans="1:12" ht="12.75" x14ac:dyDescent="0.2">
      <c r="A21" s="91"/>
      <c r="B21" s="91"/>
      <c r="C21" s="92"/>
      <c r="D21" s="92"/>
      <c r="E21" s="91"/>
      <c r="F21" s="33"/>
      <c r="G21" s="91"/>
      <c r="H21" s="91"/>
      <c r="I21" s="94" t="s">
        <v>26</v>
      </c>
      <c r="J21" s="91"/>
      <c r="K21" s="91"/>
      <c r="L21" s="91"/>
    </row>
    <row r="22" spans="1:12" ht="12.75" x14ac:dyDescent="0.2">
      <c r="A22" s="91"/>
      <c r="B22" s="91"/>
      <c r="C22" s="91"/>
      <c r="D22" s="91"/>
      <c r="E22" s="91"/>
      <c r="F22" s="33"/>
      <c r="G22" s="91"/>
      <c r="H22" s="91"/>
      <c r="I22" s="91"/>
      <c r="J22" s="94" t="s">
        <v>27</v>
      </c>
      <c r="K22" s="91"/>
      <c r="L22" s="91"/>
    </row>
    <row r="23" spans="1:12" ht="12.75" x14ac:dyDescent="0.2">
      <c r="A23" s="91"/>
      <c r="B23" s="91"/>
      <c r="C23" s="91"/>
      <c r="D23" s="91"/>
      <c r="E23" s="91"/>
      <c r="F23" s="33"/>
      <c r="G23" s="91"/>
      <c r="H23" s="131" t="s">
        <v>28</v>
      </c>
      <c r="I23" s="131"/>
      <c r="J23" s="131"/>
      <c r="K23" s="91"/>
      <c r="L23" s="91"/>
    </row>
    <row r="24" spans="1:12" ht="12.75" x14ac:dyDescent="0.2">
      <c r="A24" s="91"/>
      <c r="B24" s="91"/>
      <c r="C24" s="91"/>
      <c r="D24" s="91"/>
      <c r="E24" s="91"/>
      <c r="F24" s="33"/>
      <c r="G24" s="91"/>
      <c r="H24" s="99"/>
      <c r="I24" s="91"/>
      <c r="J24" s="91"/>
      <c r="K24" s="91"/>
      <c r="L24" s="91"/>
    </row>
    <row r="25" spans="1:12" ht="12.75" x14ac:dyDescent="0.2">
      <c r="A25" s="91"/>
      <c r="B25" s="91"/>
      <c r="C25" s="91"/>
      <c r="D25" s="91"/>
      <c r="E25" s="91"/>
      <c r="F25" s="33"/>
      <c r="G25" s="33"/>
      <c r="H25" s="35" t="str">
        <f>H64</f>
        <v/>
      </c>
      <c r="I25" s="32"/>
      <c r="J25" s="32"/>
      <c r="K25" s="92" t="str">
        <f>IF(AND(ABS(J25-J27)&lt;1,J25&gt;J27),"*","")</f>
        <v/>
      </c>
      <c r="L25" s="91" t="str">
        <f>IF(H82="","",IF(H25=H82,"Goud","Zilver"))</f>
        <v/>
      </c>
    </row>
    <row r="26" spans="1:12" ht="12.75" x14ac:dyDescent="0.2">
      <c r="A26" s="91"/>
      <c r="B26" s="91"/>
      <c r="C26" s="91"/>
      <c r="D26" s="91"/>
      <c r="E26" s="91"/>
      <c r="F26" s="33"/>
      <c r="G26" s="91"/>
      <c r="H26" s="91"/>
      <c r="I26" s="92"/>
      <c r="J26" s="92"/>
      <c r="K26" s="92"/>
      <c r="L26" s="91"/>
    </row>
    <row r="27" spans="1:12" ht="12.75" x14ac:dyDescent="0.2">
      <c r="A27" s="91"/>
      <c r="B27" s="91"/>
      <c r="C27" s="91"/>
      <c r="D27" s="91"/>
      <c r="E27" s="91"/>
      <c r="F27" s="33"/>
      <c r="G27" s="33"/>
      <c r="H27" s="35" t="str">
        <f>H65</f>
        <v/>
      </c>
      <c r="I27" s="32"/>
      <c r="J27" s="32"/>
      <c r="K27" s="98" t="str">
        <f>IF(AND(ABS(J25-J27)&lt;1,J27&gt;J25),"*","")</f>
        <v/>
      </c>
      <c r="L27" s="91" t="str">
        <f>IF(H82="","",IF(H25=H82,"Zilver","Goud"))</f>
        <v/>
      </c>
    </row>
    <row r="28" spans="1:12" ht="12.75" x14ac:dyDescent="0.2">
      <c r="A28" s="91"/>
      <c r="B28" s="91"/>
      <c r="C28" s="91"/>
      <c r="D28" s="91"/>
      <c r="E28" s="91"/>
      <c r="F28" s="33"/>
      <c r="G28" s="91"/>
      <c r="H28" s="91"/>
      <c r="I28" s="91"/>
      <c r="J28" s="91"/>
      <c r="K28" s="92"/>
      <c r="L28" s="91"/>
    </row>
    <row r="29" spans="1:12" ht="12.75" x14ac:dyDescent="0.2">
      <c r="A29" s="91"/>
      <c r="B29" s="91"/>
      <c r="C29" s="91"/>
      <c r="D29" s="91"/>
      <c r="E29" s="91"/>
      <c r="F29" s="33"/>
      <c r="G29" s="91"/>
      <c r="H29" s="91"/>
      <c r="I29" s="91"/>
      <c r="J29" s="91"/>
      <c r="K29" s="92"/>
      <c r="L29" s="91"/>
    </row>
    <row r="30" spans="1:12" ht="12.75" x14ac:dyDescent="0.2">
      <c r="A30" s="91"/>
      <c r="B30" s="91"/>
      <c r="C30" s="91"/>
      <c r="D30" s="91"/>
      <c r="E30" s="91"/>
      <c r="F30" s="33"/>
      <c r="G30" s="91"/>
      <c r="H30" s="91"/>
      <c r="I30" s="91"/>
      <c r="J30" s="91"/>
      <c r="K30" s="92"/>
      <c r="L30" s="91"/>
    </row>
    <row r="31" spans="1:12" ht="12.75" x14ac:dyDescent="0.2">
      <c r="A31" s="91"/>
      <c r="B31" s="91"/>
      <c r="C31" s="91"/>
      <c r="D31" s="91"/>
      <c r="E31" s="91"/>
      <c r="F31" s="33"/>
      <c r="G31" s="91"/>
      <c r="H31" s="131" t="s">
        <v>29</v>
      </c>
      <c r="I31" s="131"/>
      <c r="J31" s="131"/>
      <c r="K31" s="92"/>
      <c r="L31" s="91"/>
    </row>
    <row r="32" spans="1:12" ht="12.75" x14ac:dyDescent="0.2">
      <c r="A32" s="91"/>
      <c r="B32" s="91"/>
      <c r="C32" s="91"/>
      <c r="D32" s="91"/>
      <c r="E32" s="91"/>
      <c r="F32" s="33"/>
      <c r="G32" s="91"/>
      <c r="H32" s="91"/>
      <c r="I32" s="91"/>
      <c r="J32" s="91"/>
      <c r="K32" s="92"/>
      <c r="L32" s="91"/>
    </row>
    <row r="33" spans="1:12" ht="12.75" x14ac:dyDescent="0.2">
      <c r="A33" s="91"/>
      <c r="B33" s="91"/>
      <c r="C33" s="91"/>
      <c r="D33" s="91"/>
      <c r="E33" s="91"/>
      <c r="F33" s="33"/>
      <c r="G33" s="33"/>
      <c r="H33" s="35" t="str">
        <f>H66</f>
        <v/>
      </c>
      <c r="I33" s="32"/>
      <c r="J33" s="32"/>
      <c r="K33" s="92" t="str">
        <f>IF(AND(ABS(J33-J35)&lt;1,J33&gt;J35),"*","")</f>
        <v/>
      </c>
      <c r="L33" s="91" t="str">
        <f>IF(H84="","",IF(H33=H84,"Brons","4e"))</f>
        <v/>
      </c>
    </row>
    <row r="34" spans="1:12" ht="12.75" x14ac:dyDescent="0.2">
      <c r="A34" s="91"/>
      <c r="B34" s="91"/>
      <c r="C34" s="91"/>
      <c r="D34" s="91"/>
      <c r="E34" s="91"/>
      <c r="F34" s="33"/>
      <c r="G34" s="91"/>
      <c r="H34" s="91"/>
      <c r="I34" s="92"/>
      <c r="J34" s="92"/>
      <c r="K34" s="92"/>
      <c r="L34" s="91"/>
    </row>
    <row r="35" spans="1:12" ht="12.75" x14ac:dyDescent="0.2">
      <c r="A35" s="91"/>
      <c r="B35" s="91"/>
      <c r="C35" s="91"/>
      <c r="D35" s="91"/>
      <c r="E35" s="91"/>
      <c r="F35" s="33"/>
      <c r="G35" s="33"/>
      <c r="H35" s="35" t="str">
        <f>H67</f>
        <v/>
      </c>
      <c r="I35" s="32"/>
      <c r="J35" s="32"/>
      <c r="K35" s="98" t="str">
        <f>IF(AND(ABS(J33-J35)&lt;1,J35&gt;J33),"*","")</f>
        <v/>
      </c>
      <c r="L35" s="91" t="str">
        <f>IF(H84="","",IF(H33=H84,"4e","Brons"))</f>
        <v/>
      </c>
    </row>
    <row r="36" spans="1:12" ht="12.75" x14ac:dyDescent="0.2">
      <c r="A36" s="91"/>
      <c r="B36" s="91"/>
      <c r="C36" s="91"/>
      <c r="D36" s="91"/>
      <c r="E36" s="91"/>
      <c r="F36" s="33"/>
      <c r="G36" s="91"/>
      <c r="H36" s="91"/>
      <c r="I36" s="91"/>
      <c r="J36" s="91"/>
      <c r="K36" s="91"/>
      <c r="L36" s="91"/>
    </row>
    <row r="37" spans="1:12" ht="12.75" x14ac:dyDescent="0.2">
      <c r="A37" s="91"/>
      <c r="B37" s="91"/>
      <c r="C37" s="91"/>
      <c r="D37" s="91"/>
      <c r="E37" s="91"/>
      <c r="F37" s="33"/>
      <c r="G37" s="91"/>
      <c r="H37" s="91"/>
      <c r="I37" s="91"/>
      <c r="J37" s="91"/>
      <c r="K37" s="91"/>
      <c r="L37" s="91"/>
    </row>
    <row r="38" spans="1:12" ht="12.75" x14ac:dyDescent="0.2">
      <c r="A38" s="91"/>
      <c r="B38" s="91"/>
      <c r="C38" s="91"/>
      <c r="D38" s="91"/>
      <c r="E38" s="91"/>
      <c r="F38" s="33"/>
      <c r="G38" s="91"/>
      <c r="H38" s="91"/>
      <c r="I38" s="91"/>
      <c r="J38" s="91"/>
      <c r="K38" s="91"/>
      <c r="L38" s="91"/>
    </row>
    <row r="39" spans="1:12" ht="12.75" x14ac:dyDescent="0.2">
      <c r="A39" s="91"/>
      <c r="B39" s="91"/>
      <c r="C39" s="91"/>
      <c r="D39" s="91"/>
      <c r="E39" s="91"/>
      <c r="F39" s="33"/>
      <c r="G39" s="91"/>
      <c r="H39" s="91"/>
      <c r="I39" s="91"/>
      <c r="J39" s="91"/>
      <c r="K39" s="91"/>
      <c r="L39" s="91"/>
    </row>
    <row r="40" spans="1:12" ht="12.75" x14ac:dyDescent="0.2">
      <c r="A40" s="91"/>
      <c r="B40" s="91"/>
      <c r="C40" s="91"/>
      <c r="D40" s="91"/>
      <c r="E40" s="91"/>
      <c r="F40" s="33"/>
      <c r="G40" s="91"/>
      <c r="H40" s="91"/>
      <c r="I40" s="91"/>
      <c r="J40" s="91"/>
      <c r="K40" s="91"/>
      <c r="L40" s="91"/>
    </row>
    <row r="41" spans="1:12" ht="12.75" x14ac:dyDescent="0.2">
      <c r="A41" s="33">
        <v>3</v>
      </c>
      <c r="B41" s="31" t="str">
        <f>INDEX(B$64:B$67,A41,1)</f>
        <v>BYE</v>
      </c>
      <c r="C41" s="32"/>
      <c r="D41" s="32"/>
      <c r="E41" s="33" t="str">
        <f>IF(AND(ABS(D41-D43)&lt;1,D41&gt;D43),"*","")</f>
        <v/>
      </c>
      <c r="F41" s="33"/>
      <c r="G41" s="91"/>
      <c r="H41" s="91"/>
      <c r="I41" s="91"/>
      <c r="J41" s="91"/>
      <c r="K41" s="91"/>
      <c r="L41" s="91"/>
    </row>
    <row r="42" spans="1:12" ht="12.75" x14ac:dyDescent="0.2">
      <c r="A42" s="91"/>
      <c r="B42" s="91"/>
      <c r="C42" s="92"/>
      <c r="D42" s="92"/>
      <c r="E42" s="91"/>
      <c r="F42" s="33"/>
      <c r="G42" s="91"/>
      <c r="H42" s="91"/>
      <c r="I42" s="91"/>
      <c r="J42" s="91"/>
      <c r="K42" s="91"/>
      <c r="L42" s="91"/>
    </row>
    <row r="43" spans="1:12" ht="12.75" x14ac:dyDescent="0.2">
      <c r="A43" s="33">
        <v>2</v>
      </c>
      <c r="B43" s="31" t="str">
        <f>INDEX(B$64:B$67,A43,1)</f>
        <v>BYE</v>
      </c>
      <c r="C43" s="32"/>
      <c r="D43" s="32"/>
      <c r="E43" s="34" t="str">
        <f>IF(AND(ABS(D41-D43)&lt;1,D43&gt;D41),"*","")</f>
        <v/>
      </c>
      <c r="F43" s="33"/>
      <c r="G43" s="91"/>
      <c r="H43" s="91"/>
      <c r="I43" s="91"/>
      <c r="J43" s="91"/>
      <c r="K43" s="91"/>
      <c r="L43" s="91"/>
    </row>
    <row r="44" spans="1:12" ht="12.75" x14ac:dyDescent="0.2">
      <c r="A44" s="91"/>
      <c r="B44" s="91"/>
      <c r="C44" s="92"/>
      <c r="D44" s="92"/>
      <c r="E44" s="91"/>
      <c r="F44" s="91"/>
      <c r="G44" s="91"/>
      <c r="H44" s="91"/>
      <c r="I44" s="91"/>
      <c r="J44" s="91"/>
      <c r="K44" s="91"/>
      <c r="L44" s="91"/>
    </row>
    <row r="45" spans="1:12" ht="12.75" x14ac:dyDescent="0.2">
      <c r="A45" s="91"/>
      <c r="B45" s="91"/>
      <c r="C45" s="92"/>
      <c r="D45" s="92"/>
      <c r="E45" s="91"/>
      <c r="F45" s="91"/>
      <c r="G45" s="91"/>
      <c r="H45" s="91"/>
      <c r="I45" s="91"/>
      <c r="J45" s="91"/>
      <c r="K45" s="91"/>
      <c r="L45" s="91"/>
    </row>
    <row r="46" spans="1:12" ht="12.75" hidden="1" x14ac:dyDescent="0.2">
      <c r="A46" s="91"/>
      <c r="B46" s="91"/>
      <c r="C46" s="91"/>
      <c r="D46" s="91"/>
      <c r="E46" s="91"/>
      <c r="F46" s="91"/>
      <c r="G46" s="91"/>
      <c r="H46" s="91"/>
      <c r="I46" s="91"/>
      <c r="J46" s="91"/>
      <c r="K46" s="91"/>
      <c r="L46" s="91"/>
    </row>
    <row r="47" spans="1:12" ht="12.75" hidden="1" x14ac:dyDescent="0.2">
      <c r="A47" s="91"/>
      <c r="B47" s="91"/>
      <c r="C47" s="91"/>
      <c r="D47" s="91"/>
      <c r="E47" s="91"/>
      <c r="F47" s="91"/>
      <c r="G47" s="91"/>
      <c r="H47" s="91"/>
      <c r="I47" s="91"/>
      <c r="J47" s="91"/>
      <c r="K47" s="91"/>
      <c r="L47" s="91"/>
    </row>
    <row r="48" spans="1:12" ht="12.75" hidden="1" x14ac:dyDescent="0.2">
      <c r="A48" s="91"/>
      <c r="B48" s="91"/>
      <c r="C48" s="91"/>
      <c r="D48" s="91"/>
      <c r="E48" s="91"/>
      <c r="F48" s="91"/>
      <c r="G48" s="91"/>
      <c r="H48" s="91"/>
      <c r="I48" s="91"/>
      <c r="J48" s="91"/>
      <c r="K48" s="91"/>
      <c r="L48" s="91"/>
    </row>
    <row r="49" spans="1:12" ht="12.75" hidden="1" x14ac:dyDescent="0.2">
      <c r="A49" s="91"/>
      <c r="B49" s="91"/>
      <c r="C49" s="91"/>
      <c r="D49" s="91"/>
      <c r="E49" s="91"/>
      <c r="F49" s="91"/>
      <c r="G49" s="91"/>
      <c r="H49" s="91"/>
      <c r="I49" s="91"/>
      <c r="J49" s="91"/>
      <c r="K49" s="91"/>
      <c r="L49" s="91"/>
    </row>
    <row r="50" spans="1:12" ht="12.75" hidden="1" x14ac:dyDescent="0.2">
      <c r="A50" s="91"/>
      <c r="B50" s="91"/>
      <c r="C50" s="91"/>
      <c r="D50" s="91"/>
      <c r="E50" s="91"/>
      <c r="F50" s="91"/>
      <c r="G50" s="91"/>
      <c r="H50" s="91"/>
      <c r="I50" s="91"/>
      <c r="J50" s="91"/>
      <c r="K50" s="91"/>
      <c r="L50" s="91"/>
    </row>
    <row r="51" spans="1:12" ht="12.75" hidden="1" x14ac:dyDescent="0.2">
      <c r="A51" s="91"/>
      <c r="B51" s="91"/>
      <c r="C51" s="91"/>
      <c r="D51" s="91"/>
      <c r="E51" s="91"/>
      <c r="F51" s="91"/>
      <c r="G51" s="91"/>
      <c r="H51" s="91"/>
      <c r="I51" s="91"/>
      <c r="J51" s="91"/>
      <c r="K51" s="91"/>
      <c r="L51" s="91"/>
    </row>
    <row r="52" spans="1:12" ht="12.75" hidden="1" x14ac:dyDescent="0.2">
      <c r="A52" s="91"/>
      <c r="B52" s="91"/>
      <c r="C52" s="91"/>
      <c r="D52" s="91"/>
      <c r="E52" s="91"/>
      <c r="F52" s="91"/>
      <c r="G52" s="91"/>
      <c r="H52" s="91"/>
      <c r="I52" s="91"/>
      <c r="J52" s="91"/>
      <c r="K52" s="91"/>
      <c r="L52" s="91"/>
    </row>
    <row r="53" spans="1:12" ht="12.75" hidden="1" x14ac:dyDescent="0.2">
      <c r="A53" s="91"/>
      <c r="B53" s="91"/>
      <c r="C53" s="91"/>
      <c r="D53" s="91"/>
      <c r="E53" s="91"/>
      <c r="F53" s="91"/>
      <c r="G53" s="91"/>
      <c r="H53" s="91"/>
      <c r="I53" s="91"/>
      <c r="J53" s="91"/>
      <c r="K53" s="91"/>
      <c r="L53" s="91"/>
    </row>
    <row r="54" spans="1:12" ht="12.75" hidden="1" x14ac:dyDescent="0.2">
      <c r="A54" s="91"/>
      <c r="B54" s="91"/>
      <c r="C54" s="91"/>
      <c r="D54" s="91"/>
      <c r="E54" s="91"/>
      <c r="F54" s="91"/>
      <c r="G54" s="91"/>
      <c r="H54" s="91"/>
      <c r="I54" s="91"/>
      <c r="J54" s="91"/>
      <c r="K54" s="91"/>
      <c r="L54" s="91"/>
    </row>
    <row r="55" spans="1:12" ht="12.75" hidden="1" x14ac:dyDescent="0.2"/>
    <row r="56" spans="1:12" ht="12.75" hidden="1" x14ac:dyDescent="0.2"/>
    <row r="59" spans="1:12" ht="12.75" hidden="1" x14ac:dyDescent="0.2">
      <c r="B59" s="88" t="s">
        <v>30</v>
      </c>
    </row>
    <row r="61" spans="1:12" ht="12.75" hidden="1" x14ac:dyDescent="0.2">
      <c r="A61" s="107" t="s">
        <v>50</v>
      </c>
    </row>
    <row r="63" spans="1:12" ht="12.75" hidden="1" x14ac:dyDescent="0.2">
      <c r="B63" s="102" t="s">
        <v>31</v>
      </c>
      <c r="H63" s="102" t="s">
        <v>31</v>
      </c>
    </row>
    <row r="64" spans="1:12" s="91" customFormat="1" ht="12.75" hidden="1" x14ac:dyDescent="0.2">
      <c r="B64" s="108" t="str">
        <f>IF(Voorronde!S7&gt;0,"["&amp;Voorronde!D7&amp;"] "&amp;Voorronde!E7,"BYE")</f>
        <v>BYE</v>
      </c>
      <c r="H64" s="103" t="str">
        <f>B82</f>
        <v/>
      </c>
    </row>
    <row r="65" spans="2:8" s="91" customFormat="1" ht="12.75" hidden="1" x14ac:dyDescent="0.2">
      <c r="B65" s="108" t="str">
        <f>IF(Voorronde!S8&gt;0,"["&amp;Voorronde!D8&amp;"] "&amp;Voorronde!E8,"BYE")</f>
        <v>BYE</v>
      </c>
      <c r="H65" s="103" t="str">
        <f>B83</f>
        <v/>
      </c>
    </row>
    <row r="66" spans="2:8" s="91" customFormat="1" ht="12.75" hidden="1" x14ac:dyDescent="0.2">
      <c r="B66" s="108" t="str">
        <f>IF(Voorronde!S9&gt;0,"["&amp;Voorronde!D9&amp;"] "&amp;Voorronde!E9,"BYE")</f>
        <v>BYE</v>
      </c>
      <c r="H66" s="103" t="str">
        <f>B84</f>
        <v/>
      </c>
    </row>
    <row r="67" spans="2:8" s="91" customFormat="1" ht="12.75" hidden="1" x14ac:dyDescent="0.2">
      <c r="B67" s="108" t="str">
        <f>IF(Voorronde!S10&gt;0,"["&amp;Voorronde!D10&amp;"] "&amp;Voorronde!E10,"BYE")</f>
        <v>BYE</v>
      </c>
      <c r="H67" s="91" t="str">
        <f>B85</f>
        <v/>
      </c>
    </row>
    <row r="68" spans="2:8" s="91" customFormat="1" ht="12.75" hidden="1" x14ac:dyDescent="0.2"/>
    <row r="69" spans="2:8" s="91" customFormat="1" ht="12.75" hidden="1" x14ac:dyDescent="0.2"/>
    <row r="70" spans="2:8" s="91" customFormat="1" ht="12.75" hidden="1" x14ac:dyDescent="0.2"/>
    <row r="71" spans="2:8" s="91" customFormat="1" ht="12.75" hidden="1" x14ac:dyDescent="0.2"/>
    <row r="72" spans="2:8" s="91" customFormat="1" ht="12.75" hidden="1" x14ac:dyDescent="0.2"/>
    <row r="73" spans="2:8" s="91" customFormat="1" ht="12.75" hidden="1" x14ac:dyDescent="0.2"/>
    <row r="74" spans="2:8" s="91" customFormat="1" ht="12.75" hidden="1" x14ac:dyDescent="0.2"/>
    <row r="75" spans="2:8" s="91" customFormat="1" ht="12.75" hidden="1" x14ac:dyDescent="0.2"/>
    <row r="76" spans="2:8" s="91" customFormat="1" ht="12.75" hidden="1" x14ac:dyDescent="0.2"/>
    <row r="77" spans="2:8" s="91" customFormat="1" ht="12.75" hidden="1" x14ac:dyDescent="0.2"/>
    <row r="78" spans="2:8" s="91" customFormat="1" ht="12.75" hidden="1" x14ac:dyDescent="0.2"/>
    <row r="79" spans="2:8" s="91" customFormat="1" ht="12.75" hidden="1" x14ac:dyDescent="0.2"/>
    <row r="81" spans="1:8" ht="12.75" hidden="1" x14ac:dyDescent="0.2">
      <c r="A81" s="104" t="s">
        <v>34</v>
      </c>
      <c r="G81" s="104" t="s">
        <v>35</v>
      </c>
    </row>
    <row r="82" spans="1:8" s="91" customFormat="1" ht="12.75" hidden="1" x14ac:dyDescent="0.2">
      <c r="B82" s="103" t="str">
        <f>IF(SUM(C17:D17)=SUM(C19:D19),"",IF(SUM(C17:D17)&gt;SUM(C19:D19),B17,B19))</f>
        <v/>
      </c>
      <c r="C82" s="105"/>
      <c r="E82" s="105" t="s">
        <v>38</v>
      </c>
      <c r="G82" s="91">
        <v>1</v>
      </c>
      <c r="H82" s="103" t="str">
        <f>IF(SUM(I25:J25)=SUM(I27:J27),"",IF(SUM(I25:J25)&gt;SUM(I27:J27),H25,H27))</f>
        <v/>
      </c>
    </row>
    <row r="83" spans="1:8" s="91" customFormat="1" ht="12.75" hidden="1" x14ac:dyDescent="0.2">
      <c r="B83" s="103" t="str">
        <f>IF(SUM(C41:D41)=SUM(C43:D43),"",IF(SUM(C41:D41)&gt;SUM(C43:D43),B41,B43))</f>
        <v/>
      </c>
      <c r="C83" s="105"/>
      <c r="E83" s="105" t="s">
        <v>41</v>
      </c>
      <c r="G83" s="91">
        <v>2</v>
      </c>
      <c r="H83" s="103" t="str">
        <f>IF(SUM(I25:J25)=SUM(I27:J27),"",IF(SUM(I25:J25)&lt;SUM(I27:J27),H25,H27))</f>
        <v/>
      </c>
    </row>
    <row r="84" spans="1:8" s="91" customFormat="1" ht="12.75" hidden="1" x14ac:dyDescent="0.2">
      <c r="B84" s="91" t="str">
        <f>IF(SUM(C17:D17)=SUM(C19:D19),"",IF(SUM(C17:D17)&lt;SUM(C19:D19),B17,B19))</f>
        <v/>
      </c>
      <c r="C84" s="105"/>
      <c r="E84" s="105" t="s">
        <v>38</v>
      </c>
      <c r="G84" s="91">
        <v>3</v>
      </c>
      <c r="H84" s="91" t="str">
        <f>IF(SUM(I33:J33)=SUM(I35:J35),"",IF(SUM(I33:J33)&gt;SUM(I35:J35),H33,H35))</f>
        <v/>
      </c>
    </row>
    <row r="85" spans="1:8" s="91" customFormat="1" ht="12.75" hidden="1" x14ac:dyDescent="0.2">
      <c r="B85" s="91" t="str">
        <f>IF(SUM(C41:D41)=SUM(C43:D43),"",IF(SUM(C41:D41)&lt;SUM(C43:D43),B41,B43))</f>
        <v/>
      </c>
      <c r="C85" s="106"/>
      <c r="E85" s="106" t="s">
        <v>41</v>
      </c>
      <c r="G85" s="91">
        <v>4</v>
      </c>
      <c r="H85" s="91" t="str">
        <f>IF(SUM(I33:J33)=SUM(I35:J35),"",IF(SUM(I33:J33)&lt;SUM(I35:J35),H33,H35))</f>
        <v/>
      </c>
    </row>
    <row r="86" spans="1:8" s="91" customFormat="1" ht="12.75" hidden="1" x14ac:dyDescent="0.2"/>
    <row r="87" spans="1:8" s="91" customFormat="1" ht="12.75" hidden="1" x14ac:dyDescent="0.2"/>
    <row r="88" spans="1:8" s="91" customFormat="1" ht="12.75" hidden="1" x14ac:dyDescent="0.2"/>
    <row r="89" spans="1:8" s="91" customFormat="1" ht="12.75" hidden="1" x14ac:dyDescent="0.2"/>
    <row r="90" spans="1:8" s="91" customFormat="1" ht="12.75" hidden="1" x14ac:dyDescent="0.2"/>
    <row r="91" spans="1:8" s="91" customFormat="1" ht="12.75" hidden="1" x14ac:dyDescent="0.2"/>
    <row r="92" spans="1:8" s="91" customFormat="1" ht="12.75" hidden="1" x14ac:dyDescent="0.2"/>
    <row r="93" spans="1:8" s="91" customFormat="1" ht="12.75" hidden="1" x14ac:dyDescent="0.2"/>
    <row r="94" spans="1:8" s="91" customFormat="1" ht="12.75" hidden="1" x14ac:dyDescent="0.2"/>
    <row r="95" spans="1:8" s="91" customFormat="1" ht="12.75" hidden="1" x14ac:dyDescent="0.2"/>
    <row r="96" spans="1:8" s="91" customFormat="1" ht="12.75" hidden="1" x14ac:dyDescent="0.2"/>
    <row r="97" s="91" customFormat="1" ht="12.75" hidden="1" x14ac:dyDescent="0.2"/>
  </sheetData>
  <mergeCells count="5">
    <mergeCell ref="B3:D3"/>
    <mergeCell ref="H3:J3"/>
    <mergeCell ref="A1:L1"/>
    <mergeCell ref="H23:J23"/>
    <mergeCell ref="H31:J31"/>
  </mergeCells>
  <pageMargins left="0.70866141732283472" right="0.70866141732283472" top="0.74803149606299213" bottom="0.74803149606299213" header="0.31496062992125984" footer="0.31496062992125984"/>
  <pageSetup paperSize="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topLeftCell="A34" zoomScaleNormal="100" workbookViewId="0">
      <selection activeCell="A53" sqref="A53:XFD1048576"/>
    </sheetView>
  </sheetViews>
  <sheetFormatPr defaultColWidth="0" defaultRowHeight="14.25" customHeight="1" zeroHeight="1" x14ac:dyDescent="0.2"/>
  <cols>
    <col min="1" max="1" width="1.7109375" style="88" customWidth="1"/>
    <col min="2" max="2" width="32.7109375" style="88" customWidth="1"/>
    <col min="3" max="3" width="5.5703125" style="88" bestFit="1" customWidth="1"/>
    <col min="4" max="4" width="4.28515625" style="88" customWidth="1"/>
    <col min="5" max="5" width="1.7109375" style="88" customWidth="1"/>
    <col min="6" max="6" width="2" style="88" customWidth="1"/>
    <col min="7" max="7" width="1.7109375" style="88" customWidth="1"/>
    <col min="8" max="8" width="32.7109375" style="88" customWidth="1"/>
    <col min="9" max="9" width="6" style="88" bestFit="1" customWidth="1"/>
    <col min="10" max="10" width="4.28515625" style="88" customWidth="1"/>
    <col min="11" max="11" width="1.7109375" style="88" customWidth="1"/>
    <col min="12" max="12" width="2" style="88" customWidth="1"/>
    <col min="13" max="13" width="1.7109375" style="88" customWidth="1"/>
    <col min="14" max="14" width="32.7109375" style="88" customWidth="1"/>
    <col min="15" max="15" width="5.5703125" style="88" bestFit="1" customWidth="1"/>
    <col min="16" max="16" width="4.28515625" style="88" customWidth="1"/>
    <col min="17" max="17" width="1.7109375" style="88" customWidth="1"/>
    <col min="18" max="18" width="5.85546875" style="88" bestFit="1" customWidth="1"/>
    <col min="19" max="24" width="0" style="88" hidden="1" customWidth="1"/>
    <col min="25" max="16384" width="9.140625" style="88" hidden="1"/>
  </cols>
  <sheetData>
    <row r="1" spans="1:18" s="23" customFormat="1" ht="18" x14ac:dyDescent="0.25">
      <c r="A1" s="130" t="str">
        <f>"Finales "&amp;Voorronde!C2</f>
        <v>Finales Rayonkampioenschappen Indoor, seizoen, Rayon#, klasse</v>
      </c>
      <c r="B1" s="130"/>
      <c r="C1" s="130"/>
      <c r="D1" s="130"/>
      <c r="E1" s="130"/>
      <c r="F1" s="130"/>
      <c r="G1" s="130"/>
      <c r="H1" s="130"/>
      <c r="I1" s="130"/>
      <c r="J1" s="130"/>
      <c r="K1" s="130"/>
      <c r="L1" s="130"/>
      <c r="M1" s="130"/>
      <c r="N1" s="130"/>
      <c r="O1" s="130"/>
      <c r="P1" s="130"/>
      <c r="Q1" s="130"/>
      <c r="R1" s="130"/>
    </row>
    <row r="2" spans="1:18" s="23" customFormat="1" ht="12.75" x14ac:dyDescent="0.2">
      <c r="A2" s="88"/>
      <c r="B2" s="88"/>
      <c r="C2" s="88"/>
      <c r="D2" s="88"/>
      <c r="E2" s="88"/>
      <c r="F2" s="88"/>
      <c r="G2" s="88"/>
      <c r="H2" s="88"/>
      <c r="I2" s="88"/>
      <c r="J2" s="88"/>
      <c r="K2" s="88"/>
      <c r="L2" s="88"/>
      <c r="M2" s="88"/>
      <c r="N2" s="88"/>
      <c r="O2" s="88"/>
      <c r="P2" s="88"/>
      <c r="Q2" s="88"/>
      <c r="R2" s="88"/>
    </row>
    <row r="3" spans="1:18" s="23" customFormat="1" ht="12.75" x14ac:dyDescent="0.2">
      <c r="A3" s="91"/>
      <c r="B3" s="129" t="s">
        <v>23</v>
      </c>
      <c r="C3" s="129"/>
      <c r="D3" s="129"/>
      <c r="E3" s="91"/>
      <c r="F3" s="91"/>
      <c r="G3" s="91"/>
      <c r="H3" s="129" t="s">
        <v>24</v>
      </c>
      <c r="I3" s="129"/>
      <c r="J3" s="129"/>
      <c r="K3" s="91"/>
      <c r="L3" s="91"/>
      <c r="M3" s="91"/>
      <c r="N3" s="129" t="s">
        <v>25</v>
      </c>
      <c r="O3" s="129"/>
      <c r="P3" s="129"/>
      <c r="Q3" s="91"/>
      <c r="R3" s="91"/>
    </row>
    <row r="4" spans="1:18" ht="12.75" x14ac:dyDescent="0.2">
      <c r="A4" s="91"/>
      <c r="B4" s="91"/>
      <c r="C4" s="91"/>
      <c r="D4" s="91"/>
      <c r="E4" s="91"/>
      <c r="F4" s="91"/>
      <c r="G4" s="91"/>
      <c r="H4" s="91"/>
      <c r="I4" s="91"/>
      <c r="J4" s="91"/>
      <c r="K4" s="91"/>
      <c r="L4" s="91"/>
      <c r="M4" s="91"/>
      <c r="N4" s="91"/>
      <c r="O4" s="91"/>
      <c r="P4" s="91"/>
      <c r="Q4" s="91"/>
      <c r="R4" s="91"/>
    </row>
    <row r="5" spans="1:18" ht="12.75" x14ac:dyDescent="0.2">
      <c r="A5" s="91"/>
      <c r="B5" s="95"/>
      <c r="C5" s="95"/>
      <c r="D5" s="95"/>
      <c r="E5" s="95"/>
      <c r="F5" s="95"/>
      <c r="G5" s="95"/>
      <c r="H5" s="95"/>
      <c r="I5" s="95"/>
      <c r="J5" s="95"/>
      <c r="K5" s="95"/>
      <c r="L5" s="95"/>
      <c r="M5" s="95"/>
      <c r="N5" s="95"/>
      <c r="O5" s="95"/>
      <c r="P5" s="95"/>
      <c r="Q5" s="91"/>
      <c r="R5" s="91"/>
    </row>
    <row r="6" spans="1:18" ht="12.75" x14ac:dyDescent="0.2">
      <c r="A6" s="91"/>
      <c r="B6" s="91"/>
      <c r="C6" s="91"/>
      <c r="D6" s="91"/>
      <c r="E6" s="91"/>
      <c r="F6" s="91"/>
      <c r="G6" s="91"/>
      <c r="H6" s="91"/>
      <c r="I6" s="91"/>
      <c r="J6" s="91"/>
      <c r="K6" s="91"/>
      <c r="L6" s="91"/>
      <c r="M6" s="91"/>
      <c r="N6" s="91"/>
      <c r="O6" s="91"/>
      <c r="P6" s="91"/>
      <c r="Q6" s="91"/>
      <c r="R6" s="91"/>
    </row>
    <row r="7" spans="1:18" ht="12.75" x14ac:dyDescent="0.2">
      <c r="A7" s="92"/>
      <c r="B7" s="91"/>
      <c r="C7" s="91"/>
      <c r="D7" s="91"/>
      <c r="E7" s="91"/>
      <c r="F7" s="91"/>
      <c r="G7" s="91"/>
      <c r="H7" s="91"/>
      <c r="I7" s="91"/>
      <c r="J7" s="91"/>
      <c r="K7" s="91"/>
      <c r="L7" s="91"/>
      <c r="M7" s="91"/>
      <c r="N7" s="91"/>
      <c r="O7" s="91"/>
      <c r="P7" s="91"/>
      <c r="Q7" s="91"/>
      <c r="R7" s="91"/>
    </row>
    <row r="8" spans="1:18" ht="12.75" x14ac:dyDescent="0.2">
      <c r="A8" s="92"/>
      <c r="B8" s="91"/>
      <c r="C8" s="94" t="s">
        <v>26</v>
      </c>
      <c r="D8" s="91"/>
      <c r="E8" s="91"/>
      <c r="F8" s="91"/>
      <c r="G8" s="91"/>
      <c r="H8" s="91"/>
      <c r="I8" s="91"/>
      <c r="J8" s="91"/>
      <c r="K8" s="91"/>
      <c r="L8" s="91"/>
      <c r="M8" s="91"/>
      <c r="N8" s="91"/>
      <c r="O8" s="91"/>
      <c r="P8" s="91"/>
      <c r="Q8" s="91"/>
      <c r="R8" s="91"/>
    </row>
    <row r="9" spans="1:18" ht="12.75" x14ac:dyDescent="0.2">
      <c r="A9" s="92"/>
      <c r="B9" s="91"/>
      <c r="C9" s="91"/>
      <c r="D9" s="94" t="s">
        <v>27</v>
      </c>
      <c r="E9" s="91"/>
      <c r="F9" s="91"/>
      <c r="G9" s="91"/>
      <c r="H9" s="91"/>
      <c r="I9" s="91"/>
      <c r="J9" s="91"/>
      <c r="K9" s="91"/>
      <c r="L9" s="91"/>
      <c r="M9" s="91"/>
      <c r="N9" s="91"/>
      <c r="O9" s="91"/>
      <c r="P9" s="91"/>
      <c r="Q9" s="91"/>
      <c r="R9" s="91"/>
    </row>
    <row r="10" spans="1:18" ht="12.75" x14ac:dyDescent="0.2">
      <c r="A10" s="92"/>
      <c r="B10" s="91"/>
      <c r="C10" s="91"/>
      <c r="D10" s="91"/>
      <c r="E10" s="91"/>
      <c r="F10" s="91"/>
      <c r="G10" s="91"/>
      <c r="H10" s="91"/>
      <c r="I10" s="91"/>
      <c r="J10" s="91"/>
      <c r="K10" s="91"/>
      <c r="L10" s="91"/>
      <c r="M10" s="91"/>
      <c r="N10" s="91"/>
      <c r="O10" s="91"/>
      <c r="P10" s="91"/>
      <c r="Q10" s="91"/>
      <c r="R10" s="91"/>
    </row>
    <row r="11" spans="1:18" s="23" customFormat="1" ht="12.75" x14ac:dyDescent="0.2">
      <c r="A11" s="30">
        <v>1</v>
      </c>
      <c r="B11" s="31" t="str">
        <f>INDEX($B$64:$B$71,A11,1)</f>
        <v>BYE</v>
      </c>
      <c r="C11" s="32"/>
      <c r="D11" s="32"/>
      <c r="E11" s="30" t="str">
        <f>IF(AND(ABS(D11-D13)&lt;1,D11&gt;D13),"*","")</f>
        <v/>
      </c>
      <c r="F11" s="33"/>
      <c r="G11" s="91"/>
      <c r="H11" s="91"/>
      <c r="I11" s="91"/>
      <c r="J11" s="91"/>
      <c r="K11" s="91"/>
      <c r="L11" s="91"/>
      <c r="M11" s="91"/>
      <c r="N11" s="91"/>
      <c r="O11" s="91"/>
      <c r="P11" s="91"/>
      <c r="Q11" s="91"/>
      <c r="R11" s="91"/>
    </row>
    <row r="12" spans="1:18" s="23" customFormat="1" ht="12.75" x14ac:dyDescent="0.2">
      <c r="A12" s="92"/>
      <c r="B12" s="100"/>
      <c r="C12" s="101"/>
      <c r="D12" s="101"/>
      <c r="E12" s="92"/>
      <c r="F12" s="33"/>
      <c r="G12" s="91"/>
      <c r="H12" s="91"/>
      <c r="I12" s="91"/>
      <c r="J12" s="91"/>
      <c r="K12" s="91"/>
      <c r="L12" s="91"/>
      <c r="M12" s="91"/>
      <c r="N12" s="91"/>
      <c r="O12" s="91"/>
      <c r="P12" s="91"/>
      <c r="Q12" s="91"/>
      <c r="R12" s="91"/>
    </row>
    <row r="13" spans="1:18" s="23" customFormat="1" ht="12.75" x14ac:dyDescent="0.2">
      <c r="A13" s="30">
        <v>8</v>
      </c>
      <c r="B13" s="31" t="str">
        <f>INDEX($B$64:$B$71,A13,1)</f>
        <v>BYE</v>
      </c>
      <c r="C13" s="32"/>
      <c r="D13" s="32"/>
      <c r="E13" s="85" t="str">
        <f>IF(AND(ABS(D11-D13)&lt;1,D13&gt;D11),"*","")</f>
        <v/>
      </c>
      <c r="F13" s="33"/>
      <c r="G13" s="91"/>
      <c r="H13" s="91"/>
      <c r="I13" s="91"/>
      <c r="J13" s="91"/>
      <c r="K13" s="91"/>
      <c r="L13" s="91"/>
      <c r="M13" s="91"/>
      <c r="N13" s="91"/>
      <c r="O13" s="91"/>
      <c r="P13" s="91"/>
      <c r="Q13" s="91"/>
      <c r="R13" s="91"/>
    </row>
    <row r="14" spans="1:18" s="23" customFormat="1" ht="12.75" x14ac:dyDescent="0.2">
      <c r="A14" s="92"/>
      <c r="B14" s="91"/>
      <c r="C14" s="91"/>
      <c r="D14" s="91"/>
      <c r="E14" s="92"/>
      <c r="F14" s="33"/>
      <c r="G14" s="91"/>
      <c r="H14" s="91"/>
      <c r="I14" s="94" t="s">
        <v>26</v>
      </c>
      <c r="J14" s="91"/>
      <c r="K14" s="91"/>
      <c r="L14" s="91"/>
      <c r="M14" s="91"/>
      <c r="N14" s="91"/>
      <c r="O14" s="91"/>
      <c r="P14" s="91"/>
      <c r="Q14" s="91"/>
      <c r="R14" s="91"/>
    </row>
    <row r="15" spans="1:18" s="23" customFormat="1" ht="12.75" x14ac:dyDescent="0.2">
      <c r="A15" s="92"/>
      <c r="B15" s="91"/>
      <c r="C15" s="91"/>
      <c r="D15" s="91"/>
      <c r="E15" s="92"/>
      <c r="F15" s="33"/>
      <c r="G15" s="91"/>
      <c r="H15" s="91"/>
      <c r="I15" s="91"/>
      <c r="J15" s="94" t="s">
        <v>27</v>
      </c>
      <c r="K15" s="91"/>
      <c r="L15" s="91"/>
      <c r="M15" s="91"/>
      <c r="N15" s="91"/>
      <c r="O15" s="91"/>
      <c r="P15" s="91"/>
      <c r="Q15" s="91"/>
      <c r="R15" s="91"/>
    </row>
    <row r="16" spans="1:18" s="23" customFormat="1" ht="12.75" x14ac:dyDescent="0.2">
      <c r="A16" s="92"/>
      <c r="B16" s="91"/>
      <c r="C16" s="91"/>
      <c r="D16" s="91"/>
      <c r="E16" s="92"/>
      <c r="F16" s="33"/>
      <c r="G16" s="91"/>
      <c r="H16" s="91"/>
      <c r="I16" s="91"/>
      <c r="J16" s="91"/>
      <c r="K16" s="91"/>
      <c r="L16" s="91"/>
      <c r="M16" s="91"/>
      <c r="N16" s="91"/>
      <c r="O16" s="91"/>
      <c r="P16" s="91"/>
      <c r="Q16" s="91"/>
      <c r="R16" s="91"/>
    </row>
    <row r="17" spans="1:18" ht="12.75" x14ac:dyDescent="0.2">
      <c r="A17" s="92"/>
      <c r="B17" s="91"/>
      <c r="C17" s="91"/>
      <c r="D17" s="91"/>
      <c r="E17" s="92"/>
      <c r="F17" s="33"/>
      <c r="G17" s="33">
        <v>1</v>
      </c>
      <c r="H17" s="31" t="str">
        <f>INDEX(H$64:H$67,'Finales 8'!G17,1)</f>
        <v/>
      </c>
      <c r="I17" s="32"/>
      <c r="J17" s="32"/>
      <c r="K17" s="30" t="str">
        <f>IF(AND(ABS(J17-J19)&lt;1,J17&gt;J19),"*","")</f>
        <v/>
      </c>
      <c r="L17" s="33"/>
      <c r="M17" s="91"/>
      <c r="N17" s="91"/>
      <c r="O17" s="91"/>
      <c r="P17" s="91"/>
      <c r="Q17" s="91"/>
      <c r="R17" s="91"/>
    </row>
    <row r="18" spans="1:18" ht="12.75" x14ac:dyDescent="0.2">
      <c r="A18" s="92"/>
      <c r="B18" s="91"/>
      <c r="C18" s="91"/>
      <c r="D18" s="91"/>
      <c r="E18" s="92"/>
      <c r="F18" s="91"/>
      <c r="G18" s="91"/>
      <c r="H18" s="91"/>
      <c r="I18" s="92"/>
      <c r="J18" s="92"/>
      <c r="K18" s="92"/>
      <c r="L18" s="33"/>
      <c r="M18" s="91"/>
      <c r="N18" s="91"/>
      <c r="O18" s="91"/>
      <c r="P18" s="91"/>
      <c r="Q18" s="91"/>
      <c r="R18" s="91"/>
    </row>
    <row r="19" spans="1:18" ht="12.75" x14ac:dyDescent="0.2">
      <c r="A19" s="92"/>
      <c r="B19" s="91"/>
      <c r="C19" s="91"/>
      <c r="D19" s="91"/>
      <c r="E19" s="92"/>
      <c r="F19" s="33"/>
      <c r="G19" s="33">
        <v>4</v>
      </c>
      <c r="H19" s="31" t="str">
        <f>INDEX(H$64:H$67,'Finales 8'!G19,1)</f>
        <v/>
      </c>
      <c r="I19" s="32"/>
      <c r="J19" s="32"/>
      <c r="K19" s="85" t="str">
        <f>IF(AND(ABS(J17-J19)&lt;1,J19&gt;J17),"*","")</f>
        <v/>
      </c>
      <c r="L19" s="33"/>
      <c r="M19" s="91"/>
      <c r="N19" s="91"/>
      <c r="O19" s="91"/>
      <c r="P19" s="91"/>
      <c r="Q19" s="91"/>
      <c r="R19" s="91"/>
    </row>
    <row r="20" spans="1:18" ht="12.75" x14ac:dyDescent="0.2">
      <c r="A20" s="92"/>
      <c r="B20" s="91"/>
      <c r="C20" s="91"/>
      <c r="D20" s="91"/>
      <c r="E20" s="92"/>
      <c r="F20" s="33"/>
      <c r="G20" s="91"/>
      <c r="H20" s="91"/>
      <c r="I20" s="92"/>
      <c r="J20" s="92"/>
      <c r="K20" s="92"/>
      <c r="L20" s="33"/>
      <c r="M20" s="91"/>
      <c r="N20" s="91"/>
      <c r="O20" s="91"/>
      <c r="P20" s="91"/>
      <c r="Q20" s="91"/>
      <c r="R20" s="91"/>
    </row>
    <row r="21" spans="1:18" ht="12.75" x14ac:dyDescent="0.2">
      <c r="A21" s="92"/>
      <c r="B21" s="91"/>
      <c r="C21" s="91"/>
      <c r="D21" s="91"/>
      <c r="E21" s="92"/>
      <c r="F21" s="33"/>
      <c r="G21" s="91"/>
      <c r="H21" s="91"/>
      <c r="I21" s="92"/>
      <c r="J21" s="92"/>
      <c r="K21" s="92"/>
      <c r="L21" s="33"/>
      <c r="M21" s="91"/>
      <c r="N21" s="91"/>
      <c r="O21" s="94" t="s">
        <v>26</v>
      </c>
      <c r="P21" s="91"/>
      <c r="Q21" s="91"/>
      <c r="R21" s="91"/>
    </row>
    <row r="22" spans="1:18" ht="12.75" x14ac:dyDescent="0.2">
      <c r="A22" s="92"/>
      <c r="B22" s="91"/>
      <c r="C22" s="91"/>
      <c r="D22" s="91"/>
      <c r="E22" s="92"/>
      <c r="F22" s="33"/>
      <c r="G22" s="91"/>
      <c r="H22" s="91"/>
      <c r="I22" s="91"/>
      <c r="J22" s="91"/>
      <c r="K22" s="92"/>
      <c r="L22" s="33"/>
      <c r="M22" s="91"/>
      <c r="N22" s="91"/>
      <c r="O22" s="91"/>
      <c r="P22" s="94" t="s">
        <v>27</v>
      </c>
      <c r="Q22" s="91"/>
      <c r="R22" s="91"/>
    </row>
    <row r="23" spans="1:18" ht="12.75" x14ac:dyDescent="0.2">
      <c r="A23" s="30">
        <v>5</v>
      </c>
      <c r="B23" s="31" t="str">
        <f>INDEX($B$64:$B$71,A23,1)</f>
        <v>BYE</v>
      </c>
      <c r="C23" s="32"/>
      <c r="D23" s="32"/>
      <c r="E23" s="30" t="str">
        <f>IF(AND(ABS(D23-D25)&lt;1,D23&gt;D25),"*","")</f>
        <v/>
      </c>
      <c r="F23" s="33"/>
      <c r="G23" s="91"/>
      <c r="H23" s="91"/>
      <c r="I23" s="91"/>
      <c r="J23" s="91"/>
      <c r="K23" s="92"/>
      <c r="L23" s="33"/>
      <c r="M23" s="91"/>
      <c r="N23" s="131" t="s">
        <v>28</v>
      </c>
      <c r="O23" s="131"/>
      <c r="P23" s="131"/>
      <c r="Q23" s="91"/>
      <c r="R23" s="91"/>
    </row>
    <row r="24" spans="1:18" ht="12.75" x14ac:dyDescent="0.2">
      <c r="A24" s="92"/>
      <c r="B24" s="91"/>
      <c r="C24" s="91"/>
      <c r="D24" s="91"/>
      <c r="E24" s="92"/>
      <c r="F24" s="33"/>
      <c r="G24" s="91"/>
      <c r="H24" s="91"/>
      <c r="I24" s="91"/>
      <c r="J24" s="91"/>
      <c r="K24" s="92"/>
      <c r="L24" s="33"/>
      <c r="M24" s="91"/>
      <c r="N24" s="99"/>
      <c r="O24" s="91"/>
      <c r="P24" s="91"/>
      <c r="Q24" s="91"/>
      <c r="R24" s="91"/>
    </row>
    <row r="25" spans="1:18" ht="12.75" x14ac:dyDescent="0.2">
      <c r="A25" s="30">
        <v>4</v>
      </c>
      <c r="B25" s="31" t="str">
        <f>INDEX($B$64:$B$71,A25,1)</f>
        <v>BYE</v>
      </c>
      <c r="C25" s="32"/>
      <c r="D25" s="32"/>
      <c r="E25" s="85" t="str">
        <f>IF(AND(ABS(D23-D25)&lt;1,D25&gt;D23),"*","")</f>
        <v/>
      </c>
      <c r="F25" s="33"/>
      <c r="G25" s="91"/>
      <c r="H25" s="91"/>
      <c r="I25" s="91"/>
      <c r="J25" s="91"/>
      <c r="K25" s="92"/>
      <c r="L25" s="33"/>
      <c r="M25" s="33"/>
      <c r="N25" s="35" t="str">
        <f>N64</f>
        <v/>
      </c>
      <c r="O25" s="32"/>
      <c r="P25" s="32"/>
      <c r="Q25" s="92" t="str">
        <f>IF(AND(ABS(P25-P27)&lt;1,P25&gt;P27),"*","")</f>
        <v/>
      </c>
      <c r="R25" s="91" t="str">
        <f>IF(N82="","",IF(N25=N82,"Goud","Zilver"))</f>
        <v/>
      </c>
    </row>
    <row r="26" spans="1:18" ht="12.75" x14ac:dyDescent="0.2">
      <c r="A26" s="92"/>
      <c r="B26" s="91"/>
      <c r="C26" s="91"/>
      <c r="D26" s="91"/>
      <c r="E26" s="92"/>
      <c r="F26" s="91"/>
      <c r="G26" s="91"/>
      <c r="H26" s="91"/>
      <c r="I26" s="91"/>
      <c r="J26" s="91"/>
      <c r="K26" s="92"/>
      <c r="L26" s="33"/>
      <c r="M26" s="91"/>
      <c r="N26" s="91"/>
      <c r="O26" s="92"/>
      <c r="P26" s="92"/>
      <c r="Q26" s="92"/>
      <c r="R26" s="91"/>
    </row>
    <row r="27" spans="1:18" ht="12.75" x14ac:dyDescent="0.2">
      <c r="A27" s="92"/>
      <c r="B27" s="91"/>
      <c r="C27" s="91"/>
      <c r="D27" s="91"/>
      <c r="E27" s="92"/>
      <c r="F27" s="91"/>
      <c r="G27" s="91"/>
      <c r="H27" s="91"/>
      <c r="I27" s="91"/>
      <c r="J27" s="91"/>
      <c r="K27" s="92"/>
      <c r="L27" s="33"/>
      <c r="M27" s="33"/>
      <c r="N27" s="35" t="str">
        <f>N65</f>
        <v/>
      </c>
      <c r="O27" s="32"/>
      <c r="P27" s="32"/>
      <c r="Q27" s="98" t="str">
        <f>IF(AND(ABS(P25-P27)&lt;1,P27&gt;P25),"*","")</f>
        <v/>
      </c>
      <c r="R27" s="91" t="str">
        <f>IF(N82="","",IF(N25=N82,"Zilver","Goud"))</f>
        <v/>
      </c>
    </row>
    <row r="28" spans="1:18" ht="12.75" x14ac:dyDescent="0.2">
      <c r="A28" s="92"/>
      <c r="B28" s="91"/>
      <c r="C28" s="91"/>
      <c r="D28" s="91"/>
      <c r="E28" s="92"/>
      <c r="F28" s="91"/>
      <c r="G28" s="91"/>
      <c r="H28" s="91"/>
      <c r="I28" s="91"/>
      <c r="J28" s="91"/>
      <c r="K28" s="92"/>
      <c r="L28" s="33"/>
      <c r="M28" s="91"/>
      <c r="N28" s="91"/>
      <c r="O28" s="91"/>
      <c r="P28" s="91"/>
      <c r="Q28" s="92"/>
      <c r="R28" s="91"/>
    </row>
    <row r="29" spans="1:18" ht="12.75" x14ac:dyDescent="0.2">
      <c r="A29" s="92"/>
      <c r="B29" s="91"/>
      <c r="C29" s="91"/>
      <c r="D29" s="91"/>
      <c r="E29" s="92"/>
      <c r="F29" s="91"/>
      <c r="G29" s="91"/>
      <c r="H29" s="91"/>
      <c r="I29" s="91"/>
      <c r="J29" s="91"/>
      <c r="K29" s="92"/>
      <c r="L29" s="33"/>
      <c r="M29" s="91"/>
      <c r="N29" s="91"/>
      <c r="O29" s="91"/>
      <c r="P29" s="91"/>
      <c r="Q29" s="92"/>
      <c r="R29" s="91"/>
    </row>
    <row r="30" spans="1:18" ht="12.75" x14ac:dyDescent="0.2">
      <c r="A30" s="92"/>
      <c r="B30" s="91"/>
      <c r="C30" s="91"/>
      <c r="D30" s="91"/>
      <c r="E30" s="92"/>
      <c r="F30" s="91"/>
      <c r="G30" s="91"/>
      <c r="H30" s="91"/>
      <c r="I30" s="91"/>
      <c r="J30" s="91"/>
      <c r="K30" s="92"/>
      <c r="L30" s="33"/>
      <c r="M30" s="91"/>
      <c r="N30" s="91"/>
      <c r="O30" s="91"/>
      <c r="P30" s="91"/>
      <c r="Q30" s="92"/>
      <c r="R30" s="91"/>
    </row>
    <row r="31" spans="1:18" ht="12.75" x14ac:dyDescent="0.2">
      <c r="A31" s="92"/>
      <c r="B31" s="91"/>
      <c r="C31" s="91"/>
      <c r="D31" s="91"/>
      <c r="E31" s="92"/>
      <c r="F31" s="91"/>
      <c r="G31" s="91"/>
      <c r="H31" s="91"/>
      <c r="I31" s="91"/>
      <c r="J31" s="91"/>
      <c r="K31" s="92"/>
      <c r="L31" s="33"/>
      <c r="M31" s="91"/>
      <c r="N31" s="131" t="s">
        <v>29</v>
      </c>
      <c r="O31" s="131"/>
      <c r="P31" s="131"/>
      <c r="Q31" s="92"/>
      <c r="R31" s="91"/>
    </row>
    <row r="32" spans="1:18" ht="12.75" x14ac:dyDescent="0.2">
      <c r="A32" s="92"/>
      <c r="B32" s="91"/>
      <c r="C32" s="91"/>
      <c r="D32" s="91"/>
      <c r="E32" s="92"/>
      <c r="F32" s="91"/>
      <c r="G32" s="91"/>
      <c r="H32" s="91"/>
      <c r="I32" s="91"/>
      <c r="J32" s="91"/>
      <c r="K32" s="92"/>
      <c r="L32" s="33"/>
      <c r="M32" s="91"/>
      <c r="N32" s="91"/>
      <c r="O32" s="91"/>
      <c r="P32" s="91"/>
      <c r="Q32" s="92"/>
      <c r="R32" s="91"/>
    </row>
    <row r="33" spans="1:18" ht="12.75" x14ac:dyDescent="0.2">
      <c r="A33" s="92"/>
      <c r="B33" s="91"/>
      <c r="C33" s="91"/>
      <c r="D33" s="91"/>
      <c r="E33" s="92"/>
      <c r="F33" s="91"/>
      <c r="G33" s="91"/>
      <c r="H33" s="91"/>
      <c r="I33" s="91"/>
      <c r="J33" s="91"/>
      <c r="K33" s="92"/>
      <c r="L33" s="33"/>
      <c r="M33" s="33"/>
      <c r="N33" s="35" t="str">
        <f>N66</f>
        <v/>
      </c>
      <c r="O33" s="32"/>
      <c r="P33" s="32"/>
      <c r="Q33" s="92" t="str">
        <f>IF(AND(ABS(P33-P35)&lt;1,P33&gt;P35),"*","")</f>
        <v/>
      </c>
      <c r="R33" s="91" t="str">
        <f>IF(N84="","",IF(N33=N84,"Brons","4e"))</f>
        <v/>
      </c>
    </row>
    <row r="34" spans="1:18" ht="12.75" x14ac:dyDescent="0.2">
      <c r="A34" s="92"/>
      <c r="B34" s="91"/>
      <c r="C34" s="91"/>
      <c r="D34" s="91"/>
      <c r="E34" s="92"/>
      <c r="F34" s="91"/>
      <c r="G34" s="91"/>
      <c r="H34" s="91"/>
      <c r="I34" s="91"/>
      <c r="J34" s="91"/>
      <c r="K34" s="92"/>
      <c r="L34" s="33"/>
      <c r="M34" s="91"/>
      <c r="N34" s="91"/>
      <c r="O34" s="92"/>
      <c r="P34" s="92"/>
      <c r="Q34" s="92"/>
      <c r="R34" s="91"/>
    </row>
    <row r="35" spans="1:18" ht="12.75" x14ac:dyDescent="0.2">
      <c r="A35" s="30">
        <v>3</v>
      </c>
      <c r="B35" s="31" t="str">
        <f>INDEX($B$64:$B$71,A35,1)</f>
        <v>BYE</v>
      </c>
      <c r="C35" s="32"/>
      <c r="D35" s="32"/>
      <c r="E35" s="30" t="str">
        <f>IF(AND(ABS(D35-D37)&lt;1,D35&gt;D37),"*","")</f>
        <v/>
      </c>
      <c r="F35" s="33"/>
      <c r="G35" s="91"/>
      <c r="H35" s="91"/>
      <c r="I35" s="91"/>
      <c r="J35" s="91"/>
      <c r="K35" s="92"/>
      <c r="L35" s="33"/>
      <c r="M35" s="33"/>
      <c r="N35" s="35" t="str">
        <f>N67</f>
        <v/>
      </c>
      <c r="O35" s="32"/>
      <c r="P35" s="32"/>
      <c r="Q35" s="98" t="str">
        <f>IF(AND(ABS(P33-P35)&lt;1,P35&gt;P33),"*","")</f>
        <v/>
      </c>
      <c r="R35" s="91" t="str">
        <f>IF(N84="","",IF(N33=N84,"4e","Brons"))</f>
        <v/>
      </c>
    </row>
    <row r="36" spans="1:18" ht="12.75" x14ac:dyDescent="0.2">
      <c r="A36" s="92"/>
      <c r="B36" s="91"/>
      <c r="C36" s="101"/>
      <c r="D36" s="101"/>
      <c r="E36" s="92"/>
      <c r="F36" s="33"/>
      <c r="G36" s="91"/>
      <c r="H36" s="91"/>
      <c r="I36" s="91"/>
      <c r="J36" s="91"/>
      <c r="K36" s="92"/>
      <c r="L36" s="33"/>
      <c r="M36" s="91"/>
      <c r="N36" s="91"/>
      <c r="O36" s="91"/>
      <c r="P36" s="91"/>
      <c r="Q36" s="91"/>
      <c r="R36" s="91"/>
    </row>
    <row r="37" spans="1:18" ht="12.75" x14ac:dyDescent="0.2">
      <c r="A37" s="30">
        <v>6</v>
      </c>
      <c r="B37" s="31" t="str">
        <f>INDEX($B$64:$B$71,A37,1)</f>
        <v>BYE</v>
      </c>
      <c r="C37" s="32"/>
      <c r="D37" s="32"/>
      <c r="E37" s="85" t="str">
        <f>IF(AND(ABS(D35-D37)&lt;1,D37&gt;D35),"*","")</f>
        <v/>
      </c>
      <c r="F37" s="33"/>
      <c r="G37" s="91"/>
      <c r="H37" s="91"/>
      <c r="I37" s="91"/>
      <c r="J37" s="91"/>
      <c r="K37" s="92"/>
      <c r="L37" s="33"/>
      <c r="M37" s="91"/>
      <c r="N37" s="91"/>
      <c r="O37" s="91"/>
      <c r="P37" s="91"/>
      <c r="Q37" s="91"/>
      <c r="R37" s="91"/>
    </row>
    <row r="38" spans="1:18" ht="12.75" x14ac:dyDescent="0.2">
      <c r="A38" s="92"/>
      <c r="B38" s="91"/>
      <c r="C38" s="91"/>
      <c r="D38" s="91"/>
      <c r="E38" s="92"/>
      <c r="F38" s="33"/>
      <c r="G38" s="91"/>
      <c r="H38" s="91"/>
      <c r="I38" s="91"/>
      <c r="J38" s="91"/>
      <c r="K38" s="92"/>
      <c r="L38" s="33"/>
      <c r="M38" s="91"/>
      <c r="N38" s="91"/>
      <c r="O38" s="91"/>
      <c r="P38" s="91"/>
      <c r="Q38" s="91"/>
      <c r="R38" s="91"/>
    </row>
    <row r="39" spans="1:18" ht="12.75" x14ac:dyDescent="0.2">
      <c r="A39" s="92"/>
      <c r="B39" s="91"/>
      <c r="C39" s="91"/>
      <c r="D39" s="91"/>
      <c r="E39" s="92"/>
      <c r="F39" s="33"/>
      <c r="G39" s="91"/>
      <c r="H39" s="91"/>
      <c r="I39" s="91"/>
      <c r="J39" s="91"/>
      <c r="K39" s="92"/>
      <c r="L39" s="33"/>
      <c r="M39" s="91"/>
      <c r="N39" s="91"/>
      <c r="O39" s="91"/>
      <c r="P39" s="91"/>
      <c r="Q39" s="91"/>
      <c r="R39" s="91"/>
    </row>
    <row r="40" spans="1:18" ht="12.75" x14ac:dyDescent="0.2">
      <c r="A40" s="92"/>
      <c r="B40" s="91"/>
      <c r="C40" s="91"/>
      <c r="D40" s="91"/>
      <c r="E40" s="92"/>
      <c r="F40" s="33"/>
      <c r="G40" s="91"/>
      <c r="H40" s="91"/>
      <c r="I40" s="91"/>
      <c r="J40" s="91"/>
      <c r="K40" s="92"/>
      <c r="L40" s="33"/>
      <c r="M40" s="91"/>
      <c r="N40" s="91"/>
      <c r="O40" s="91"/>
      <c r="P40" s="91"/>
      <c r="Q40" s="91"/>
      <c r="R40" s="91"/>
    </row>
    <row r="41" spans="1:18" ht="12.75" x14ac:dyDescent="0.2">
      <c r="A41" s="92"/>
      <c r="B41" s="91"/>
      <c r="C41" s="91"/>
      <c r="D41" s="91"/>
      <c r="E41" s="92"/>
      <c r="F41" s="33"/>
      <c r="G41" s="33">
        <v>3</v>
      </c>
      <c r="H41" s="31" t="str">
        <f>INDEX(H$64:H$67,'Finales 8'!G41,1)</f>
        <v/>
      </c>
      <c r="I41" s="32"/>
      <c r="J41" s="32"/>
      <c r="K41" s="30" t="str">
        <f>IF(AND(ABS(J41-J43)&lt;1,J41&gt;J43),"*","")</f>
        <v/>
      </c>
      <c r="L41" s="33"/>
      <c r="M41" s="91"/>
      <c r="N41" s="91"/>
      <c r="O41" s="91"/>
      <c r="P41" s="91"/>
      <c r="Q41" s="91"/>
      <c r="R41" s="91"/>
    </row>
    <row r="42" spans="1:18" ht="12.75" x14ac:dyDescent="0.2">
      <c r="A42" s="92"/>
      <c r="B42" s="91"/>
      <c r="C42" s="91"/>
      <c r="D42" s="91"/>
      <c r="E42" s="92"/>
      <c r="F42" s="91"/>
      <c r="G42" s="91"/>
      <c r="H42" s="91"/>
      <c r="I42" s="92"/>
      <c r="J42" s="92"/>
      <c r="K42" s="92"/>
      <c r="L42" s="33"/>
      <c r="M42" s="91"/>
      <c r="N42" s="91"/>
      <c r="O42" s="91"/>
      <c r="P42" s="91"/>
      <c r="Q42" s="91"/>
      <c r="R42" s="91"/>
    </row>
    <row r="43" spans="1:18" ht="12.75" x14ac:dyDescent="0.2">
      <c r="A43" s="92"/>
      <c r="B43" s="91"/>
      <c r="C43" s="91"/>
      <c r="D43" s="91"/>
      <c r="E43" s="92"/>
      <c r="F43" s="33"/>
      <c r="G43" s="33">
        <v>2</v>
      </c>
      <c r="H43" s="31" t="str">
        <f>INDEX(H$64:H$67,'Finales 8'!G43,1)</f>
        <v/>
      </c>
      <c r="I43" s="32"/>
      <c r="J43" s="32"/>
      <c r="K43" s="85" t="str">
        <f>IF(AND(ABS(J41-J43)&lt;1,J43&gt;J41),"*","")</f>
        <v/>
      </c>
      <c r="L43" s="33"/>
      <c r="M43" s="91"/>
      <c r="N43" s="91"/>
      <c r="O43" s="91"/>
      <c r="P43" s="91"/>
      <c r="Q43" s="91"/>
      <c r="R43" s="91"/>
    </row>
    <row r="44" spans="1:18" ht="12.75" x14ac:dyDescent="0.2">
      <c r="A44" s="92"/>
      <c r="B44" s="91"/>
      <c r="C44" s="91"/>
      <c r="D44" s="91"/>
      <c r="E44" s="92"/>
      <c r="F44" s="33"/>
      <c r="G44" s="91"/>
      <c r="H44" s="91"/>
      <c r="I44" s="92"/>
      <c r="J44" s="92"/>
      <c r="K44" s="91"/>
      <c r="L44" s="91"/>
      <c r="M44" s="91"/>
      <c r="N44" s="91"/>
      <c r="O44" s="91"/>
      <c r="P44" s="91"/>
      <c r="Q44" s="91"/>
      <c r="R44" s="91"/>
    </row>
    <row r="45" spans="1:18" ht="12.75" x14ac:dyDescent="0.2">
      <c r="A45" s="92"/>
      <c r="B45" s="91"/>
      <c r="C45" s="91"/>
      <c r="D45" s="91"/>
      <c r="E45" s="92"/>
      <c r="F45" s="33"/>
      <c r="G45" s="91"/>
      <c r="H45" s="91"/>
      <c r="I45" s="92"/>
      <c r="J45" s="92"/>
      <c r="K45" s="91"/>
      <c r="L45" s="91"/>
      <c r="M45" s="91"/>
      <c r="N45" s="91"/>
      <c r="O45" s="91"/>
      <c r="P45" s="91"/>
      <c r="Q45" s="91"/>
      <c r="R45" s="91"/>
    </row>
    <row r="46" spans="1:18" ht="12.75" x14ac:dyDescent="0.2">
      <c r="A46" s="92"/>
      <c r="B46" s="91"/>
      <c r="C46" s="91"/>
      <c r="D46" s="91"/>
      <c r="E46" s="92"/>
      <c r="F46" s="33"/>
      <c r="G46" s="91"/>
      <c r="H46" s="91"/>
      <c r="I46" s="91"/>
      <c r="J46" s="91"/>
      <c r="K46" s="91"/>
      <c r="L46" s="91"/>
      <c r="M46" s="91"/>
      <c r="N46" s="91"/>
      <c r="O46" s="91"/>
      <c r="P46" s="91"/>
      <c r="Q46" s="91"/>
      <c r="R46" s="91"/>
    </row>
    <row r="47" spans="1:18" ht="12.75" x14ac:dyDescent="0.2">
      <c r="A47" s="30">
        <v>7</v>
      </c>
      <c r="B47" s="31" t="str">
        <f>INDEX($B$64:$B$71,A47,1)</f>
        <v>BYE</v>
      </c>
      <c r="C47" s="32"/>
      <c r="D47" s="32"/>
      <c r="E47" s="30" t="str">
        <f>IF(AND(ABS(D47-D49)&lt;1,D47&gt;D49),"*","")</f>
        <v/>
      </c>
      <c r="F47" s="33"/>
      <c r="G47" s="91"/>
      <c r="H47" s="91"/>
      <c r="I47" s="91"/>
      <c r="J47" s="91"/>
      <c r="K47" s="91"/>
      <c r="L47" s="91"/>
      <c r="M47" s="91"/>
      <c r="N47" s="91"/>
      <c r="O47" s="91"/>
      <c r="P47" s="91"/>
      <c r="Q47" s="91"/>
      <c r="R47" s="91"/>
    </row>
    <row r="48" spans="1:18" ht="12.75" x14ac:dyDescent="0.2">
      <c r="A48" s="92"/>
      <c r="B48" s="91"/>
      <c r="C48" s="91"/>
      <c r="D48" s="91"/>
      <c r="E48" s="92"/>
      <c r="F48" s="33"/>
      <c r="G48" s="91"/>
      <c r="H48" s="91"/>
      <c r="I48" s="91"/>
      <c r="J48" s="91"/>
      <c r="K48" s="91"/>
      <c r="L48" s="91"/>
      <c r="M48" s="91"/>
      <c r="N48" s="91"/>
      <c r="O48" s="91"/>
      <c r="P48" s="91"/>
      <c r="Q48" s="91"/>
      <c r="R48" s="91"/>
    </row>
    <row r="49" spans="1:18" ht="12.75" x14ac:dyDescent="0.2">
      <c r="A49" s="30">
        <v>2</v>
      </c>
      <c r="B49" s="31" t="str">
        <f>INDEX($B$64:$B$71,A49,1)</f>
        <v>BYE</v>
      </c>
      <c r="C49" s="32"/>
      <c r="D49" s="32"/>
      <c r="E49" s="85" t="str">
        <f>IF(AND(ABS(D47-D49)&lt;1,D49&gt;D47),"*","")</f>
        <v/>
      </c>
      <c r="F49" s="33"/>
      <c r="G49" s="91"/>
      <c r="H49" s="91"/>
      <c r="I49" s="91"/>
      <c r="J49" s="91"/>
      <c r="K49" s="91"/>
      <c r="L49" s="91"/>
      <c r="M49" s="91"/>
      <c r="N49" s="91"/>
      <c r="O49" s="91"/>
      <c r="P49" s="91"/>
      <c r="Q49" s="91"/>
      <c r="R49" s="91"/>
    </row>
    <row r="50" spans="1:18" ht="12.75" x14ac:dyDescent="0.2">
      <c r="A50" s="92"/>
      <c r="B50" s="91"/>
      <c r="C50" s="91"/>
      <c r="D50" s="91"/>
      <c r="E50" s="91"/>
      <c r="F50" s="91"/>
      <c r="G50" s="91"/>
      <c r="H50" s="91"/>
      <c r="I50" s="91"/>
      <c r="J50" s="91"/>
      <c r="K50" s="91"/>
      <c r="L50" s="91"/>
      <c r="M50" s="91"/>
      <c r="N50" s="91"/>
      <c r="O50" s="91"/>
      <c r="P50" s="91"/>
      <c r="Q50" s="91"/>
      <c r="R50" s="91"/>
    </row>
    <row r="51" spans="1:18" ht="12.75" x14ac:dyDescent="0.2">
      <c r="A51" s="92"/>
      <c r="B51" s="91"/>
      <c r="C51" s="91"/>
      <c r="D51" s="91"/>
      <c r="E51" s="91"/>
      <c r="F51" s="91"/>
      <c r="G51" s="91"/>
      <c r="H51" s="91"/>
      <c r="I51" s="91"/>
      <c r="J51" s="91"/>
      <c r="K51" s="91"/>
      <c r="L51" s="91"/>
      <c r="M51" s="91"/>
      <c r="N51" s="91"/>
      <c r="O51" s="91"/>
      <c r="P51" s="91"/>
      <c r="Q51" s="91"/>
      <c r="R51" s="91"/>
    </row>
    <row r="52" spans="1:18" ht="12.75" x14ac:dyDescent="0.2">
      <c r="A52" s="92"/>
      <c r="B52" s="91"/>
      <c r="C52" s="91"/>
      <c r="D52" s="91"/>
      <c r="E52" s="91"/>
      <c r="F52" s="91"/>
      <c r="G52" s="91"/>
      <c r="H52" s="91"/>
      <c r="I52" s="91"/>
      <c r="J52" s="91"/>
      <c r="K52" s="91"/>
      <c r="L52" s="91"/>
      <c r="M52" s="91"/>
      <c r="N52" s="91"/>
      <c r="O52" s="91"/>
      <c r="P52" s="91"/>
      <c r="Q52" s="91"/>
      <c r="R52" s="91"/>
    </row>
    <row r="53" spans="1:18" ht="12.75" hidden="1" x14ac:dyDescent="0.2">
      <c r="A53" s="91"/>
      <c r="B53" s="91"/>
      <c r="C53" s="91"/>
      <c r="D53" s="91"/>
      <c r="E53" s="91"/>
      <c r="F53" s="91"/>
      <c r="G53" s="91"/>
      <c r="H53" s="91"/>
      <c r="I53" s="91"/>
      <c r="J53" s="91"/>
      <c r="K53" s="91"/>
      <c r="L53" s="91"/>
      <c r="M53" s="91"/>
      <c r="N53" s="91"/>
      <c r="O53" s="91"/>
      <c r="P53" s="91"/>
      <c r="Q53" s="91"/>
      <c r="R53" s="91"/>
    </row>
    <row r="54" spans="1:18" ht="12.75" hidden="1" x14ac:dyDescent="0.2">
      <c r="A54" s="91"/>
      <c r="B54" s="91"/>
      <c r="C54" s="91"/>
      <c r="D54" s="91"/>
      <c r="E54" s="91"/>
      <c r="F54" s="91"/>
      <c r="G54" s="91"/>
      <c r="H54" s="91"/>
      <c r="I54" s="91"/>
      <c r="J54" s="91"/>
      <c r="K54" s="91"/>
      <c r="L54" s="91"/>
      <c r="M54" s="91"/>
      <c r="N54" s="91"/>
      <c r="O54" s="91"/>
      <c r="P54" s="91"/>
      <c r="Q54" s="91"/>
      <c r="R54" s="91"/>
    </row>
    <row r="55" spans="1:18" ht="12.75" hidden="1" x14ac:dyDescent="0.2"/>
    <row r="56" spans="1:18" ht="12.75" hidden="1" x14ac:dyDescent="0.2"/>
    <row r="59" spans="1:18" ht="12.75" hidden="1" x14ac:dyDescent="0.2">
      <c r="B59" s="88" t="s">
        <v>30</v>
      </c>
    </row>
    <row r="61" spans="1:18" ht="12.75" hidden="1" x14ac:dyDescent="0.2">
      <c r="A61" s="107" t="s">
        <v>50</v>
      </c>
    </row>
    <row r="63" spans="1:18" ht="12.75" hidden="1" x14ac:dyDescent="0.2">
      <c r="B63" s="102" t="s">
        <v>31</v>
      </c>
      <c r="H63" s="102" t="s">
        <v>31</v>
      </c>
      <c r="N63" s="102" t="s">
        <v>31</v>
      </c>
    </row>
    <row r="64" spans="1:18" s="91" customFormat="1" ht="12.75" hidden="1" x14ac:dyDescent="0.2">
      <c r="B64" s="108" t="str">
        <f>IF(Voorronde!S7&gt;0,"["&amp;Voorronde!D7&amp;"] "&amp;Voorronde!E7,"BYE")</f>
        <v>BYE</v>
      </c>
      <c r="H64" s="103" t="str">
        <f>B82</f>
        <v/>
      </c>
      <c r="N64" s="103" t="str">
        <f>H82</f>
        <v/>
      </c>
    </row>
    <row r="65" spans="2:14" s="91" customFormat="1" ht="12.75" hidden="1" x14ac:dyDescent="0.2">
      <c r="B65" s="108" t="str">
        <f>IF(Voorronde!S8&gt;0,"["&amp;Voorronde!D8&amp;"] "&amp;Voorronde!E8,"BYE")</f>
        <v>BYE</v>
      </c>
      <c r="H65" s="103" t="str">
        <f>B85</f>
        <v/>
      </c>
      <c r="N65" s="103" t="str">
        <f>H83</f>
        <v/>
      </c>
    </row>
    <row r="66" spans="2:14" s="91" customFormat="1" ht="12.75" hidden="1" x14ac:dyDescent="0.2">
      <c r="B66" s="108" t="str">
        <f>IF(Voorronde!S9&gt;0,"["&amp;Voorronde!D9&amp;"] "&amp;Voorronde!E9,"BYE")</f>
        <v>BYE</v>
      </c>
      <c r="H66" s="103" t="str">
        <f>B84</f>
        <v/>
      </c>
      <c r="N66" s="103" t="str">
        <f>H84</f>
        <v/>
      </c>
    </row>
    <row r="67" spans="2:14" s="91" customFormat="1" ht="12.75" hidden="1" x14ac:dyDescent="0.2">
      <c r="B67" s="108" t="str">
        <f>IF(Voorronde!S10&gt;0,"["&amp;Voorronde!D10&amp;"] "&amp;Voorronde!E10,"BYE")</f>
        <v>BYE</v>
      </c>
      <c r="H67" s="103" t="str">
        <f>B83</f>
        <v/>
      </c>
      <c r="N67" s="91" t="str">
        <f>H85</f>
        <v/>
      </c>
    </row>
    <row r="68" spans="2:14" s="91" customFormat="1" ht="12.75" hidden="1" x14ac:dyDescent="0.2">
      <c r="B68" s="108" t="str">
        <f>IF(Voorronde!S11&gt;0,"["&amp;Voorronde!D11&amp;"] "&amp;Voorronde!E11,"BYE")</f>
        <v>BYE</v>
      </c>
    </row>
    <row r="69" spans="2:14" s="91" customFormat="1" ht="12.75" hidden="1" x14ac:dyDescent="0.2">
      <c r="B69" s="108" t="str">
        <f>IF(Voorronde!S12&gt;0,"["&amp;Voorronde!D12&amp;"] "&amp;Voorronde!E12,"BYE")</f>
        <v>BYE</v>
      </c>
    </row>
    <row r="70" spans="2:14" s="91" customFormat="1" ht="12.75" hidden="1" x14ac:dyDescent="0.2">
      <c r="B70" s="108" t="str">
        <f>IF(Voorronde!S13&gt;0,"["&amp;Voorronde!D13&amp;"] "&amp;Voorronde!E13,"BYE")</f>
        <v>BYE</v>
      </c>
    </row>
    <row r="71" spans="2:14" s="91" customFormat="1" ht="12.75" hidden="1" x14ac:dyDescent="0.2">
      <c r="B71" s="108" t="str">
        <f>IF(Voorronde!S14&gt;0,"["&amp;Voorronde!D14&amp;"] "&amp;Voorronde!E14,"BYE")</f>
        <v>BYE</v>
      </c>
    </row>
    <row r="72" spans="2:14" s="91" customFormat="1" ht="12.75" hidden="1" x14ac:dyDescent="0.2"/>
    <row r="73" spans="2:14" s="91" customFormat="1" ht="12.75" hidden="1" x14ac:dyDescent="0.2"/>
    <row r="74" spans="2:14" s="91" customFormat="1" ht="12.75" hidden="1" x14ac:dyDescent="0.2"/>
    <row r="75" spans="2:14" s="91" customFormat="1" ht="12.75" hidden="1" x14ac:dyDescent="0.2"/>
    <row r="76" spans="2:14" s="91" customFormat="1" ht="12.75" hidden="1" x14ac:dyDescent="0.2"/>
    <row r="77" spans="2:14" s="91" customFormat="1" ht="12.75" hidden="1" x14ac:dyDescent="0.2"/>
    <row r="78" spans="2:14" s="91" customFormat="1" ht="12.75" hidden="1" x14ac:dyDescent="0.2"/>
    <row r="79" spans="2:14" s="91" customFormat="1" ht="12.75" hidden="1" x14ac:dyDescent="0.2"/>
    <row r="81" spans="1:14" ht="12.75" hidden="1" x14ac:dyDescent="0.2">
      <c r="A81" s="104" t="s">
        <v>33</v>
      </c>
      <c r="G81" s="104" t="s">
        <v>34</v>
      </c>
      <c r="M81" s="104" t="s">
        <v>35</v>
      </c>
    </row>
    <row r="82" spans="1:14" s="91" customFormat="1" ht="12.75" hidden="1" x14ac:dyDescent="0.2">
      <c r="B82" s="103" t="str">
        <f>IF(SUM(C11:D11)=SUM(C13:D13),"",IF(SUM(C11:D11)&gt;SUM(C13:D13),B11,B13))</f>
        <v/>
      </c>
      <c r="C82" s="105"/>
      <c r="E82" s="105" t="s">
        <v>37</v>
      </c>
      <c r="H82" s="103" t="str">
        <f>IF(SUM(I17:J17)=SUM(I19:J19),"",IF(SUM(I17:J17)&gt;SUM(I19:J19),H17,H19))</f>
        <v/>
      </c>
      <c r="I82" s="105"/>
      <c r="K82" s="105" t="s">
        <v>38</v>
      </c>
      <c r="M82" s="91">
        <v>1</v>
      </c>
      <c r="N82" s="103" t="str">
        <f>IF(SUM(O25:P25)=SUM(O27:P27),"",IF(SUM(O25:P25)&gt;SUM(O27:P27),N25,N27))</f>
        <v/>
      </c>
    </row>
    <row r="83" spans="1:14" s="91" customFormat="1" ht="12.75" hidden="1" x14ac:dyDescent="0.2">
      <c r="B83" s="103" t="str">
        <f>IF(SUM(C23:D23)=SUM(C25:D25),"",IF(SUM(C23:D23)&gt;SUM(C25:D25),B23,B25))</f>
        <v/>
      </c>
      <c r="C83" s="105"/>
      <c r="E83" s="105" t="s">
        <v>40</v>
      </c>
      <c r="H83" s="103" t="str">
        <f>IF(SUM(I41:J41)=SUM(I43:J43),"",IF(SUM(I41:J41)&gt;SUM(I43:J43),H41,H43))</f>
        <v/>
      </c>
      <c r="I83" s="105"/>
      <c r="K83" s="105" t="s">
        <v>41</v>
      </c>
      <c r="M83" s="91">
        <v>2</v>
      </c>
      <c r="N83" s="103" t="str">
        <f>IF(SUM(O25:P25)=SUM(O27:P27),"",IF(SUM(O25:P25)&lt;SUM(O27:P27),N25,N27))</f>
        <v/>
      </c>
    </row>
    <row r="84" spans="1:14" s="91" customFormat="1" ht="12.75" hidden="1" x14ac:dyDescent="0.2">
      <c r="B84" s="103" t="str">
        <f>IF(SUM(C35:D35)=SUM(C37:D37),"",IF(SUM(C35:D35)&gt;SUM(C37:D37),B35,B37))</f>
        <v/>
      </c>
      <c r="C84" s="105"/>
      <c r="E84" s="105" t="s">
        <v>43</v>
      </c>
      <c r="H84" s="91" t="str">
        <f>IF(SUM(I17:J17)=SUM(I19:J19),"",IF(SUM(I17:J17)&lt;SUM(I19:J19),H17,H19))</f>
        <v/>
      </c>
      <c r="I84" s="105"/>
      <c r="K84" s="105" t="s">
        <v>38</v>
      </c>
      <c r="M84" s="91">
        <v>3</v>
      </c>
      <c r="N84" s="91" t="str">
        <f>IF(SUM(O33:P33)=SUM(O35:P35),"",IF(SUM(O33:P33)&gt;SUM(O35:P35),N33,N35))</f>
        <v/>
      </c>
    </row>
    <row r="85" spans="1:14" s="91" customFormat="1" ht="12.75" hidden="1" x14ac:dyDescent="0.2">
      <c r="B85" s="103" t="str">
        <f>IF(SUM(C47:D47)=SUM(C49:D49),"",IF(SUM(C47:D47)&gt;SUM(C49:D49),B47,B49))</f>
        <v/>
      </c>
      <c r="C85" s="105"/>
      <c r="E85" s="105" t="s">
        <v>45</v>
      </c>
      <c r="H85" s="91" t="str">
        <f>IF(SUM(I41:J41)=SUM(I43:J43),"",IF(SUM(I41:J41)&lt;SUM(I43:J43),H41,H43))</f>
        <v/>
      </c>
      <c r="I85" s="106"/>
      <c r="K85" s="106" t="s">
        <v>41</v>
      </c>
      <c r="M85" s="91">
        <v>4</v>
      </c>
      <c r="N85" s="91" t="str">
        <f>IF(SUM(O33:P33)=SUM(O35:P35),"",IF(SUM(O33:P33)&lt;SUM(O35:P35),N33,N35))</f>
        <v/>
      </c>
    </row>
    <row r="86" spans="1:14" s="91" customFormat="1" ht="12.75" hidden="1" x14ac:dyDescent="0.2">
      <c r="A86" s="91">
        <v>5</v>
      </c>
      <c r="B86" s="91" t="str">
        <f>IF(SUM(C11:D11)=SUM(C13:D13),"",IF(SUM(C11:D11)&lt;SUM(C13:D13),B11,B13))</f>
        <v/>
      </c>
      <c r="C86" s="92"/>
    </row>
    <row r="87" spans="1:14" s="91" customFormat="1" ht="12.75" hidden="1" x14ac:dyDescent="0.2">
      <c r="A87" s="91">
        <v>5</v>
      </c>
      <c r="B87" s="91" t="str">
        <f>IF(SUM(C23:D23)=SUM(C25:D25),"",IF(SUM(C23:D23)&lt;SUM(C25:D25),B23,B25))</f>
        <v/>
      </c>
      <c r="C87" s="92"/>
    </row>
    <row r="88" spans="1:14" s="91" customFormat="1" ht="12.75" hidden="1" x14ac:dyDescent="0.2">
      <c r="A88" s="91">
        <v>5</v>
      </c>
      <c r="B88" s="91" t="str">
        <f>IF(SUM(C35:D35)=SUM(C37:D37),"",IF(SUM(C35:D35)&lt;SUM(C37:D37),B35,B37))</f>
        <v/>
      </c>
      <c r="C88" s="92"/>
    </row>
    <row r="89" spans="1:14" s="91" customFormat="1" ht="12.75" hidden="1" x14ac:dyDescent="0.2">
      <c r="A89" s="91">
        <v>5</v>
      </c>
      <c r="B89" s="91" t="str">
        <f>IF(SUM(C47:D47)=SUM(C49:D49),"",IF(SUM(C47:D47)&lt;SUM(C49:D49),B47,B49))</f>
        <v/>
      </c>
      <c r="C89" s="92"/>
    </row>
    <row r="90" spans="1:14" s="91" customFormat="1" ht="12.75" hidden="1" x14ac:dyDescent="0.2"/>
    <row r="91" spans="1:14" s="91" customFormat="1" ht="12.75" hidden="1" x14ac:dyDescent="0.2"/>
    <row r="92" spans="1:14" s="91" customFormat="1" ht="12.75" hidden="1" x14ac:dyDescent="0.2"/>
    <row r="93" spans="1:14" s="91" customFormat="1" ht="12.75" hidden="1" x14ac:dyDescent="0.2"/>
    <row r="94" spans="1:14" s="91" customFormat="1" ht="12.75" hidden="1" x14ac:dyDescent="0.2"/>
    <row r="95" spans="1:14" s="91" customFormat="1" ht="12.75" hidden="1" x14ac:dyDescent="0.2"/>
    <row r="96" spans="1:14" s="91" customFormat="1" ht="12.75" hidden="1" x14ac:dyDescent="0.2"/>
    <row r="97" s="91" customFormat="1" ht="12.75" hidden="1" x14ac:dyDescent="0.2"/>
  </sheetData>
  <mergeCells count="6">
    <mergeCell ref="N31:P31"/>
    <mergeCell ref="B3:D3"/>
    <mergeCell ref="H3:J3"/>
    <mergeCell ref="N3:P3"/>
    <mergeCell ref="A1:R1"/>
    <mergeCell ref="N23:P23"/>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tabSelected="1" zoomScaleNormal="100" workbookViewId="0">
      <selection sqref="A1:X1"/>
    </sheetView>
  </sheetViews>
  <sheetFormatPr defaultColWidth="0" defaultRowHeight="14.25" customHeight="1" zeroHeight="1" x14ac:dyDescent="0.2"/>
  <cols>
    <col min="1" max="1" width="3" style="23" bestFit="1" customWidth="1"/>
    <col min="2" max="2" width="32.7109375" style="23" customWidth="1"/>
    <col min="3" max="3" width="5.85546875" style="24" bestFit="1" customWidth="1"/>
    <col min="4" max="4" width="4.28515625" style="24" customWidth="1"/>
    <col min="5" max="5" width="1.7109375" style="25" customWidth="1"/>
    <col min="6" max="6" width="2" style="23" customWidth="1"/>
    <col min="7" max="7" width="1.7109375" style="88" customWidth="1"/>
    <col min="8" max="8" width="32.7109375" style="88" customWidth="1"/>
    <col min="9" max="9" width="5.5703125" style="88" bestFit="1" customWidth="1"/>
    <col min="10" max="10" width="4.28515625" style="88" customWidth="1"/>
    <col min="11" max="11" width="1.7109375" style="88" customWidth="1"/>
    <col min="12" max="12" width="2" style="88" customWidth="1"/>
    <col min="13" max="13" width="1.7109375" style="88" customWidth="1"/>
    <col min="14" max="14" width="32.7109375" style="88" customWidth="1"/>
    <col min="15" max="15" width="6" style="88" bestFit="1" customWidth="1"/>
    <col min="16" max="16" width="4.28515625" style="88" customWidth="1"/>
    <col min="17" max="17" width="1.7109375" style="88" customWidth="1"/>
    <col min="18" max="18" width="2" style="88" customWidth="1"/>
    <col min="19" max="19" width="1.7109375" style="88" customWidth="1"/>
    <col min="20" max="20" width="32.7109375" style="88" customWidth="1"/>
    <col min="21" max="21" width="5.5703125" style="88" bestFit="1" customWidth="1"/>
    <col min="22" max="22" width="4.28515625" style="88" customWidth="1"/>
    <col min="23" max="23" width="1.7109375" style="23" customWidth="1"/>
    <col min="24" max="24" width="5.85546875" style="23" bestFit="1" customWidth="1"/>
    <col min="25" max="16384" width="9.140625" style="23" hidden="1"/>
  </cols>
  <sheetData>
    <row r="1" spans="1:24" ht="18" x14ac:dyDescent="0.25">
      <c r="A1" s="130" t="str">
        <f>"Finales "&amp;Voorronde!C2</f>
        <v>Finales Rayonkampioenschappen Indoor, seizoen, Rayon#, klasse</v>
      </c>
      <c r="B1" s="130"/>
      <c r="C1" s="130"/>
      <c r="D1" s="130"/>
      <c r="E1" s="130"/>
      <c r="F1" s="130"/>
      <c r="G1" s="130"/>
      <c r="H1" s="130"/>
      <c r="I1" s="130"/>
      <c r="J1" s="130"/>
      <c r="K1" s="130"/>
      <c r="L1" s="130"/>
      <c r="M1" s="130"/>
      <c r="N1" s="130"/>
      <c r="O1" s="130"/>
      <c r="P1" s="130"/>
      <c r="Q1" s="130"/>
      <c r="R1" s="130"/>
      <c r="S1" s="130"/>
      <c r="T1" s="130"/>
      <c r="U1" s="130"/>
      <c r="V1" s="130"/>
      <c r="W1" s="130"/>
      <c r="X1" s="130"/>
    </row>
    <row r="2" spans="1:24" x14ac:dyDescent="0.2">
      <c r="A2" s="88"/>
      <c r="B2" s="88"/>
      <c r="C2" s="89"/>
      <c r="D2" s="89"/>
      <c r="E2" s="90"/>
      <c r="F2" s="88"/>
      <c r="W2" s="88"/>
      <c r="X2" s="88"/>
    </row>
    <row r="3" spans="1:24" x14ac:dyDescent="0.2">
      <c r="A3" s="26"/>
      <c r="B3" s="129" t="s">
        <v>22</v>
      </c>
      <c r="C3" s="129"/>
      <c r="D3" s="129"/>
      <c r="E3" s="93"/>
      <c r="F3" s="91"/>
      <c r="G3" s="91"/>
      <c r="H3" s="129" t="s">
        <v>23</v>
      </c>
      <c r="I3" s="129"/>
      <c r="J3" s="129"/>
      <c r="K3" s="91"/>
      <c r="L3" s="91"/>
      <c r="M3" s="91"/>
      <c r="N3" s="129" t="s">
        <v>24</v>
      </c>
      <c r="O3" s="129"/>
      <c r="P3" s="129"/>
      <c r="Q3" s="91"/>
      <c r="R3" s="91"/>
      <c r="S3" s="91"/>
      <c r="T3" s="129" t="s">
        <v>25</v>
      </c>
      <c r="U3" s="129"/>
      <c r="V3" s="129"/>
      <c r="W3" s="91"/>
      <c r="X3" s="91"/>
    </row>
    <row r="4" spans="1:24" x14ac:dyDescent="0.2">
      <c r="A4" s="91"/>
      <c r="B4" s="91"/>
      <c r="C4" s="92"/>
      <c r="D4" s="92"/>
      <c r="E4" s="93"/>
      <c r="F4" s="91"/>
      <c r="G4" s="91"/>
      <c r="H4" s="91"/>
      <c r="I4" s="91"/>
      <c r="J4" s="91"/>
      <c r="K4" s="92"/>
      <c r="L4" s="91"/>
      <c r="M4" s="91"/>
      <c r="N4" s="91"/>
      <c r="O4" s="91"/>
      <c r="P4" s="91"/>
      <c r="Q4" s="91"/>
      <c r="R4" s="91"/>
      <c r="S4" s="91"/>
      <c r="T4" s="91"/>
      <c r="U4" s="91"/>
      <c r="V4" s="91"/>
      <c r="W4" s="91"/>
      <c r="X4" s="91"/>
    </row>
    <row r="5" spans="1:24" x14ac:dyDescent="0.2">
      <c r="A5" s="91"/>
      <c r="B5" s="91"/>
      <c r="C5" s="94" t="s">
        <v>26</v>
      </c>
      <c r="D5" s="91"/>
      <c r="E5" s="93"/>
      <c r="F5" s="91"/>
      <c r="G5" s="91"/>
      <c r="H5" s="95"/>
      <c r="I5" s="95"/>
      <c r="J5" s="95"/>
      <c r="K5" s="96"/>
      <c r="L5" s="95"/>
      <c r="M5" s="95"/>
      <c r="N5" s="95"/>
      <c r="O5" s="95"/>
      <c r="P5" s="95"/>
      <c r="Q5" s="91"/>
      <c r="R5" s="91"/>
      <c r="S5" s="91"/>
      <c r="T5" s="91"/>
      <c r="U5" s="91"/>
      <c r="V5" s="91"/>
      <c r="W5" s="91"/>
      <c r="X5" s="91"/>
    </row>
    <row r="6" spans="1:24" x14ac:dyDescent="0.2">
      <c r="A6" s="91"/>
      <c r="B6" s="91"/>
      <c r="C6" s="91"/>
      <c r="D6" s="94" t="s">
        <v>27</v>
      </c>
      <c r="E6" s="93"/>
      <c r="F6" s="91"/>
      <c r="G6" s="91"/>
      <c r="H6" s="91"/>
      <c r="I6" s="91"/>
      <c r="J6" s="91"/>
      <c r="K6" s="92"/>
      <c r="L6" s="91"/>
      <c r="M6" s="91"/>
      <c r="N6" s="91"/>
      <c r="O6" s="91"/>
      <c r="P6" s="91"/>
      <c r="Q6" s="91"/>
      <c r="R6" s="91"/>
      <c r="S6" s="91"/>
      <c r="T6" s="91"/>
      <c r="U6" s="91"/>
      <c r="V6" s="91"/>
      <c r="W6" s="91"/>
      <c r="X6" s="91"/>
    </row>
    <row r="7" spans="1:24" x14ac:dyDescent="0.2">
      <c r="A7" s="91"/>
      <c r="B7" s="91"/>
      <c r="C7" s="92"/>
      <c r="D7" s="92"/>
      <c r="E7" s="97"/>
      <c r="F7" s="91"/>
      <c r="G7" s="92"/>
      <c r="H7" s="91"/>
      <c r="I7" s="91"/>
      <c r="J7" s="91"/>
      <c r="K7" s="92"/>
      <c r="L7" s="91"/>
      <c r="M7" s="91"/>
      <c r="N7" s="91"/>
      <c r="O7" s="91"/>
      <c r="P7" s="91"/>
      <c r="Q7" s="91"/>
      <c r="R7" s="91"/>
      <c r="S7" s="91"/>
      <c r="T7" s="91"/>
      <c r="U7" s="91"/>
      <c r="V7" s="91"/>
      <c r="W7" s="91"/>
      <c r="X7" s="91"/>
    </row>
    <row r="8" spans="1:24" x14ac:dyDescent="0.2">
      <c r="A8" s="30">
        <v>1</v>
      </c>
      <c r="B8" s="31" t="str">
        <f>INDEX(B$64:B$79,A8,1)</f>
        <v>BYE</v>
      </c>
      <c r="C8" s="32"/>
      <c r="D8" s="32"/>
      <c r="E8" s="86" t="str">
        <f>IF(AND(ABS(D8-D10)&lt;1,D8&gt;D10),"*","")</f>
        <v/>
      </c>
      <c r="F8" s="33"/>
      <c r="G8" s="92"/>
      <c r="H8" s="91"/>
      <c r="I8" s="94" t="s">
        <v>26</v>
      </c>
      <c r="J8" s="91"/>
      <c r="K8" s="92"/>
      <c r="L8" s="91"/>
      <c r="M8" s="91"/>
      <c r="N8" s="91"/>
      <c r="O8" s="91"/>
      <c r="P8" s="91"/>
      <c r="Q8" s="91"/>
      <c r="R8" s="91"/>
      <c r="S8" s="91"/>
      <c r="T8" s="91"/>
      <c r="U8" s="91"/>
      <c r="V8" s="91"/>
      <c r="W8" s="91"/>
      <c r="X8" s="91"/>
    </row>
    <row r="9" spans="1:24" x14ac:dyDescent="0.2">
      <c r="A9" s="91"/>
      <c r="B9" s="91"/>
      <c r="C9" s="92"/>
      <c r="D9" s="92"/>
      <c r="E9" s="97"/>
      <c r="F9" s="33"/>
      <c r="G9" s="92"/>
      <c r="H9" s="91"/>
      <c r="I9" s="91"/>
      <c r="J9" s="94" t="s">
        <v>27</v>
      </c>
      <c r="K9" s="92"/>
      <c r="L9" s="91"/>
      <c r="M9" s="91"/>
      <c r="N9" s="91"/>
      <c r="O9" s="91"/>
      <c r="P9" s="91"/>
      <c r="Q9" s="91"/>
      <c r="R9" s="91"/>
      <c r="S9" s="91"/>
      <c r="T9" s="91"/>
      <c r="U9" s="91"/>
      <c r="V9" s="91"/>
      <c r="W9" s="91"/>
      <c r="X9" s="91"/>
    </row>
    <row r="10" spans="1:24" x14ac:dyDescent="0.2">
      <c r="A10" s="30">
        <v>16</v>
      </c>
      <c r="B10" s="31" t="str">
        <f>INDEX(B$64:B$79,A10,1)</f>
        <v>BYE</v>
      </c>
      <c r="C10" s="32"/>
      <c r="D10" s="32"/>
      <c r="E10" s="87" t="str">
        <f>IF(AND(ABS(D8-D10)&lt;1,D10&gt;D8),"*","")</f>
        <v/>
      </c>
      <c r="F10" s="33"/>
      <c r="G10" s="92"/>
      <c r="H10" s="91"/>
      <c r="I10" s="91"/>
      <c r="J10" s="91"/>
      <c r="K10" s="92"/>
      <c r="L10" s="91"/>
      <c r="M10" s="91"/>
      <c r="N10" s="91"/>
      <c r="O10" s="91"/>
      <c r="P10" s="91"/>
      <c r="Q10" s="91"/>
      <c r="R10" s="91"/>
      <c r="S10" s="91"/>
      <c r="T10" s="91"/>
      <c r="U10" s="91"/>
      <c r="V10" s="91"/>
      <c r="W10" s="91"/>
      <c r="X10" s="91"/>
    </row>
    <row r="11" spans="1:24" x14ac:dyDescent="0.2">
      <c r="A11" s="91"/>
      <c r="B11" s="91"/>
      <c r="C11" s="92"/>
      <c r="D11" s="92"/>
      <c r="E11" s="97"/>
      <c r="F11" s="33"/>
      <c r="G11" s="30">
        <v>1</v>
      </c>
      <c r="H11" s="31" t="str">
        <f>INDEX(H$64:H$71,G11,1)</f>
        <v/>
      </c>
      <c r="I11" s="32"/>
      <c r="J11" s="32"/>
      <c r="K11" s="30" t="str">
        <f>IF(AND(ABS(J11-J13)&lt;1,J11&gt;J13),"*","")</f>
        <v/>
      </c>
      <c r="L11" s="33"/>
      <c r="M11" s="91"/>
      <c r="N11" s="91"/>
      <c r="O11" s="91"/>
      <c r="P11" s="91"/>
      <c r="Q11" s="91"/>
      <c r="R11" s="91"/>
      <c r="S11" s="91"/>
      <c r="T11" s="91"/>
      <c r="U11" s="91"/>
      <c r="V11" s="91"/>
      <c r="W11" s="91"/>
      <c r="X11" s="91"/>
    </row>
    <row r="12" spans="1:24" x14ac:dyDescent="0.2">
      <c r="A12" s="91"/>
      <c r="B12" s="91"/>
      <c r="C12" s="92"/>
      <c r="D12" s="92"/>
      <c r="E12" s="97"/>
      <c r="F12" s="91"/>
      <c r="G12" s="92"/>
      <c r="H12" s="100"/>
      <c r="I12" s="101"/>
      <c r="J12" s="101"/>
      <c r="K12" s="92"/>
      <c r="L12" s="33"/>
      <c r="M12" s="91"/>
      <c r="N12" s="91"/>
      <c r="O12" s="91"/>
      <c r="P12" s="91"/>
      <c r="Q12" s="91"/>
      <c r="R12" s="91"/>
      <c r="S12" s="91"/>
      <c r="T12" s="91"/>
      <c r="U12" s="91"/>
      <c r="V12" s="91"/>
      <c r="W12" s="91"/>
      <c r="X12" s="91"/>
    </row>
    <row r="13" spans="1:24" x14ac:dyDescent="0.2">
      <c r="A13" s="91"/>
      <c r="B13" s="91"/>
      <c r="C13" s="92"/>
      <c r="D13" s="92"/>
      <c r="E13" s="97"/>
      <c r="F13" s="33"/>
      <c r="G13" s="30">
        <v>8</v>
      </c>
      <c r="H13" s="31" t="str">
        <f>INDEX(H$64:H$71,G13,1)</f>
        <v/>
      </c>
      <c r="I13" s="32"/>
      <c r="J13" s="32"/>
      <c r="K13" s="85" t="str">
        <f>IF(AND(ABS(J11-J13)&lt;1,J13&gt;J11),"*","")</f>
        <v/>
      </c>
      <c r="L13" s="33"/>
      <c r="M13" s="91"/>
      <c r="N13" s="91"/>
      <c r="O13" s="91"/>
      <c r="P13" s="91"/>
      <c r="Q13" s="91"/>
      <c r="R13" s="91"/>
      <c r="S13" s="91"/>
      <c r="T13" s="91"/>
      <c r="U13" s="91"/>
      <c r="V13" s="91"/>
      <c r="W13" s="91"/>
      <c r="X13" s="91"/>
    </row>
    <row r="14" spans="1:24" x14ac:dyDescent="0.2">
      <c r="A14" s="30">
        <v>9</v>
      </c>
      <c r="B14" s="31" t="str">
        <f>INDEX(B$64:B$79,A14,1)</f>
        <v>BYE</v>
      </c>
      <c r="C14" s="32"/>
      <c r="D14" s="32"/>
      <c r="E14" s="86" t="str">
        <f>IF(AND(ABS(D14-D16)&lt;1,D14&gt;D16),"*","")</f>
        <v/>
      </c>
      <c r="F14" s="33"/>
      <c r="G14" s="92"/>
      <c r="H14" s="91"/>
      <c r="I14" s="91"/>
      <c r="J14" s="91"/>
      <c r="K14" s="92"/>
      <c r="L14" s="33"/>
      <c r="M14" s="91"/>
      <c r="N14" s="91"/>
      <c r="O14" s="94" t="s">
        <v>26</v>
      </c>
      <c r="P14" s="91"/>
      <c r="Q14" s="91"/>
      <c r="R14" s="91"/>
      <c r="S14" s="91"/>
      <c r="T14" s="91"/>
      <c r="U14" s="91"/>
      <c r="V14" s="91"/>
      <c r="W14" s="91"/>
      <c r="X14" s="91"/>
    </row>
    <row r="15" spans="1:24" x14ac:dyDescent="0.2">
      <c r="A15" s="91"/>
      <c r="B15" s="91"/>
      <c r="C15" s="92"/>
      <c r="D15" s="92"/>
      <c r="E15" s="97"/>
      <c r="F15" s="33"/>
      <c r="G15" s="92"/>
      <c r="H15" s="91"/>
      <c r="I15" s="91"/>
      <c r="J15" s="91"/>
      <c r="K15" s="92"/>
      <c r="L15" s="33"/>
      <c r="M15" s="91"/>
      <c r="N15" s="91"/>
      <c r="O15" s="91"/>
      <c r="P15" s="94" t="s">
        <v>27</v>
      </c>
      <c r="Q15" s="91"/>
      <c r="R15" s="91"/>
      <c r="S15" s="91"/>
      <c r="T15" s="91"/>
      <c r="U15" s="91"/>
      <c r="V15" s="91"/>
      <c r="W15" s="91"/>
      <c r="X15" s="91"/>
    </row>
    <row r="16" spans="1:24" x14ac:dyDescent="0.2">
      <c r="A16" s="30">
        <v>8</v>
      </c>
      <c r="B16" s="31" t="str">
        <f>INDEX(B$64:B$79,A16,1)</f>
        <v>BYE</v>
      </c>
      <c r="C16" s="32"/>
      <c r="D16" s="32"/>
      <c r="E16" s="87" t="str">
        <f>IF(AND(ABS(D14-D16)&lt;1,D16&gt;D14),"*","")</f>
        <v/>
      </c>
      <c r="F16" s="33"/>
      <c r="G16" s="92"/>
      <c r="H16" s="91"/>
      <c r="I16" s="91"/>
      <c r="J16" s="91"/>
      <c r="K16" s="92"/>
      <c r="L16" s="33"/>
      <c r="M16" s="91"/>
      <c r="N16" s="91"/>
      <c r="O16" s="91"/>
      <c r="P16" s="91"/>
      <c r="Q16" s="91"/>
      <c r="R16" s="91"/>
      <c r="S16" s="91"/>
      <c r="T16" s="91"/>
      <c r="U16" s="91"/>
      <c r="V16" s="91"/>
      <c r="W16" s="91"/>
      <c r="X16" s="91"/>
    </row>
    <row r="17" spans="1:24" x14ac:dyDescent="0.2">
      <c r="A17" s="91"/>
      <c r="B17" s="91"/>
      <c r="C17" s="92"/>
      <c r="D17" s="92"/>
      <c r="E17" s="97"/>
      <c r="F17" s="91"/>
      <c r="G17" s="92"/>
      <c r="H17" s="91"/>
      <c r="I17" s="91"/>
      <c r="J17" s="91"/>
      <c r="K17" s="92"/>
      <c r="L17" s="33"/>
      <c r="M17" s="33">
        <v>1</v>
      </c>
      <c r="N17" s="31" t="str">
        <f>INDEX(N$64:N$67,M17,1)</f>
        <v/>
      </c>
      <c r="O17" s="32"/>
      <c r="P17" s="32"/>
      <c r="Q17" s="30" t="str">
        <f>IF(AND(ABS(P17-P19)&lt;1,P17&gt;P19),"*","")</f>
        <v/>
      </c>
      <c r="R17" s="33"/>
      <c r="S17" s="91"/>
      <c r="T17" s="91"/>
      <c r="U17" s="91"/>
      <c r="V17" s="91"/>
      <c r="W17" s="91"/>
      <c r="X17" s="91"/>
    </row>
    <row r="18" spans="1:24" x14ac:dyDescent="0.2">
      <c r="A18" s="91"/>
      <c r="B18" s="91"/>
      <c r="C18" s="92"/>
      <c r="D18" s="92"/>
      <c r="E18" s="97"/>
      <c r="F18" s="91"/>
      <c r="G18" s="92"/>
      <c r="H18" s="91"/>
      <c r="I18" s="91"/>
      <c r="J18" s="91"/>
      <c r="K18" s="92"/>
      <c r="L18" s="91"/>
      <c r="M18" s="91"/>
      <c r="N18" s="91"/>
      <c r="O18" s="92"/>
      <c r="P18" s="92"/>
      <c r="Q18" s="92"/>
      <c r="R18" s="33"/>
      <c r="S18" s="91"/>
      <c r="T18" s="91"/>
      <c r="U18" s="91"/>
      <c r="V18" s="91"/>
      <c r="W18" s="91"/>
      <c r="X18" s="91"/>
    </row>
    <row r="19" spans="1:24" x14ac:dyDescent="0.2">
      <c r="A19" s="91"/>
      <c r="B19" s="91"/>
      <c r="C19" s="92"/>
      <c r="D19" s="92"/>
      <c r="E19" s="97"/>
      <c r="F19" s="91"/>
      <c r="G19" s="92"/>
      <c r="H19" s="91"/>
      <c r="I19" s="91"/>
      <c r="J19" s="91"/>
      <c r="K19" s="92"/>
      <c r="L19" s="33"/>
      <c r="M19" s="33">
        <v>4</v>
      </c>
      <c r="N19" s="31" t="str">
        <f>INDEX(N$64:N$67,M19,1)</f>
        <v/>
      </c>
      <c r="O19" s="32"/>
      <c r="P19" s="32"/>
      <c r="Q19" s="85" t="str">
        <f>IF(AND(ABS(P17-P19)&lt;1,P19&gt;P17),"*","")</f>
        <v/>
      </c>
      <c r="R19" s="33"/>
      <c r="S19" s="91"/>
      <c r="T19" s="91"/>
      <c r="U19" s="91"/>
      <c r="V19" s="91"/>
      <c r="W19" s="91"/>
      <c r="X19" s="91"/>
    </row>
    <row r="20" spans="1:24" x14ac:dyDescent="0.2">
      <c r="A20" s="30">
        <v>5</v>
      </c>
      <c r="B20" s="31" t="str">
        <f>INDEX(B$64:B$79,A20,1)</f>
        <v>BYE</v>
      </c>
      <c r="C20" s="32"/>
      <c r="D20" s="32"/>
      <c r="E20" s="86" t="str">
        <f>IF(AND(ABS(D20-D22)&lt;1,D20&gt;D22),"*","")</f>
        <v/>
      </c>
      <c r="F20" s="33"/>
      <c r="G20" s="92"/>
      <c r="H20" s="91"/>
      <c r="I20" s="91"/>
      <c r="J20" s="91"/>
      <c r="K20" s="92"/>
      <c r="L20" s="33"/>
      <c r="M20" s="91"/>
      <c r="N20" s="91"/>
      <c r="O20" s="92"/>
      <c r="P20" s="92"/>
      <c r="Q20" s="92"/>
      <c r="R20" s="33"/>
      <c r="S20" s="91"/>
      <c r="T20" s="91"/>
      <c r="U20" s="91"/>
      <c r="V20" s="91"/>
      <c r="W20" s="91"/>
      <c r="X20" s="91"/>
    </row>
    <row r="21" spans="1:24" x14ac:dyDescent="0.2">
      <c r="A21" s="91"/>
      <c r="B21" s="91"/>
      <c r="C21" s="92"/>
      <c r="D21" s="92"/>
      <c r="E21" s="97"/>
      <c r="F21" s="33"/>
      <c r="G21" s="92"/>
      <c r="H21" s="91"/>
      <c r="I21" s="91"/>
      <c r="J21" s="91"/>
      <c r="K21" s="92"/>
      <c r="L21" s="33"/>
      <c r="M21" s="91"/>
      <c r="N21" s="91"/>
      <c r="O21" s="92"/>
      <c r="P21" s="92"/>
      <c r="Q21" s="92"/>
      <c r="R21" s="33"/>
      <c r="S21" s="91"/>
      <c r="T21" s="91"/>
      <c r="U21" s="94" t="s">
        <v>26</v>
      </c>
      <c r="V21" s="91"/>
      <c r="W21" s="91"/>
      <c r="X21" s="91"/>
    </row>
    <row r="22" spans="1:24" x14ac:dyDescent="0.2">
      <c r="A22" s="30">
        <v>12</v>
      </c>
      <c r="B22" s="31" t="str">
        <f>INDEX(B$64:B$79,A22,1)</f>
        <v>BYE</v>
      </c>
      <c r="C22" s="32"/>
      <c r="D22" s="32"/>
      <c r="E22" s="87" t="str">
        <f>IF(AND(ABS(D20-D22)&lt;1,D22&gt;D20),"*","")</f>
        <v/>
      </c>
      <c r="F22" s="33"/>
      <c r="G22" s="92"/>
      <c r="H22" s="91"/>
      <c r="I22" s="91"/>
      <c r="J22" s="91"/>
      <c r="K22" s="92"/>
      <c r="L22" s="33"/>
      <c r="M22" s="91"/>
      <c r="N22" s="91"/>
      <c r="O22" s="91"/>
      <c r="P22" s="91"/>
      <c r="Q22" s="92"/>
      <c r="R22" s="33"/>
      <c r="S22" s="91"/>
      <c r="T22" s="91"/>
      <c r="U22" s="91"/>
      <c r="V22" s="94" t="s">
        <v>27</v>
      </c>
      <c r="W22" s="91"/>
      <c r="X22" s="91"/>
    </row>
    <row r="23" spans="1:24" x14ac:dyDescent="0.2">
      <c r="A23" s="91"/>
      <c r="B23" s="91"/>
      <c r="C23" s="92"/>
      <c r="D23" s="92"/>
      <c r="E23" s="97"/>
      <c r="F23" s="33"/>
      <c r="G23" s="30">
        <v>5</v>
      </c>
      <c r="H23" s="31" t="str">
        <f>INDEX(H$64:H$71,G23,1)</f>
        <v/>
      </c>
      <c r="I23" s="32"/>
      <c r="J23" s="32"/>
      <c r="K23" s="30" t="str">
        <f>IF(AND(ABS(J23-J25)&lt;1,J23&gt;J25),"*","")</f>
        <v/>
      </c>
      <c r="L23" s="33"/>
      <c r="M23" s="91"/>
      <c r="N23" s="91"/>
      <c r="O23" s="91"/>
      <c r="P23" s="91"/>
      <c r="Q23" s="92"/>
      <c r="R23" s="33"/>
      <c r="S23" s="91"/>
      <c r="T23" s="131" t="s">
        <v>28</v>
      </c>
      <c r="U23" s="131"/>
      <c r="V23" s="131"/>
      <c r="W23" s="91"/>
      <c r="X23" s="91"/>
    </row>
    <row r="24" spans="1:24" x14ac:dyDescent="0.2">
      <c r="A24" s="91"/>
      <c r="B24" s="91"/>
      <c r="C24" s="92"/>
      <c r="D24" s="92"/>
      <c r="E24" s="97"/>
      <c r="F24" s="91"/>
      <c r="G24" s="92"/>
      <c r="H24" s="91"/>
      <c r="I24" s="91"/>
      <c r="J24" s="91"/>
      <c r="K24" s="92"/>
      <c r="L24" s="33"/>
      <c r="M24" s="91"/>
      <c r="N24" s="91"/>
      <c r="O24" s="91"/>
      <c r="P24" s="91"/>
      <c r="Q24" s="92"/>
      <c r="R24" s="33"/>
      <c r="S24" s="91"/>
      <c r="T24" s="99"/>
      <c r="U24" s="91"/>
      <c r="V24" s="91"/>
      <c r="W24" s="91"/>
      <c r="X24" s="91"/>
    </row>
    <row r="25" spans="1:24" x14ac:dyDescent="0.2">
      <c r="A25" s="91"/>
      <c r="B25" s="91"/>
      <c r="C25" s="92"/>
      <c r="D25" s="92"/>
      <c r="E25" s="97"/>
      <c r="F25" s="33"/>
      <c r="G25" s="30">
        <v>4</v>
      </c>
      <c r="H25" s="31" t="str">
        <f>INDEX(H$64:H$71,G25,1)</f>
        <v/>
      </c>
      <c r="I25" s="32"/>
      <c r="J25" s="32"/>
      <c r="K25" s="85" t="str">
        <f>IF(AND(ABS(J23-J25)&lt;1,J25&gt;J23),"*","")</f>
        <v/>
      </c>
      <c r="L25" s="33"/>
      <c r="M25" s="91"/>
      <c r="N25" s="91"/>
      <c r="O25" s="91"/>
      <c r="P25" s="91"/>
      <c r="Q25" s="92"/>
      <c r="R25" s="33"/>
      <c r="S25" s="33"/>
      <c r="T25" s="35" t="str">
        <f>T64</f>
        <v/>
      </c>
      <c r="U25" s="32"/>
      <c r="V25" s="32"/>
      <c r="W25" s="92" t="str">
        <f>IF(AND(ABS(V25-V27)&lt;1,V25&gt;V27),"*","")</f>
        <v/>
      </c>
      <c r="X25" s="91" t="str">
        <f>IF(T82="","",IF(T25=T82,"Goud","Zilver"))</f>
        <v/>
      </c>
    </row>
    <row r="26" spans="1:24" x14ac:dyDescent="0.2">
      <c r="A26" s="30">
        <v>13</v>
      </c>
      <c r="B26" s="31" t="str">
        <f>INDEX(B$64:B$79,A26,1)</f>
        <v>BYE</v>
      </c>
      <c r="C26" s="32"/>
      <c r="D26" s="32"/>
      <c r="E26" s="86" t="str">
        <f>IF(AND(ABS(D26-D28)&lt;1,D26&gt;D28),"*","")</f>
        <v/>
      </c>
      <c r="F26" s="33"/>
      <c r="G26" s="92"/>
      <c r="H26" s="91"/>
      <c r="I26" s="91"/>
      <c r="J26" s="91"/>
      <c r="K26" s="92"/>
      <c r="L26" s="91"/>
      <c r="M26" s="91"/>
      <c r="N26" s="91"/>
      <c r="O26" s="91"/>
      <c r="P26" s="91"/>
      <c r="Q26" s="92"/>
      <c r="R26" s="33"/>
      <c r="S26" s="91"/>
      <c r="T26" s="91"/>
      <c r="U26" s="92"/>
      <c r="V26" s="92"/>
      <c r="W26" s="92"/>
      <c r="X26" s="91"/>
    </row>
    <row r="27" spans="1:24" x14ac:dyDescent="0.2">
      <c r="A27" s="91"/>
      <c r="B27" s="91"/>
      <c r="C27" s="92"/>
      <c r="D27" s="92"/>
      <c r="E27" s="97"/>
      <c r="F27" s="33"/>
      <c r="G27" s="92"/>
      <c r="H27" s="91"/>
      <c r="I27" s="91"/>
      <c r="J27" s="91"/>
      <c r="K27" s="92"/>
      <c r="L27" s="91"/>
      <c r="M27" s="91"/>
      <c r="N27" s="91"/>
      <c r="O27" s="91"/>
      <c r="P27" s="91"/>
      <c r="Q27" s="92"/>
      <c r="R27" s="33"/>
      <c r="S27" s="33"/>
      <c r="T27" s="35" t="str">
        <f>T65</f>
        <v/>
      </c>
      <c r="U27" s="32"/>
      <c r="V27" s="32"/>
      <c r="W27" s="98" t="str">
        <f>IF(AND(ABS(V25-V27)&lt;1,V27&gt;V25),"*","")</f>
        <v/>
      </c>
      <c r="X27" s="91" t="str">
        <f>IF(T82="","",IF(T25=T82,"Zilver","Goud"))</f>
        <v/>
      </c>
    </row>
    <row r="28" spans="1:24" x14ac:dyDescent="0.2">
      <c r="A28" s="30">
        <v>4</v>
      </c>
      <c r="B28" s="31" t="str">
        <f>INDEX(B$64:B$79,A28,1)</f>
        <v>BYE</v>
      </c>
      <c r="C28" s="32"/>
      <c r="D28" s="32"/>
      <c r="E28" s="87" t="str">
        <f>IF(AND(ABS(D26-D28)&lt;1,D28&gt;D26),"*","")</f>
        <v/>
      </c>
      <c r="F28" s="33"/>
      <c r="G28" s="92"/>
      <c r="H28" s="91"/>
      <c r="I28" s="91"/>
      <c r="J28" s="91"/>
      <c r="K28" s="92"/>
      <c r="L28" s="91"/>
      <c r="M28" s="91"/>
      <c r="N28" s="91"/>
      <c r="O28" s="91"/>
      <c r="P28" s="91"/>
      <c r="Q28" s="92"/>
      <c r="R28" s="33"/>
      <c r="S28" s="91"/>
      <c r="T28" s="91"/>
      <c r="U28" s="91"/>
      <c r="V28" s="91"/>
      <c r="W28" s="92"/>
      <c r="X28" s="91"/>
    </row>
    <row r="29" spans="1:24" x14ac:dyDescent="0.2">
      <c r="A29" s="91"/>
      <c r="B29" s="91"/>
      <c r="C29" s="92"/>
      <c r="D29" s="92"/>
      <c r="E29" s="97"/>
      <c r="F29" s="91"/>
      <c r="G29" s="92"/>
      <c r="H29" s="91"/>
      <c r="I29" s="91"/>
      <c r="J29" s="91"/>
      <c r="K29" s="92"/>
      <c r="L29" s="91"/>
      <c r="M29" s="91"/>
      <c r="N29" s="91"/>
      <c r="O29" s="91"/>
      <c r="P29" s="91"/>
      <c r="Q29" s="92"/>
      <c r="R29" s="33"/>
      <c r="S29" s="91"/>
      <c r="T29" s="91"/>
      <c r="U29" s="91"/>
      <c r="V29" s="91"/>
      <c r="W29" s="92"/>
      <c r="X29" s="91"/>
    </row>
    <row r="30" spans="1:24" x14ac:dyDescent="0.2">
      <c r="A30" s="91"/>
      <c r="B30" s="91"/>
      <c r="C30" s="92"/>
      <c r="D30" s="92"/>
      <c r="E30" s="97"/>
      <c r="F30" s="91"/>
      <c r="G30" s="92"/>
      <c r="H30" s="91"/>
      <c r="I30" s="91"/>
      <c r="J30" s="91"/>
      <c r="K30" s="92"/>
      <c r="L30" s="91"/>
      <c r="M30" s="91"/>
      <c r="N30" s="91"/>
      <c r="O30" s="91"/>
      <c r="P30" s="91"/>
      <c r="Q30" s="92"/>
      <c r="R30" s="33"/>
      <c r="S30" s="91"/>
      <c r="T30" s="91"/>
      <c r="U30" s="91"/>
      <c r="V30" s="91"/>
      <c r="W30" s="92"/>
      <c r="X30" s="91"/>
    </row>
    <row r="31" spans="1:24" x14ac:dyDescent="0.2">
      <c r="A31" s="91"/>
      <c r="B31" s="91"/>
      <c r="C31" s="92"/>
      <c r="D31" s="92"/>
      <c r="E31" s="97"/>
      <c r="F31" s="91"/>
      <c r="G31" s="92"/>
      <c r="H31" s="91"/>
      <c r="I31" s="91"/>
      <c r="J31" s="91"/>
      <c r="K31" s="92"/>
      <c r="L31" s="91"/>
      <c r="M31" s="91"/>
      <c r="N31" s="91"/>
      <c r="O31" s="91"/>
      <c r="P31" s="91"/>
      <c r="Q31" s="92"/>
      <c r="R31" s="33"/>
      <c r="S31" s="91"/>
      <c r="T31" s="131" t="s">
        <v>29</v>
      </c>
      <c r="U31" s="131"/>
      <c r="V31" s="131"/>
      <c r="W31" s="92"/>
      <c r="X31" s="91"/>
    </row>
    <row r="32" spans="1:24" x14ac:dyDescent="0.2">
      <c r="A32" s="30">
        <v>3</v>
      </c>
      <c r="B32" s="31" t="str">
        <f>INDEX(B$64:B$79,A32,1)</f>
        <v>BYE</v>
      </c>
      <c r="C32" s="32"/>
      <c r="D32" s="32"/>
      <c r="E32" s="86" t="str">
        <f>IF(AND(ABS(D32-D34)&lt;1,D32&gt;D34),"*","")</f>
        <v/>
      </c>
      <c r="F32" s="33"/>
      <c r="G32" s="92"/>
      <c r="H32" s="91"/>
      <c r="I32" s="91"/>
      <c r="J32" s="91"/>
      <c r="K32" s="92"/>
      <c r="L32" s="91"/>
      <c r="M32" s="91"/>
      <c r="N32" s="91"/>
      <c r="O32" s="91"/>
      <c r="P32" s="91"/>
      <c r="Q32" s="92"/>
      <c r="R32" s="33"/>
      <c r="S32" s="91"/>
      <c r="T32" s="91"/>
      <c r="U32" s="91"/>
      <c r="V32" s="91"/>
      <c r="W32" s="92"/>
      <c r="X32" s="91"/>
    </row>
    <row r="33" spans="1:24" x14ac:dyDescent="0.2">
      <c r="A33" s="91"/>
      <c r="B33" s="91"/>
      <c r="C33" s="92"/>
      <c r="D33" s="92"/>
      <c r="E33" s="97"/>
      <c r="F33" s="33"/>
      <c r="G33" s="92"/>
      <c r="H33" s="91"/>
      <c r="I33" s="91"/>
      <c r="J33" s="91"/>
      <c r="K33" s="92"/>
      <c r="L33" s="91"/>
      <c r="M33" s="91"/>
      <c r="N33" s="91"/>
      <c r="O33" s="91"/>
      <c r="P33" s="91"/>
      <c r="Q33" s="92"/>
      <c r="R33" s="33"/>
      <c r="S33" s="33"/>
      <c r="T33" s="35" t="str">
        <f>T66</f>
        <v/>
      </c>
      <c r="U33" s="32"/>
      <c r="V33" s="32"/>
      <c r="W33" s="92" t="str">
        <f>IF(AND(ABS(V33-V35)&lt;1,V33&gt;V35),"*","")</f>
        <v/>
      </c>
      <c r="X33" s="91" t="str">
        <f>IF(T84="","",IF(T33=T84,"Brons","4e"))</f>
        <v/>
      </c>
    </row>
    <row r="34" spans="1:24" x14ac:dyDescent="0.2">
      <c r="A34" s="30">
        <v>14</v>
      </c>
      <c r="B34" s="31" t="str">
        <f>INDEX(B$64:B$79,A34,1)</f>
        <v>BYE</v>
      </c>
      <c r="C34" s="32"/>
      <c r="D34" s="32"/>
      <c r="E34" s="87" t="str">
        <f>IF(AND(ABS(D32-D34)&lt;1,D34&gt;D32),"*","")</f>
        <v/>
      </c>
      <c r="F34" s="33"/>
      <c r="G34" s="92"/>
      <c r="H34" s="91"/>
      <c r="I34" s="91"/>
      <c r="J34" s="91"/>
      <c r="K34" s="92"/>
      <c r="L34" s="91"/>
      <c r="M34" s="91"/>
      <c r="N34" s="91"/>
      <c r="O34" s="91"/>
      <c r="P34" s="91"/>
      <c r="Q34" s="92"/>
      <c r="R34" s="33"/>
      <c r="S34" s="91"/>
      <c r="T34" s="91"/>
      <c r="U34" s="92"/>
      <c r="V34" s="92"/>
      <c r="W34" s="92"/>
      <c r="X34" s="91"/>
    </row>
    <row r="35" spans="1:24" x14ac:dyDescent="0.2">
      <c r="A35" s="91"/>
      <c r="B35" s="91"/>
      <c r="C35" s="92"/>
      <c r="D35" s="92"/>
      <c r="E35" s="97"/>
      <c r="F35" s="33"/>
      <c r="G35" s="30">
        <v>3</v>
      </c>
      <c r="H35" s="31" t="str">
        <f>INDEX(H$64:H$71,G35,1)</f>
        <v/>
      </c>
      <c r="I35" s="32"/>
      <c r="J35" s="32"/>
      <c r="K35" s="30" t="str">
        <f>IF(AND(ABS(J35-J37)&lt;1,J35&gt;J37),"*","")</f>
        <v/>
      </c>
      <c r="L35" s="33"/>
      <c r="M35" s="91"/>
      <c r="N35" s="91"/>
      <c r="O35" s="91"/>
      <c r="P35" s="91"/>
      <c r="Q35" s="92"/>
      <c r="R35" s="33"/>
      <c r="S35" s="33"/>
      <c r="T35" s="35" t="str">
        <f>T67</f>
        <v/>
      </c>
      <c r="U35" s="32"/>
      <c r="V35" s="32"/>
      <c r="W35" s="98" t="str">
        <f>IF(AND(ABS(V33-V35)&lt;1,V35&gt;V33),"*","")</f>
        <v/>
      </c>
      <c r="X35" s="91" t="str">
        <f>IF(T84="","",IF(T33=T84,"4e","Brons"))</f>
        <v/>
      </c>
    </row>
    <row r="36" spans="1:24" x14ac:dyDescent="0.2">
      <c r="A36" s="91"/>
      <c r="B36" s="91"/>
      <c r="C36" s="92"/>
      <c r="D36" s="92"/>
      <c r="E36" s="97"/>
      <c r="F36" s="91"/>
      <c r="G36" s="92"/>
      <c r="H36" s="91"/>
      <c r="I36" s="101"/>
      <c r="J36" s="101"/>
      <c r="K36" s="92"/>
      <c r="L36" s="33"/>
      <c r="M36" s="91"/>
      <c r="N36" s="91"/>
      <c r="O36" s="91"/>
      <c r="P36" s="91"/>
      <c r="Q36" s="92"/>
      <c r="R36" s="33"/>
      <c r="S36" s="91"/>
      <c r="T36" s="91"/>
      <c r="U36" s="91"/>
      <c r="V36" s="91"/>
      <c r="W36" s="92"/>
      <c r="X36" s="91"/>
    </row>
    <row r="37" spans="1:24" x14ac:dyDescent="0.2">
      <c r="A37" s="91"/>
      <c r="B37" s="91"/>
      <c r="C37" s="92"/>
      <c r="D37" s="92"/>
      <c r="E37" s="97"/>
      <c r="F37" s="33"/>
      <c r="G37" s="30">
        <v>6</v>
      </c>
      <c r="H37" s="31" t="str">
        <f>INDEX(H$64:H$71,G37,1)</f>
        <v/>
      </c>
      <c r="I37" s="32"/>
      <c r="J37" s="32"/>
      <c r="K37" s="85" t="str">
        <f>IF(AND(ABS(J35-J37)&lt;1,J37&gt;J35),"*","")</f>
        <v/>
      </c>
      <c r="L37" s="33"/>
      <c r="M37" s="91"/>
      <c r="N37" s="91"/>
      <c r="O37" s="91"/>
      <c r="P37" s="91"/>
      <c r="Q37" s="92"/>
      <c r="R37" s="33"/>
      <c r="S37" s="91"/>
      <c r="T37" s="91"/>
      <c r="U37" s="91"/>
      <c r="V37" s="91"/>
      <c r="W37" s="91"/>
      <c r="X37" s="91"/>
    </row>
    <row r="38" spans="1:24" x14ac:dyDescent="0.2">
      <c r="A38" s="30">
        <v>11</v>
      </c>
      <c r="B38" s="31" t="str">
        <f>INDEX(B$64:B$79,A38,1)</f>
        <v>BYE</v>
      </c>
      <c r="C38" s="32"/>
      <c r="D38" s="32"/>
      <c r="E38" s="86" t="str">
        <f>IF(AND(ABS(D38-D40)&lt;1,D38&gt;D40),"*","")</f>
        <v/>
      </c>
      <c r="F38" s="33"/>
      <c r="G38" s="92"/>
      <c r="H38" s="91"/>
      <c r="I38" s="91"/>
      <c r="J38" s="91"/>
      <c r="K38" s="92"/>
      <c r="L38" s="33"/>
      <c r="M38" s="91"/>
      <c r="N38" s="91"/>
      <c r="O38" s="91"/>
      <c r="P38" s="91"/>
      <c r="Q38" s="92"/>
      <c r="R38" s="33"/>
      <c r="S38" s="91"/>
      <c r="T38" s="91"/>
      <c r="U38" s="91"/>
      <c r="V38" s="91"/>
      <c r="W38" s="91"/>
      <c r="X38" s="91"/>
    </row>
    <row r="39" spans="1:24" x14ac:dyDescent="0.2">
      <c r="A39" s="91"/>
      <c r="B39" s="91"/>
      <c r="C39" s="92"/>
      <c r="D39" s="92"/>
      <c r="E39" s="97"/>
      <c r="F39" s="33"/>
      <c r="G39" s="92"/>
      <c r="H39" s="91"/>
      <c r="I39" s="91"/>
      <c r="J39" s="91"/>
      <c r="K39" s="92"/>
      <c r="L39" s="33"/>
      <c r="M39" s="91"/>
      <c r="N39" s="91"/>
      <c r="O39" s="91"/>
      <c r="P39" s="91"/>
      <c r="Q39" s="92"/>
      <c r="R39" s="33"/>
      <c r="S39" s="91"/>
      <c r="T39" s="91"/>
      <c r="U39" s="91"/>
      <c r="V39" s="91"/>
      <c r="W39" s="91"/>
      <c r="X39" s="91"/>
    </row>
    <row r="40" spans="1:24" x14ac:dyDescent="0.2">
      <c r="A40" s="30">
        <v>6</v>
      </c>
      <c r="B40" s="31" t="str">
        <f>INDEX(B$64:B$79,A40,1)</f>
        <v>BYE</v>
      </c>
      <c r="C40" s="32"/>
      <c r="D40" s="32"/>
      <c r="E40" s="87" t="str">
        <f>IF(AND(ABS(D38-D40)&lt;1,D40&gt;D38),"*","")</f>
        <v/>
      </c>
      <c r="F40" s="33"/>
      <c r="G40" s="92"/>
      <c r="H40" s="91"/>
      <c r="I40" s="91"/>
      <c r="J40" s="91"/>
      <c r="K40" s="92"/>
      <c r="L40" s="33"/>
      <c r="M40" s="91"/>
      <c r="N40" s="91"/>
      <c r="O40" s="91"/>
      <c r="P40" s="91"/>
      <c r="Q40" s="92"/>
      <c r="R40" s="33"/>
      <c r="S40" s="91"/>
      <c r="T40" s="91"/>
      <c r="U40" s="91"/>
      <c r="V40" s="91"/>
      <c r="W40" s="91"/>
      <c r="X40" s="91"/>
    </row>
    <row r="41" spans="1:24" x14ac:dyDescent="0.2">
      <c r="A41" s="91"/>
      <c r="B41" s="91"/>
      <c r="C41" s="92"/>
      <c r="D41" s="92"/>
      <c r="E41" s="97"/>
      <c r="F41" s="91"/>
      <c r="G41" s="92"/>
      <c r="H41" s="91"/>
      <c r="I41" s="91"/>
      <c r="J41" s="91"/>
      <c r="K41" s="92"/>
      <c r="L41" s="33"/>
      <c r="M41" s="33">
        <v>3</v>
      </c>
      <c r="N41" s="31" t="str">
        <f>INDEX(N$64:N$67,M41,1)</f>
        <v/>
      </c>
      <c r="O41" s="32"/>
      <c r="P41" s="32"/>
      <c r="Q41" s="30" t="str">
        <f>IF(AND(ABS(P41-P43)&lt;1,P41&gt;P43),"*","")</f>
        <v/>
      </c>
      <c r="R41" s="33"/>
      <c r="S41" s="91"/>
      <c r="T41" s="91"/>
      <c r="U41" s="91"/>
      <c r="V41" s="91"/>
      <c r="W41" s="91"/>
      <c r="X41" s="91"/>
    </row>
    <row r="42" spans="1:24" x14ac:dyDescent="0.2">
      <c r="A42" s="91"/>
      <c r="B42" s="91"/>
      <c r="C42" s="92"/>
      <c r="D42" s="92"/>
      <c r="E42" s="97"/>
      <c r="F42" s="91"/>
      <c r="G42" s="92"/>
      <c r="H42" s="91"/>
      <c r="I42" s="91"/>
      <c r="J42" s="91"/>
      <c r="K42" s="92"/>
      <c r="L42" s="91"/>
      <c r="M42" s="91"/>
      <c r="N42" s="91"/>
      <c r="O42" s="92"/>
      <c r="P42" s="92"/>
      <c r="Q42" s="92"/>
      <c r="R42" s="33"/>
      <c r="S42" s="91"/>
      <c r="T42" s="91"/>
      <c r="U42" s="91"/>
      <c r="V42" s="91"/>
      <c r="W42" s="91"/>
      <c r="X42" s="91"/>
    </row>
    <row r="43" spans="1:24" x14ac:dyDescent="0.2">
      <c r="A43" s="91"/>
      <c r="B43" s="91"/>
      <c r="C43" s="92"/>
      <c r="D43" s="92"/>
      <c r="E43" s="97"/>
      <c r="F43" s="91"/>
      <c r="G43" s="92"/>
      <c r="H43" s="91"/>
      <c r="I43" s="91"/>
      <c r="J43" s="91"/>
      <c r="K43" s="92"/>
      <c r="L43" s="33"/>
      <c r="M43" s="33">
        <v>2</v>
      </c>
      <c r="N43" s="31" t="str">
        <f>INDEX(N$64:N$67,M43,1)</f>
        <v/>
      </c>
      <c r="O43" s="32"/>
      <c r="P43" s="32"/>
      <c r="Q43" s="85" t="str">
        <f>IF(AND(ABS(P41-P43)&lt;1,P43&gt;P41),"*","")</f>
        <v/>
      </c>
      <c r="R43" s="33"/>
      <c r="S43" s="91"/>
      <c r="T43" s="91"/>
      <c r="U43" s="91"/>
      <c r="V43" s="91"/>
      <c r="W43" s="91"/>
      <c r="X43" s="91"/>
    </row>
    <row r="44" spans="1:24" x14ac:dyDescent="0.2">
      <c r="A44" s="30">
        <v>7</v>
      </c>
      <c r="B44" s="31" t="str">
        <f>INDEX(B$64:B$79,A44,1)</f>
        <v>BYE</v>
      </c>
      <c r="C44" s="32"/>
      <c r="D44" s="32"/>
      <c r="E44" s="86" t="str">
        <f>IF(AND(ABS(D44-D46)&lt;1,D44&gt;D46),"*","")</f>
        <v/>
      </c>
      <c r="F44" s="33"/>
      <c r="G44" s="92"/>
      <c r="H44" s="91"/>
      <c r="I44" s="91"/>
      <c r="J44" s="91"/>
      <c r="K44" s="92"/>
      <c r="L44" s="33"/>
      <c r="M44" s="91"/>
      <c r="N44" s="91"/>
      <c r="O44" s="92"/>
      <c r="P44" s="92"/>
      <c r="Q44" s="91"/>
      <c r="R44" s="91"/>
      <c r="S44" s="91"/>
      <c r="T44" s="91"/>
      <c r="U44" s="91"/>
      <c r="V44" s="91"/>
      <c r="W44" s="91"/>
      <c r="X44" s="91"/>
    </row>
    <row r="45" spans="1:24" x14ac:dyDescent="0.2">
      <c r="A45" s="91"/>
      <c r="B45" s="91"/>
      <c r="C45" s="92"/>
      <c r="D45" s="92"/>
      <c r="E45" s="97"/>
      <c r="F45" s="33"/>
      <c r="G45" s="92"/>
      <c r="H45" s="91"/>
      <c r="I45" s="91"/>
      <c r="J45" s="91"/>
      <c r="K45" s="92"/>
      <c r="L45" s="33"/>
      <c r="M45" s="91"/>
      <c r="N45" s="91"/>
      <c r="O45" s="92"/>
      <c r="P45" s="92"/>
      <c r="Q45" s="91"/>
      <c r="R45" s="91"/>
      <c r="S45" s="91"/>
      <c r="T45" s="91"/>
      <c r="U45" s="91"/>
      <c r="V45" s="91"/>
      <c r="W45" s="91"/>
      <c r="X45" s="91"/>
    </row>
    <row r="46" spans="1:24" x14ac:dyDescent="0.2">
      <c r="A46" s="30">
        <v>10</v>
      </c>
      <c r="B46" s="31" t="str">
        <f>INDEX(B$64:B$79,A46,1)</f>
        <v>BYE</v>
      </c>
      <c r="C46" s="32"/>
      <c r="D46" s="32"/>
      <c r="E46" s="87" t="str">
        <f>IF(AND(ABS(D44-D46)&lt;1,D46&gt;D44),"*","")</f>
        <v/>
      </c>
      <c r="F46" s="33"/>
      <c r="G46" s="92"/>
      <c r="H46" s="91"/>
      <c r="I46" s="91"/>
      <c r="J46" s="91"/>
      <c r="K46" s="92"/>
      <c r="L46" s="33"/>
      <c r="M46" s="91"/>
      <c r="N46" s="91"/>
      <c r="O46" s="91"/>
      <c r="P46" s="91"/>
      <c r="Q46" s="91"/>
      <c r="R46" s="91"/>
      <c r="S46" s="91"/>
      <c r="T46" s="91"/>
      <c r="U46" s="91"/>
      <c r="V46" s="91"/>
      <c r="W46" s="91"/>
      <c r="X46" s="91"/>
    </row>
    <row r="47" spans="1:24" x14ac:dyDescent="0.2">
      <c r="A47" s="91"/>
      <c r="B47" s="91"/>
      <c r="C47" s="92"/>
      <c r="D47" s="92"/>
      <c r="E47" s="97"/>
      <c r="F47" s="33"/>
      <c r="G47" s="30">
        <v>7</v>
      </c>
      <c r="H47" s="31" t="str">
        <f>INDEX(H$64:H$71,G47,1)</f>
        <v/>
      </c>
      <c r="I47" s="32"/>
      <c r="J47" s="32"/>
      <c r="K47" s="30" t="str">
        <f>IF(AND(ABS(J47-J49)&lt;1,J47&gt;J49),"*","")</f>
        <v/>
      </c>
      <c r="L47" s="33"/>
      <c r="M47" s="91"/>
      <c r="N47" s="91"/>
      <c r="O47" s="91"/>
      <c r="P47" s="91"/>
      <c r="Q47" s="91"/>
      <c r="R47" s="91"/>
      <c r="S47" s="91"/>
      <c r="T47" s="91"/>
      <c r="U47" s="91"/>
      <c r="V47" s="91"/>
      <c r="W47" s="91"/>
      <c r="X47" s="91"/>
    </row>
    <row r="48" spans="1:24" x14ac:dyDescent="0.2">
      <c r="A48" s="91"/>
      <c r="B48" s="91"/>
      <c r="C48" s="92"/>
      <c r="D48" s="92"/>
      <c r="E48" s="97"/>
      <c r="F48" s="91"/>
      <c r="G48" s="92"/>
      <c r="H48" s="91"/>
      <c r="I48" s="91"/>
      <c r="J48" s="91"/>
      <c r="K48" s="92"/>
      <c r="L48" s="33"/>
      <c r="M48" s="91"/>
      <c r="N48" s="91"/>
      <c r="O48" s="91"/>
      <c r="P48" s="91"/>
      <c r="Q48" s="91"/>
      <c r="R48" s="91"/>
      <c r="S48" s="91"/>
      <c r="T48" s="91"/>
      <c r="U48" s="91"/>
      <c r="V48" s="91"/>
      <c r="W48" s="91"/>
      <c r="X48" s="91"/>
    </row>
    <row r="49" spans="1:24" x14ac:dyDescent="0.2">
      <c r="A49" s="91"/>
      <c r="B49" s="91"/>
      <c r="C49" s="92"/>
      <c r="D49" s="92"/>
      <c r="E49" s="97"/>
      <c r="F49" s="33"/>
      <c r="G49" s="30">
        <v>2</v>
      </c>
      <c r="H49" s="31" t="str">
        <f>INDEX(H$64:H$71,G49,1)</f>
        <v/>
      </c>
      <c r="I49" s="32"/>
      <c r="J49" s="32"/>
      <c r="K49" s="85" t="str">
        <f>IF(AND(ABS(J47-J49)&lt;1,J49&gt;J47),"*","")</f>
        <v/>
      </c>
      <c r="L49" s="33"/>
      <c r="M49" s="91"/>
      <c r="N49" s="91"/>
      <c r="O49" s="91"/>
      <c r="P49" s="91"/>
      <c r="Q49" s="91"/>
      <c r="R49" s="91"/>
      <c r="S49" s="91"/>
      <c r="T49" s="91"/>
      <c r="U49" s="91"/>
      <c r="V49" s="91"/>
      <c r="W49" s="91"/>
      <c r="X49" s="91"/>
    </row>
    <row r="50" spans="1:24" x14ac:dyDescent="0.2">
      <c r="A50" s="30">
        <v>15</v>
      </c>
      <c r="B50" s="31" t="str">
        <f>INDEX(B$64:B$79,A50,1)</f>
        <v>BYE</v>
      </c>
      <c r="C50" s="32"/>
      <c r="D50" s="32"/>
      <c r="E50" s="86" t="str">
        <f>IF(AND(ABS(D50-D52)&lt;1,D50&gt;D52),"*","")</f>
        <v/>
      </c>
      <c r="F50" s="33"/>
      <c r="G50" s="92"/>
      <c r="H50" s="91"/>
      <c r="I50" s="91"/>
      <c r="J50" s="91"/>
      <c r="K50" s="92"/>
      <c r="L50" s="91"/>
      <c r="M50" s="91"/>
      <c r="N50" s="91"/>
      <c r="O50" s="91"/>
      <c r="P50" s="91"/>
      <c r="Q50" s="91"/>
      <c r="R50" s="91"/>
      <c r="S50" s="91"/>
      <c r="T50" s="91"/>
      <c r="U50" s="91"/>
      <c r="V50" s="91"/>
      <c r="W50" s="91"/>
      <c r="X50" s="91"/>
    </row>
    <row r="51" spans="1:24" x14ac:dyDescent="0.2">
      <c r="A51" s="91"/>
      <c r="B51" s="91"/>
      <c r="C51" s="92"/>
      <c r="D51" s="92"/>
      <c r="E51" s="97"/>
      <c r="F51" s="33"/>
      <c r="G51" s="92"/>
      <c r="H51" s="91"/>
      <c r="I51" s="91"/>
      <c r="J51" s="91"/>
      <c r="K51" s="92"/>
      <c r="L51" s="91"/>
      <c r="M51" s="91"/>
      <c r="N51" s="91"/>
      <c r="O51" s="91"/>
      <c r="P51" s="91"/>
      <c r="Q51" s="91"/>
      <c r="R51" s="91"/>
      <c r="S51" s="91"/>
      <c r="T51" s="91"/>
      <c r="U51" s="91"/>
      <c r="V51" s="91"/>
      <c r="W51" s="91"/>
      <c r="X51" s="91"/>
    </row>
    <row r="52" spans="1:24" x14ac:dyDescent="0.2">
      <c r="A52" s="30">
        <v>2</v>
      </c>
      <c r="B52" s="31" t="str">
        <f>INDEX(B$64:B$79,A52,1)</f>
        <v>BYE</v>
      </c>
      <c r="C52" s="32"/>
      <c r="D52" s="32"/>
      <c r="E52" s="87" t="str">
        <f>IF(AND(ABS(D50-D52)&lt;1,D52&gt;D50),"*","")</f>
        <v/>
      </c>
      <c r="F52" s="33"/>
      <c r="G52" s="92"/>
      <c r="H52" s="91"/>
      <c r="I52" s="91"/>
      <c r="J52" s="91"/>
      <c r="K52" s="91"/>
      <c r="L52" s="91"/>
      <c r="M52" s="91"/>
      <c r="N52" s="91"/>
      <c r="O52" s="91"/>
      <c r="P52" s="91"/>
      <c r="Q52" s="91"/>
      <c r="R52" s="91"/>
      <c r="S52" s="91"/>
      <c r="T52" s="91"/>
      <c r="U52" s="91"/>
      <c r="V52" s="91"/>
      <c r="W52" s="91"/>
      <c r="X52" s="91"/>
    </row>
    <row r="53" spans="1:24" x14ac:dyDescent="0.2">
      <c r="A53" s="91"/>
      <c r="B53" s="91"/>
      <c r="C53" s="92"/>
      <c r="D53" s="92"/>
      <c r="E53" s="97"/>
      <c r="F53" s="91"/>
      <c r="G53" s="91"/>
      <c r="H53" s="91"/>
      <c r="I53" s="91"/>
      <c r="J53" s="91"/>
      <c r="K53" s="91"/>
      <c r="L53" s="91"/>
      <c r="M53" s="91"/>
      <c r="N53" s="91"/>
      <c r="O53" s="91"/>
      <c r="P53" s="91"/>
      <c r="Q53" s="91"/>
      <c r="R53" s="91"/>
      <c r="S53" s="91"/>
      <c r="T53" s="91"/>
      <c r="U53" s="91"/>
      <c r="V53" s="91"/>
      <c r="W53" s="91"/>
      <c r="X53" s="91"/>
    </row>
    <row r="54" spans="1:24" x14ac:dyDescent="0.2">
      <c r="A54" s="91"/>
      <c r="B54" s="91"/>
      <c r="C54" s="92"/>
      <c r="D54" s="92"/>
      <c r="E54" s="97"/>
      <c r="F54" s="91"/>
      <c r="G54" s="91"/>
      <c r="H54" s="91"/>
      <c r="I54" s="91"/>
      <c r="J54" s="91"/>
      <c r="K54" s="91"/>
      <c r="L54" s="91"/>
      <c r="M54" s="91"/>
      <c r="N54" s="91"/>
      <c r="O54" s="91"/>
      <c r="P54" s="91"/>
      <c r="Q54" s="91"/>
      <c r="R54" s="91"/>
      <c r="S54" s="91"/>
      <c r="T54" s="91"/>
      <c r="U54" s="91"/>
      <c r="V54" s="91"/>
      <c r="W54" s="91"/>
      <c r="X54" s="91"/>
    </row>
    <row r="55" spans="1:24" x14ac:dyDescent="0.2">
      <c r="A55" s="88"/>
      <c r="B55" s="88"/>
      <c r="C55" s="89"/>
      <c r="D55" s="89"/>
      <c r="E55" s="90"/>
      <c r="F55" s="88"/>
      <c r="W55" s="88"/>
      <c r="X55" s="88"/>
    </row>
    <row r="56" spans="1:24" hidden="1" x14ac:dyDescent="0.2"/>
    <row r="59" spans="1:24" hidden="1" x14ac:dyDescent="0.2">
      <c r="A59" s="36"/>
      <c r="B59" s="36" t="s">
        <v>30</v>
      </c>
      <c r="C59" s="37"/>
      <c r="D59" s="37"/>
      <c r="E59" s="38"/>
      <c r="F59" s="36"/>
    </row>
    <row r="61" spans="1:24" hidden="1" x14ac:dyDescent="0.2">
      <c r="A61" s="39" t="s">
        <v>50</v>
      </c>
    </row>
    <row r="63" spans="1:24" hidden="1" x14ac:dyDescent="0.2">
      <c r="A63" s="40"/>
      <c r="B63" s="41" t="s">
        <v>31</v>
      </c>
      <c r="H63" s="102" t="s">
        <v>31</v>
      </c>
      <c r="N63" s="102" t="s">
        <v>31</v>
      </c>
      <c r="T63" s="102" t="s">
        <v>31</v>
      </c>
    </row>
    <row r="64" spans="1:24" s="26" customFormat="1" hidden="1" x14ac:dyDescent="0.2">
      <c r="A64" s="29"/>
      <c r="B64" s="42" t="str">
        <f>IF(Voorronde!S7&gt;0,"["&amp;Voorronde!D7&amp;"] "&amp;Voorronde!E7,"BYE")</f>
        <v>BYE</v>
      </c>
      <c r="C64" s="28"/>
      <c r="D64" s="28"/>
      <c r="E64" s="27"/>
      <c r="G64" s="91"/>
      <c r="H64" s="103" t="str">
        <f>B82</f>
        <v/>
      </c>
      <c r="I64" s="91"/>
      <c r="J64" s="91"/>
      <c r="K64" s="91"/>
      <c r="L64" s="91"/>
      <c r="M64" s="91"/>
      <c r="N64" s="103" t="str">
        <f>H82</f>
        <v/>
      </c>
      <c r="O64" s="91"/>
      <c r="P64" s="91"/>
      <c r="Q64" s="91"/>
      <c r="R64" s="91"/>
      <c r="S64" s="91"/>
      <c r="T64" s="103" t="str">
        <f>N82</f>
        <v/>
      </c>
      <c r="U64" s="91"/>
      <c r="V64" s="91"/>
    </row>
    <row r="65" spans="1:22" s="26" customFormat="1" hidden="1" x14ac:dyDescent="0.2">
      <c r="A65" s="29"/>
      <c r="B65" s="42" t="str">
        <f>IF(Voorronde!S8&gt;0,"["&amp;Voorronde!D8&amp;"] "&amp;Voorronde!E8,"BYE")</f>
        <v>BYE</v>
      </c>
      <c r="C65" s="28"/>
      <c r="D65" s="28"/>
      <c r="E65" s="27"/>
      <c r="G65" s="91"/>
      <c r="H65" s="103" t="str">
        <f>B89</f>
        <v/>
      </c>
      <c r="I65" s="91"/>
      <c r="J65" s="91"/>
      <c r="K65" s="91"/>
      <c r="L65" s="91"/>
      <c r="M65" s="91"/>
      <c r="N65" s="103" t="str">
        <f>H85</f>
        <v/>
      </c>
      <c r="O65" s="91"/>
      <c r="P65" s="91"/>
      <c r="Q65" s="91"/>
      <c r="R65" s="91"/>
      <c r="S65" s="91"/>
      <c r="T65" s="103" t="str">
        <f>N83</f>
        <v/>
      </c>
      <c r="U65" s="91"/>
      <c r="V65" s="91"/>
    </row>
    <row r="66" spans="1:22" s="26" customFormat="1" hidden="1" x14ac:dyDescent="0.2">
      <c r="A66" s="29"/>
      <c r="B66" s="42" t="str">
        <f>IF(Voorronde!S9&gt;0,"["&amp;Voorronde!D9&amp;"] "&amp;Voorronde!E9,"BYE")</f>
        <v>BYE</v>
      </c>
      <c r="C66" s="28"/>
      <c r="D66" s="28"/>
      <c r="E66" s="27"/>
      <c r="G66" s="91"/>
      <c r="H66" s="103" t="str">
        <f>B86</f>
        <v/>
      </c>
      <c r="I66" s="91"/>
      <c r="J66" s="91"/>
      <c r="K66" s="91"/>
      <c r="L66" s="91"/>
      <c r="M66" s="91"/>
      <c r="N66" s="103" t="str">
        <f>H84</f>
        <v/>
      </c>
      <c r="O66" s="91"/>
      <c r="P66" s="91"/>
      <c r="Q66" s="91"/>
      <c r="R66" s="91"/>
      <c r="S66" s="91"/>
      <c r="T66" s="103" t="str">
        <f>N84</f>
        <v/>
      </c>
      <c r="U66" s="91"/>
      <c r="V66" s="91"/>
    </row>
    <row r="67" spans="1:22" s="26" customFormat="1" hidden="1" x14ac:dyDescent="0.2">
      <c r="A67" s="29"/>
      <c r="B67" s="42" t="str">
        <f>IF(Voorronde!S10&gt;0,"["&amp;Voorronde!D10&amp;"] "&amp;Voorronde!E10,"BYE")</f>
        <v>BYE</v>
      </c>
      <c r="C67" s="28"/>
      <c r="D67" s="28"/>
      <c r="E67" s="27"/>
      <c r="G67" s="91"/>
      <c r="H67" s="103" t="str">
        <f>B85</f>
        <v/>
      </c>
      <c r="I67" s="91"/>
      <c r="J67" s="91"/>
      <c r="K67" s="91"/>
      <c r="L67" s="91"/>
      <c r="M67" s="91"/>
      <c r="N67" s="103" t="str">
        <f>H83</f>
        <v/>
      </c>
      <c r="O67" s="91"/>
      <c r="P67" s="91"/>
      <c r="Q67" s="91"/>
      <c r="R67" s="91"/>
      <c r="S67" s="91"/>
      <c r="T67" s="91" t="str">
        <f>N85</f>
        <v/>
      </c>
      <c r="U67" s="91"/>
      <c r="V67" s="91"/>
    </row>
    <row r="68" spans="1:22" s="26" customFormat="1" hidden="1" x14ac:dyDescent="0.2">
      <c r="A68" s="29"/>
      <c r="B68" s="42" t="str">
        <f>IF(Voorronde!S11&gt;0,"["&amp;Voorronde!D11&amp;"] "&amp;Voorronde!E11,"BYE")</f>
        <v>BYE</v>
      </c>
      <c r="C68" s="28"/>
      <c r="D68" s="28"/>
      <c r="E68" s="27"/>
      <c r="G68" s="91"/>
      <c r="H68" s="103" t="str">
        <f>B84</f>
        <v/>
      </c>
      <c r="I68" s="91"/>
      <c r="J68" s="91"/>
      <c r="K68" s="91"/>
      <c r="L68" s="91"/>
      <c r="M68" s="91"/>
      <c r="N68" s="91"/>
      <c r="O68" s="91"/>
      <c r="P68" s="91"/>
      <c r="Q68" s="91"/>
      <c r="R68" s="91"/>
      <c r="S68" s="91"/>
      <c r="T68" s="91"/>
      <c r="U68" s="91"/>
      <c r="V68" s="91"/>
    </row>
    <row r="69" spans="1:22" s="26" customFormat="1" hidden="1" x14ac:dyDescent="0.2">
      <c r="A69" s="29"/>
      <c r="B69" s="42" t="str">
        <f>IF(Voorronde!S12&gt;0,"["&amp;Voorronde!D12&amp;"] "&amp;Voorronde!E12,"BYE")</f>
        <v>BYE</v>
      </c>
      <c r="C69" s="28"/>
      <c r="D69" s="28"/>
      <c r="E69" s="27"/>
      <c r="G69" s="91"/>
      <c r="H69" s="103" t="str">
        <f>B87</f>
        <v/>
      </c>
      <c r="I69" s="91"/>
      <c r="J69" s="91"/>
      <c r="K69" s="91"/>
      <c r="L69" s="91"/>
      <c r="M69" s="91"/>
      <c r="N69" s="91"/>
      <c r="O69" s="91"/>
      <c r="P69" s="91"/>
      <c r="Q69" s="91"/>
      <c r="R69" s="91"/>
      <c r="S69" s="91"/>
      <c r="T69" s="91"/>
      <c r="U69" s="91"/>
      <c r="V69" s="91"/>
    </row>
    <row r="70" spans="1:22" s="26" customFormat="1" hidden="1" x14ac:dyDescent="0.2">
      <c r="A70" s="29"/>
      <c r="B70" s="42" t="str">
        <f>IF(Voorronde!S13&gt;0,"["&amp;Voorronde!D13&amp;"] "&amp;Voorronde!E13,"BYE")</f>
        <v>BYE</v>
      </c>
      <c r="C70" s="28"/>
      <c r="D70" s="28"/>
      <c r="E70" s="27"/>
      <c r="G70" s="91"/>
      <c r="H70" s="103" t="str">
        <f>B88</f>
        <v/>
      </c>
      <c r="I70" s="91"/>
      <c r="J70" s="91"/>
      <c r="K70" s="91"/>
      <c r="L70" s="91"/>
      <c r="M70" s="91"/>
      <c r="N70" s="91"/>
      <c r="O70" s="91"/>
      <c r="P70" s="91"/>
      <c r="Q70" s="91"/>
      <c r="R70" s="91"/>
      <c r="S70" s="91"/>
      <c r="T70" s="91"/>
      <c r="U70" s="91"/>
      <c r="V70" s="91"/>
    </row>
    <row r="71" spans="1:22" s="26" customFormat="1" hidden="1" x14ac:dyDescent="0.2">
      <c r="A71" s="29"/>
      <c r="B71" s="42" t="str">
        <f>IF(Voorronde!S14&gt;0,"["&amp;Voorronde!D14&amp;"] "&amp;Voorronde!E14,"BYE")</f>
        <v>BYE</v>
      </c>
      <c r="C71" s="28"/>
      <c r="D71" s="28"/>
      <c r="E71" s="27"/>
      <c r="G71" s="91"/>
      <c r="H71" s="103" t="str">
        <f>B83</f>
        <v/>
      </c>
      <c r="I71" s="91"/>
      <c r="J71" s="91"/>
      <c r="K71" s="91"/>
      <c r="L71" s="91"/>
      <c r="M71" s="91"/>
      <c r="N71" s="91"/>
      <c r="O71" s="91"/>
      <c r="P71" s="91"/>
      <c r="Q71" s="91"/>
      <c r="R71" s="91"/>
      <c r="S71" s="91"/>
      <c r="T71" s="91"/>
      <c r="U71" s="91"/>
      <c r="V71" s="91"/>
    </row>
    <row r="72" spans="1:22" s="26" customFormat="1" hidden="1" x14ac:dyDescent="0.2">
      <c r="A72" s="29"/>
      <c r="B72" s="42" t="str">
        <f>IF(Voorronde!S15&gt;0,"["&amp;Voorronde!D15&amp;"] "&amp;Voorronde!E15,"BYE")</f>
        <v>BYE</v>
      </c>
      <c r="C72" s="28"/>
      <c r="D72" s="28"/>
      <c r="E72" s="27"/>
      <c r="G72" s="91"/>
      <c r="H72" s="91"/>
      <c r="I72" s="91"/>
      <c r="J72" s="91"/>
      <c r="K72" s="91"/>
      <c r="L72" s="91"/>
      <c r="M72" s="91"/>
      <c r="N72" s="91"/>
      <c r="O72" s="91"/>
      <c r="P72" s="91"/>
      <c r="Q72" s="91"/>
      <c r="R72" s="91"/>
      <c r="S72" s="91"/>
      <c r="T72" s="91"/>
      <c r="U72" s="91"/>
      <c r="V72" s="91"/>
    </row>
    <row r="73" spans="1:22" s="26" customFormat="1" hidden="1" x14ac:dyDescent="0.2">
      <c r="A73" s="29"/>
      <c r="B73" s="42" t="str">
        <f>IF(Voorronde!S16&gt;0,"["&amp;Voorronde!D16&amp;"] "&amp;Voorronde!E16,"BYE")</f>
        <v>BYE</v>
      </c>
      <c r="C73" s="28"/>
      <c r="D73" s="28"/>
      <c r="E73" s="27"/>
      <c r="G73" s="91"/>
      <c r="H73" s="91"/>
      <c r="I73" s="91"/>
      <c r="J73" s="91"/>
      <c r="K73" s="91"/>
      <c r="L73" s="91"/>
      <c r="M73" s="91"/>
      <c r="N73" s="91"/>
      <c r="O73" s="91"/>
      <c r="P73" s="91"/>
      <c r="Q73" s="91"/>
      <c r="R73" s="91"/>
      <c r="S73" s="91"/>
      <c r="T73" s="91"/>
      <c r="U73" s="91"/>
      <c r="V73" s="91"/>
    </row>
    <row r="74" spans="1:22" s="26" customFormat="1" hidden="1" x14ac:dyDescent="0.2">
      <c r="A74" s="29"/>
      <c r="B74" s="42" t="str">
        <f>IF(Voorronde!S17&gt;0,"["&amp;Voorronde!D17&amp;"] "&amp;Voorronde!E17,"BYE")</f>
        <v>BYE</v>
      </c>
      <c r="C74" s="28"/>
      <c r="D74" s="28"/>
      <c r="E74" s="27"/>
      <c r="G74" s="91"/>
      <c r="H74" s="91"/>
      <c r="I74" s="91"/>
      <c r="J74" s="91"/>
      <c r="K74" s="91"/>
      <c r="L74" s="91"/>
      <c r="M74" s="91"/>
      <c r="N74" s="91"/>
      <c r="O74" s="91"/>
      <c r="P74" s="91"/>
      <c r="Q74" s="91"/>
      <c r="R74" s="91"/>
      <c r="S74" s="91"/>
      <c r="T74" s="91"/>
      <c r="U74" s="91"/>
      <c r="V74" s="91"/>
    </row>
    <row r="75" spans="1:22" s="26" customFormat="1" hidden="1" x14ac:dyDescent="0.2">
      <c r="A75" s="29"/>
      <c r="B75" s="42" t="str">
        <f>IF(Voorronde!S18&gt;0,"["&amp;Voorronde!D18&amp;"] "&amp;Voorronde!E18,"BYE")</f>
        <v>BYE</v>
      </c>
      <c r="C75" s="28"/>
      <c r="D75" s="28"/>
      <c r="E75" s="27"/>
      <c r="G75" s="91"/>
      <c r="H75" s="91"/>
      <c r="I75" s="91"/>
      <c r="J75" s="91"/>
      <c r="K75" s="91"/>
      <c r="L75" s="91"/>
      <c r="M75" s="91"/>
      <c r="N75" s="91"/>
      <c r="O75" s="91"/>
      <c r="P75" s="91"/>
      <c r="Q75" s="91"/>
      <c r="R75" s="91"/>
      <c r="S75" s="91"/>
      <c r="T75" s="91"/>
      <c r="U75" s="91"/>
      <c r="V75" s="91"/>
    </row>
    <row r="76" spans="1:22" s="26" customFormat="1" hidden="1" x14ac:dyDescent="0.2">
      <c r="A76" s="29"/>
      <c r="B76" s="42" t="str">
        <f>IF(Voorronde!S19&gt;0,"["&amp;Voorronde!D19&amp;"] "&amp;Voorronde!E19,"BYE")</f>
        <v>BYE</v>
      </c>
      <c r="C76" s="28"/>
      <c r="D76" s="28"/>
      <c r="E76" s="27"/>
      <c r="G76" s="91"/>
      <c r="H76" s="91"/>
      <c r="I76" s="91"/>
      <c r="J76" s="91"/>
      <c r="K76" s="91"/>
      <c r="L76" s="91"/>
      <c r="M76" s="91"/>
      <c r="N76" s="91"/>
      <c r="O76" s="91"/>
      <c r="P76" s="91"/>
      <c r="Q76" s="91"/>
      <c r="R76" s="91"/>
      <c r="S76" s="91"/>
      <c r="T76" s="91"/>
      <c r="U76" s="91"/>
      <c r="V76" s="91"/>
    </row>
    <row r="77" spans="1:22" s="26" customFormat="1" hidden="1" x14ac:dyDescent="0.2">
      <c r="A77" s="29"/>
      <c r="B77" s="42" t="str">
        <f>IF(Voorronde!S20&gt;0,"["&amp;Voorronde!D20&amp;"] "&amp;Voorronde!E20,"BYE")</f>
        <v>BYE</v>
      </c>
      <c r="C77" s="28"/>
      <c r="D77" s="28"/>
      <c r="E77" s="27"/>
      <c r="G77" s="91"/>
      <c r="H77" s="91"/>
      <c r="I77" s="91"/>
      <c r="J77" s="91"/>
      <c r="K77" s="91"/>
      <c r="L77" s="91"/>
      <c r="M77" s="91"/>
      <c r="N77" s="91"/>
      <c r="O77" s="91"/>
      <c r="P77" s="91"/>
      <c r="Q77" s="91"/>
      <c r="R77" s="91"/>
      <c r="S77" s="91"/>
      <c r="T77" s="91"/>
      <c r="U77" s="91"/>
      <c r="V77" s="91"/>
    </row>
    <row r="78" spans="1:22" s="26" customFormat="1" hidden="1" x14ac:dyDescent="0.2">
      <c r="A78" s="29"/>
      <c r="B78" s="42" t="str">
        <f>IF(Voorronde!S21&gt;0,"["&amp;Voorronde!D21&amp;"] "&amp;Voorronde!E21,"BYE")</f>
        <v>BYE</v>
      </c>
      <c r="C78" s="28"/>
      <c r="D78" s="28"/>
      <c r="E78" s="27"/>
      <c r="G78" s="91"/>
      <c r="H78" s="91"/>
      <c r="I78" s="91"/>
      <c r="J78" s="91"/>
      <c r="K78" s="91"/>
      <c r="L78" s="91"/>
      <c r="M78" s="91"/>
      <c r="N78" s="91"/>
      <c r="O78" s="91"/>
      <c r="P78" s="91"/>
      <c r="Q78" s="91"/>
      <c r="R78" s="91"/>
      <c r="S78" s="91"/>
      <c r="T78" s="91"/>
      <c r="U78" s="91"/>
      <c r="V78" s="91"/>
    </row>
    <row r="79" spans="1:22" s="26" customFormat="1" hidden="1" x14ac:dyDescent="0.2">
      <c r="A79" s="29"/>
      <c r="B79" s="42" t="str">
        <f>IF(Voorronde!S22&gt;0,"["&amp;Voorronde!D22&amp;"] "&amp;Voorronde!E22,"BYE")</f>
        <v>BYE</v>
      </c>
      <c r="C79" s="28"/>
      <c r="D79" s="28"/>
      <c r="E79" s="27"/>
      <c r="G79" s="91"/>
      <c r="H79" s="91"/>
      <c r="I79" s="91"/>
      <c r="J79" s="91"/>
      <c r="K79" s="91"/>
      <c r="L79" s="91"/>
      <c r="M79" s="91"/>
      <c r="N79" s="91"/>
      <c r="O79" s="91"/>
      <c r="P79" s="91"/>
      <c r="Q79" s="91"/>
      <c r="R79" s="91"/>
      <c r="S79" s="91"/>
      <c r="T79" s="91"/>
      <c r="U79" s="91"/>
      <c r="V79" s="91"/>
    </row>
    <row r="81" spans="1:22" hidden="1" x14ac:dyDescent="0.2">
      <c r="A81" s="44" t="s">
        <v>32</v>
      </c>
      <c r="G81" s="104" t="s">
        <v>33</v>
      </c>
      <c r="M81" s="104" t="s">
        <v>34</v>
      </c>
      <c r="S81" s="104" t="s">
        <v>35</v>
      </c>
    </row>
    <row r="82" spans="1:22" s="26" customFormat="1" ht="12.75" hidden="1" x14ac:dyDescent="0.2">
      <c r="A82" s="29"/>
      <c r="B82" s="43" t="str">
        <f>IF(SUM(C8:D8)=SUM(C10:D10),"",IF(SUM(C8:D8)&gt;SUM(C10:D10),B8,B10))</f>
        <v/>
      </c>
      <c r="C82" s="45"/>
      <c r="D82" s="28"/>
      <c r="E82" s="45" t="s">
        <v>36</v>
      </c>
      <c r="G82" s="91"/>
      <c r="H82" s="103" t="str">
        <f>IF(SUM(I11:J11)=SUM(I13:J13),"",IF(SUM(I11:J11)&gt;SUM(I13:J13),H11,H13))</f>
        <v/>
      </c>
      <c r="I82" s="105"/>
      <c r="J82" s="91"/>
      <c r="K82" s="105" t="s">
        <v>37</v>
      </c>
      <c r="L82" s="91"/>
      <c r="M82" s="91"/>
      <c r="N82" s="103" t="str">
        <f>IF(SUM(O17:P17)=SUM(O19:P19),"",IF(SUM(O17:P17)&gt;SUM(O19:P19),N17,N19))</f>
        <v/>
      </c>
      <c r="O82" s="105"/>
      <c r="P82" s="91"/>
      <c r="Q82" s="105" t="s">
        <v>38</v>
      </c>
      <c r="R82" s="91"/>
      <c r="S82" s="91">
        <v>1</v>
      </c>
      <c r="T82" s="103" t="str">
        <f>IF(SUM(U25:V25)=SUM(U27:V27),"",IF(SUM(U25:V25)&gt;SUM(U27:V27),T25,T27))</f>
        <v/>
      </c>
      <c r="U82" s="91"/>
      <c r="V82" s="91"/>
    </row>
    <row r="83" spans="1:22" s="26" customFormat="1" ht="12.75" hidden="1" x14ac:dyDescent="0.2">
      <c r="A83" s="29"/>
      <c r="B83" s="43" t="str">
        <f>IF(SUM(C14:D14)=SUM(C16:D16),"",IF(SUM(C14:D14)&gt;SUM(C16:D16),B14,B16))</f>
        <v/>
      </c>
      <c r="C83" s="46"/>
      <c r="D83" s="28"/>
      <c r="E83" s="46" t="s">
        <v>39</v>
      </c>
      <c r="G83" s="91"/>
      <c r="H83" s="103" t="str">
        <f>IF(SUM(I23:J23)=SUM(I25:J25),"",IF(SUM(I23:J23)&gt;SUM(I25:J25),H23,H25))</f>
        <v/>
      </c>
      <c r="I83" s="105"/>
      <c r="J83" s="91"/>
      <c r="K83" s="105" t="s">
        <v>40</v>
      </c>
      <c r="L83" s="91"/>
      <c r="M83" s="91"/>
      <c r="N83" s="103" t="str">
        <f>IF(SUM(O41:P41)=SUM(O43:P43),"",IF(SUM(O41:P41)&gt;SUM(O43:P43),N41,N43))</f>
        <v/>
      </c>
      <c r="O83" s="105"/>
      <c r="P83" s="91"/>
      <c r="Q83" s="105" t="s">
        <v>41</v>
      </c>
      <c r="R83" s="91"/>
      <c r="S83" s="91">
        <v>2</v>
      </c>
      <c r="T83" s="103" t="str">
        <f>IF(SUM(U25:V25)=SUM(U27:V27),"",IF(SUM(U25:V25)&lt;SUM(U27:V27),T25,T27))</f>
        <v/>
      </c>
      <c r="U83" s="91"/>
      <c r="V83" s="91"/>
    </row>
    <row r="84" spans="1:22" s="26" customFormat="1" ht="12.75" hidden="1" x14ac:dyDescent="0.2">
      <c r="A84" s="29"/>
      <c r="B84" s="43" t="str">
        <f>IF(SUM(C20:D20)=SUM(C22:D22),"",IF(SUM(C20:D20)&gt;SUM(C22:D22),B20,B22))</f>
        <v/>
      </c>
      <c r="C84" s="46"/>
      <c r="D84" s="28"/>
      <c r="E84" s="46" t="s">
        <v>42</v>
      </c>
      <c r="G84" s="91"/>
      <c r="H84" s="103" t="str">
        <f>IF(SUM(I35:J35)=SUM(I37:J37),"",IF(SUM(I35:J35)&gt;SUM(I37:J37),H35,H37))</f>
        <v/>
      </c>
      <c r="I84" s="105"/>
      <c r="J84" s="91"/>
      <c r="K84" s="105" t="s">
        <v>43</v>
      </c>
      <c r="L84" s="91"/>
      <c r="M84" s="91"/>
      <c r="N84" s="91" t="str">
        <f>IF(SUM(O17:P17)=SUM(O19:P19),"",IF(SUM(O17:P17)&lt;SUM(O19:P19),N17,N19))</f>
        <v/>
      </c>
      <c r="O84" s="105"/>
      <c r="P84" s="91"/>
      <c r="Q84" s="105" t="s">
        <v>38</v>
      </c>
      <c r="R84" s="91"/>
      <c r="S84" s="91">
        <v>3</v>
      </c>
      <c r="T84" s="91" t="str">
        <f>IF(SUM(U33:V33)=SUM(U35:V35),"",IF(SUM(U33:V33)&gt;SUM(U35:V35),T33,T35))</f>
        <v/>
      </c>
      <c r="U84" s="91"/>
      <c r="V84" s="91"/>
    </row>
    <row r="85" spans="1:22" s="26" customFormat="1" ht="12.75" hidden="1" x14ac:dyDescent="0.2">
      <c r="A85" s="29"/>
      <c r="B85" s="43" t="str">
        <f>IF(SUM(C26:D26)=SUM(C28:D28),"",IF(SUM(C26:D26)&gt;SUM(C28:D28),B26,B28))</f>
        <v/>
      </c>
      <c r="C85" s="46"/>
      <c r="D85" s="28"/>
      <c r="E85" s="46" t="s">
        <v>44</v>
      </c>
      <c r="G85" s="91"/>
      <c r="H85" s="103" t="str">
        <f>IF(SUM(I47:J47)=SUM(I49:J49),"",IF(SUM(I47:J47)&gt;SUM(I49:J49),H47,H49))</f>
        <v/>
      </c>
      <c r="I85" s="105"/>
      <c r="J85" s="91"/>
      <c r="K85" s="105" t="s">
        <v>45</v>
      </c>
      <c r="L85" s="91"/>
      <c r="M85" s="91"/>
      <c r="N85" s="91" t="str">
        <f>IF(SUM(O41:P41)=SUM(O43:P43),"",IF(SUM(O41:P41)&lt;SUM(O43:P43),N41,N43))</f>
        <v/>
      </c>
      <c r="O85" s="106"/>
      <c r="P85" s="91"/>
      <c r="Q85" s="106" t="s">
        <v>41</v>
      </c>
      <c r="R85" s="91"/>
      <c r="S85" s="91">
        <v>4</v>
      </c>
      <c r="T85" s="91" t="str">
        <f>IF(SUM(U33:V33)=SUM(U35:V35),"",IF(SUM(U33:V33)&lt;SUM(U35:V35),T33,T35))</f>
        <v/>
      </c>
      <c r="U85" s="91"/>
      <c r="V85" s="91"/>
    </row>
    <row r="86" spans="1:22" s="26" customFormat="1" ht="12.75" hidden="1" x14ac:dyDescent="0.2">
      <c r="A86" s="29"/>
      <c r="B86" s="43" t="str">
        <f>IF(SUM(C32:D32)=SUM(C34:D34),"",IF(SUM(C32:D32)&gt;SUM(C34:D34),B32,B34))</f>
        <v/>
      </c>
      <c r="C86" s="46"/>
      <c r="D86" s="28"/>
      <c r="E86" s="46" t="s">
        <v>46</v>
      </c>
      <c r="G86" s="91">
        <v>5</v>
      </c>
      <c r="H86" s="91" t="str">
        <f>IF(SUM(I11:J11)=SUM(I13:J13),"",IF(SUM(I11:J11)&lt;SUM(I13:J13),H11,H13))</f>
        <v/>
      </c>
      <c r="I86" s="92"/>
      <c r="J86" s="91"/>
      <c r="K86" s="91"/>
      <c r="L86" s="91"/>
      <c r="M86" s="91"/>
      <c r="N86" s="91"/>
      <c r="O86" s="91"/>
      <c r="P86" s="91"/>
      <c r="Q86" s="91"/>
      <c r="R86" s="91"/>
      <c r="S86" s="91"/>
      <c r="T86" s="91"/>
      <c r="U86" s="91"/>
      <c r="V86" s="91"/>
    </row>
    <row r="87" spans="1:22" s="26" customFormat="1" ht="12.75" hidden="1" x14ac:dyDescent="0.2">
      <c r="A87" s="29"/>
      <c r="B87" s="43" t="str">
        <f>IF(SUM(C38:D38)=SUM(C40:D40),"",IF(SUM(C38:D38)&gt;SUM(C40:D40),B38,B40))</f>
        <v/>
      </c>
      <c r="C87" s="46"/>
      <c r="D87" s="28"/>
      <c r="E87" s="46" t="s">
        <v>47</v>
      </c>
      <c r="G87" s="91">
        <v>5</v>
      </c>
      <c r="H87" s="91" t="str">
        <f>IF(SUM(I23:J23)=SUM(I25:J25),"",IF(SUM(I23:J23)&lt;SUM(I25:J25),H23,H25))</f>
        <v/>
      </c>
      <c r="I87" s="92"/>
      <c r="J87" s="91"/>
      <c r="K87" s="91"/>
      <c r="L87" s="91"/>
      <c r="M87" s="91"/>
      <c r="N87" s="91"/>
      <c r="O87" s="91"/>
      <c r="P87" s="91"/>
      <c r="Q87" s="91"/>
      <c r="R87" s="91"/>
      <c r="S87" s="91"/>
      <c r="T87" s="91"/>
      <c r="U87" s="91"/>
      <c r="V87" s="91"/>
    </row>
    <row r="88" spans="1:22" s="26" customFormat="1" ht="12.75" hidden="1" x14ac:dyDescent="0.2">
      <c r="A88" s="29"/>
      <c r="B88" s="43" t="str">
        <f>IF(SUM(C44:D44)=SUM(C46:D46),"",IF(SUM(C44:D44)&gt;SUM(C46:D46),B44,B46))</f>
        <v/>
      </c>
      <c r="C88" s="46"/>
      <c r="D88" s="28"/>
      <c r="E88" s="46" t="s">
        <v>48</v>
      </c>
      <c r="G88" s="91">
        <v>5</v>
      </c>
      <c r="H88" s="91" t="str">
        <f>IF(SUM(I35:J35)=SUM(I37:J37),"",IF(SUM(I35:J35)&lt;SUM(I37:J37),H35,H37))</f>
        <v/>
      </c>
      <c r="I88" s="92"/>
      <c r="J88" s="91"/>
      <c r="K88" s="91"/>
      <c r="L88" s="91"/>
      <c r="M88" s="91"/>
      <c r="N88" s="91"/>
      <c r="O88" s="91"/>
      <c r="P88" s="91"/>
      <c r="Q88" s="91"/>
      <c r="R88" s="91"/>
      <c r="S88" s="91"/>
      <c r="T88" s="91"/>
      <c r="U88" s="91"/>
      <c r="V88" s="91"/>
    </row>
    <row r="89" spans="1:22" s="26" customFormat="1" ht="12.75" hidden="1" x14ac:dyDescent="0.2">
      <c r="A89" s="29"/>
      <c r="B89" s="43" t="str">
        <f>IF(SUM(C50:D50)=SUM(C52:D52),"",IF(SUM(C50:D50)&gt;SUM(C52:D52),B50,B52))</f>
        <v/>
      </c>
      <c r="C89" s="46"/>
      <c r="D89" s="28"/>
      <c r="E89" s="46" t="s">
        <v>49</v>
      </c>
      <c r="G89" s="91">
        <v>5</v>
      </c>
      <c r="H89" s="91" t="str">
        <f>IF(SUM(I47:J47)=SUM(I49:J49),"",IF(SUM(I47:J47)&lt;SUM(I49:J49),H47,H49))</f>
        <v/>
      </c>
      <c r="I89" s="92"/>
      <c r="J89" s="91"/>
      <c r="K89" s="91"/>
      <c r="L89" s="91"/>
      <c r="M89" s="91"/>
      <c r="N89" s="91"/>
      <c r="O89" s="91"/>
      <c r="P89" s="91"/>
      <c r="Q89" s="91"/>
      <c r="R89" s="91"/>
      <c r="S89" s="91"/>
      <c r="T89" s="91"/>
      <c r="U89" s="91"/>
      <c r="V89" s="91"/>
    </row>
    <row r="90" spans="1:22" s="26" customFormat="1" hidden="1" x14ac:dyDescent="0.2">
      <c r="A90" s="29">
        <v>9</v>
      </c>
      <c r="B90" s="26" t="str">
        <f>IF(SUM(C8:D8)=SUM(C10:D10),"",IF(SUM(C8:D8)&lt;SUM(C10:D10),B8,B10))</f>
        <v/>
      </c>
      <c r="C90" s="28"/>
      <c r="D90" s="28"/>
      <c r="E90" s="27"/>
      <c r="G90" s="91"/>
      <c r="H90" s="91"/>
      <c r="I90" s="91"/>
      <c r="J90" s="91"/>
      <c r="K90" s="91"/>
      <c r="L90" s="91"/>
      <c r="M90" s="91"/>
      <c r="N90" s="91"/>
      <c r="O90" s="91"/>
      <c r="P90" s="91"/>
      <c r="Q90" s="91"/>
      <c r="R90" s="91"/>
      <c r="S90" s="91"/>
      <c r="T90" s="91"/>
      <c r="U90" s="91"/>
      <c r="V90" s="91"/>
    </row>
    <row r="91" spans="1:22" s="26" customFormat="1" hidden="1" x14ac:dyDescent="0.2">
      <c r="A91" s="29">
        <v>9</v>
      </c>
      <c r="B91" s="26" t="str">
        <f>IF(SUM(C14:D14)=SUM(C16:D16),"",IF(SUM(C14:D14)&lt;SUM(C16:D16),B14,B16))</f>
        <v/>
      </c>
      <c r="C91" s="28"/>
      <c r="D91" s="28"/>
      <c r="E91" s="27"/>
      <c r="G91" s="91"/>
      <c r="H91" s="91"/>
      <c r="I91" s="91"/>
      <c r="J91" s="91"/>
      <c r="K91" s="91"/>
      <c r="L91" s="91"/>
      <c r="M91" s="91"/>
      <c r="N91" s="91"/>
      <c r="O91" s="91"/>
      <c r="P91" s="91"/>
      <c r="Q91" s="91"/>
      <c r="R91" s="91"/>
      <c r="S91" s="91"/>
      <c r="T91" s="91"/>
      <c r="U91" s="91"/>
      <c r="V91" s="91"/>
    </row>
    <row r="92" spans="1:22" s="26" customFormat="1" hidden="1" x14ac:dyDescent="0.2">
      <c r="A92" s="29">
        <v>9</v>
      </c>
      <c r="B92" s="26" t="str">
        <f>IF(SUM(C20:D20)=SUM(C22:D22),"",IF(SUM(C20:D20)&lt;SUM(C22:D22),B20,B22))</f>
        <v/>
      </c>
      <c r="C92" s="28"/>
      <c r="D92" s="28"/>
      <c r="E92" s="27"/>
      <c r="G92" s="91"/>
      <c r="H92" s="91"/>
      <c r="I92" s="91"/>
      <c r="J92" s="91"/>
      <c r="K92" s="91"/>
      <c r="L92" s="91"/>
      <c r="M92" s="91"/>
      <c r="N92" s="91"/>
      <c r="O92" s="91"/>
      <c r="P92" s="91"/>
      <c r="Q92" s="91"/>
      <c r="R92" s="91"/>
      <c r="S92" s="91"/>
      <c r="T92" s="91"/>
      <c r="U92" s="91"/>
      <c r="V92" s="91"/>
    </row>
    <row r="93" spans="1:22" s="26" customFormat="1" hidden="1" x14ac:dyDescent="0.2">
      <c r="A93" s="29">
        <v>9</v>
      </c>
      <c r="B93" s="26" t="str">
        <f>IF(SUM(C26:D26)=SUM(C28:D28),"",IF(SUM(C26:D26)&lt;SUM(C28:D28),B26,B28))</f>
        <v/>
      </c>
      <c r="C93" s="28"/>
      <c r="D93" s="28"/>
      <c r="E93" s="27"/>
      <c r="G93" s="91"/>
      <c r="H93" s="91"/>
      <c r="I93" s="91"/>
      <c r="J93" s="91"/>
      <c r="K93" s="91"/>
      <c r="L93" s="91"/>
      <c r="M93" s="91"/>
      <c r="N93" s="91"/>
      <c r="O93" s="91"/>
      <c r="P93" s="91"/>
      <c r="Q93" s="91"/>
      <c r="R93" s="91"/>
      <c r="S93" s="91"/>
      <c r="T93" s="91"/>
      <c r="U93" s="91"/>
      <c r="V93" s="91"/>
    </row>
    <row r="94" spans="1:22" s="26" customFormat="1" hidden="1" x14ac:dyDescent="0.2">
      <c r="A94" s="29">
        <v>9</v>
      </c>
      <c r="B94" s="26" t="str">
        <f>IF(SUM(C32:D32)=SUM(C34:D34),"",IF(SUM(C32:D32)&lt;SUM(C34:D34),B32,B34))</f>
        <v/>
      </c>
      <c r="C94" s="28"/>
      <c r="D94" s="28"/>
      <c r="E94" s="27"/>
      <c r="G94" s="91"/>
      <c r="H94" s="91"/>
      <c r="I94" s="91"/>
      <c r="J94" s="91"/>
      <c r="K94" s="91"/>
      <c r="L94" s="91"/>
      <c r="M94" s="91"/>
      <c r="N94" s="91"/>
      <c r="O94" s="91"/>
      <c r="P94" s="91"/>
      <c r="Q94" s="91"/>
      <c r="R94" s="91"/>
      <c r="S94" s="91"/>
      <c r="T94" s="91"/>
      <c r="U94" s="91"/>
      <c r="V94" s="91"/>
    </row>
    <row r="95" spans="1:22" s="26" customFormat="1" hidden="1" x14ac:dyDescent="0.2">
      <c r="A95" s="29">
        <v>9</v>
      </c>
      <c r="B95" s="26" t="str">
        <f>IF(SUM(C38:D38)=SUM(C40:D40),"",IF(SUM(C38:D38)&lt;SUM(C40:D40),B38,B40))</f>
        <v/>
      </c>
      <c r="C95" s="28"/>
      <c r="D95" s="28"/>
      <c r="E95" s="27"/>
      <c r="G95" s="91"/>
      <c r="H95" s="91"/>
      <c r="I95" s="91"/>
      <c r="J95" s="91"/>
      <c r="K95" s="91"/>
      <c r="L95" s="91"/>
      <c r="M95" s="91"/>
      <c r="N95" s="91"/>
      <c r="O95" s="91"/>
      <c r="P95" s="91"/>
      <c r="Q95" s="91"/>
      <c r="R95" s="91"/>
      <c r="S95" s="91"/>
      <c r="T95" s="91"/>
      <c r="U95" s="91"/>
      <c r="V95" s="91"/>
    </row>
    <row r="96" spans="1:22" s="26" customFormat="1" hidden="1" x14ac:dyDescent="0.2">
      <c r="A96" s="29">
        <v>9</v>
      </c>
      <c r="B96" s="26" t="str">
        <f>IF(SUM(C44:D44)=SUM(C46:D46),"",IF(SUM(C44:D44)&lt;SUM(C46:D46),B44,B46))</f>
        <v/>
      </c>
      <c r="C96" s="28"/>
      <c r="D96" s="28"/>
      <c r="E96" s="27"/>
      <c r="G96" s="91"/>
      <c r="H96" s="91"/>
      <c r="I96" s="91"/>
      <c r="J96" s="91"/>
      <c r="K96" s="91"/>
      <c r="L96" s="91"/>
      <c r="M96" s="91"/>
      <c r="N96" s="91"/>
      <c r="O96" s="91"/>
      <c r="P96" s="91"/>
      <c r="Q96" s="91"/>
      <c r="R96" s="91"/>
      <c r="S96" s="91"/>
      <c r="T96" s="91"/>
      <c r="U96" s="91"/>
      <c r="V96" s="91"/>
    </row>
    <row r="97" spans="1:22" s="26" customFormat="1" hidden="1" x14ac:dyDescent="0.2">
      <c r="A97" s="29">
        <v>9</v>
      </c>
      <c r="B97" s="26" t="str">
        <f>IF(SUM(C50:D50)=SUM(C52:D52),"",IF(SUM(C50:D50)&lt;SUM(C52:D52),B50,B52))</f>
        <v/>
      </c>
      <c r="C97" s="28"/>
      <c r="D97" s="28"/>
      <c r="E97" s="27"/>
      <c r="G97" s="91"/>
      <c r="H97" s="91"/>
      <c r="I97" s="91"/>
      <c r="J97" s="91"/>
      <c r="K97" s="91"/>
      <c r="L97" s="91"/>
      <c r="M97" s="91"/>
      <c r="N97" s="91"/>
      <c r="O97" s="91"/>
      <c r="P97" s="91"/>
      <c r="Q97" s="91"/>
      <c r="R97" s="91"/>
      <c r="S97" s="91"/>
      <c r="T97" s="91"/>
      <c r="U97" s="91"/>
      <c r="V97" s="91"/>
    </row>
  </sheetData>
  <mergeCells count="7">
    <mergeCell ref="T23:V23"/>
    <mergeCell ref="T31:V31"/>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2023-03-16T07:06:16Z</cp:lastPrinted>
  <dcterms:created xsi:type="dcterms:W3CDTF">2000-03-31T19:47:32Z</dcterms:created>
  <dcterms:modified xsi:type="dcterms:W3CDTF">2023-03-22T17:50:16Z</dcterms:modified>
</cp:coreProperties>
</file>