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RK excels\"/>
    </mc:Choice>
  </mc:AlternateContent>
  <xr:revisionPtr revIDLastSave="0" documentId="13_ncr:1_{696133CD-F646-4AFA-BC12-AB66201B7B3C}" xr6:coauthVersionLast="47" xr6:coauthVersionMax="47" xr10:uidLastSave="{00000000-0000-0000-0000-000000000000}"/>
  <bookViews>
    <workbookView xWindow="780" yWindow="780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V11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<sst xmlns="http://schemas.openxmlformats.org/spreadsheetml/2006/main" count="239" uniqueCount="130">
  <si>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</si>
  <si>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</si>
  <si>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</si>
  <si>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</si>
  <si>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</si>
  <si>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</si>
  <si>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</si>
  <si>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</si>
  <si>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</si>
  <si>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</si>
  <si>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</si>
  <si>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</si>
  <si>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</si>
  <si>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</si>
  <si>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</si>
  <si>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</si>
  <si>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</si>
  <si>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</si>
  <si>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</si>
  <si>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</si>
  <si>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</si>
  <si>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</si>
  <si>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</si>
  <si>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</si>
  <si>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</si>
  <si>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</si>
  <si>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</si>
  <si>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</si>
  <si>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</si>
  <si>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</si>
  <si>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</si>
  <si>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</si>
  <si>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</si>
  <si>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</si>
  <si>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</si>
  <si>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</si>
  <si>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</si>
  <si>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</si>
  <si>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</si>
  <si>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</si>
  <si>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</si>
  <si>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</si>
  <si>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</si>
  <si>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</si>
  <si>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</si>
  <si>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</si>
  <si>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</si>
  <si>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</si>
  <si>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</si>
  <si>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</si>
  <si>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</si>
  <si>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</si>
  <si>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</si>
  <si>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</si>
  <si>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</si>
  <si>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</si>
  <si>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</si>
  <si>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</si>
  <si>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</si>
  <si>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</si>
  <si>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</si>
  <si>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</si>
  <si>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</si>
  <si>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</si>
  <si>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</si>
  <si>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</si>
  <si>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</si>
  <si>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</si>
  <si>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</si>
  <si>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</si>
  <si>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</si>
  <si>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</si>
  <si>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</si>
  <si>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</si>
  <si>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</si>
  <si>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</si>
  <si>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</si>
  <si>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</si>
  <si>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</si>
  <si>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</si>
  <si>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</si>
  <si>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</si>
  <si>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</si>
  <si>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</si>
  <si>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</si>
  <si>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</si>
  <si>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</si>
  <si>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</si>
  <si>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</si>
  <si>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</si>
  <si>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</si>
  <si>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</si>
  <si>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</si>
  <si>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</si>
  <si>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</si>
  <si>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</si>
  <si>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</si>
  <si>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</si>
  <si>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</si>
  <si>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</si>
  <si>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</si>
  <si>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</si>
  <si>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</si>
  <si>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sporter</t>
  </si>
  <si>
    <t>Sporter gem.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</si>
  <si>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</si>
  <si>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</si>
  <si>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</si>
  <si>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</si>
  <si>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</si>
  <si>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</si>
  <si>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</si>
  <si>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</si>
  <si>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</si>
  <si>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</si>
  <si>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</si>
  <si>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</si>
  <si>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</si>
  <si>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</si>
  <si>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</si>
  <si>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</si>
  <si>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</si>
  <si>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</si>
  <si>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</si>
  <si>
    <t>Instructies voor juist gebruik van dit RK programma voor de Indoor teams competitie</t>
  </si>
  <si>
    <t>Dit blad bevat alle RK-gerechtigde deelnemers met hun vereniging + gemiddelde + boogtype</t>
  </si>
  <si>
    <t>E-mail vragen RK: info@handboogsport.nl</t>
  </si>
  <si>
    <t>RK Indoor Teams, Klasse: komt hier</t>
  </si>
  <si>
    <t>Alleen onderstaande sporters mogen invallen in dit RK</t>
  </si>
  <si>
    <t>- Ze hebben genoeg scores neergezet in de regiocompetitie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</si>
</sst>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124</v>
      </c>
    </row>
    <row r="3" spans="1:2" x14ac:dyDescent="0.2"/>
    <row r="4" spans="1:2" x14ac:dyDescent="0.2">
      <c r="A4" s="201" t="s">
        <v>107</v>
      </c>
      <c r="B4" s="201"/>
    </row>
    <row r="5" spans="1:2" x14ac:dyDescent="0.2">
      <c r="A5" s="32"/>
    </row>
    <row r="6" spans="1:2" x14ac:dyDescent="0.2">
      <c r="A6" s="3" t="s">
        <v>123</v>
      </c>
    </row>
    <row r="7" spans="1:2" ht="15.75" x14ac:dyDescent="0.25">
      <c r="B7" s="3" t="s">
        <v>58</v>
      </c>
    </row>
    <row r="8" spans="1:2" ht="15.75" x14ac:dyDescent="0.25">
      <c r="B8" s="2" t="s">
        <v>118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122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125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105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109</v>
      </c>
    </row>
    <row r="30" spans="1:2" x14ac:dyDescent="0.2">
      <c r="B30" s="3" t="s">
        <v>110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113</v>
      </c>
    </row>
    <row r="34" spans="1:2" ht="15.75" x14ac:dyDescent="0.25">
      <c r="B34" s="3" t="s">
        <v>114</v>
      </c>
    </row>
    <row r="35" spans="1:2" ht="30" x14ac:dyDescent="0.2">
      <c r="B35" s="100" t="s">
        <v>115</v>
      </c>
    </row>
    <row r="36" spans="1:2" x14ac:dyDescent="0.2">
      <c r="B36" s="100" t="s">
        <v>116</v>
      </c>
    </row>
    <row r="37" spans="1:2" x14ac:dyDescent="0.2">
      <c r="B37" s="100" t="s">
        <v>112</v>
      </c>
    </row>
    <row r="38" spans="1:2" x14ac:dyDescent="0.2">
      <c r="B38" s="100" t="s">
        <v>111</v>
      </c>
    </row>
    <row r="39" spans="1:2" x14ac:dyDescent="0.2">
      <c r="B39" s="100"/>
    </row>
    <row r="40" spans="1:2" x14ac:dyDescent="0.2"/>
    <row r="41" spans="1:2" ht="15.75" x14ac:dyDescent="0.25">
      <c r="A41" s="2" t="s">
        <v>108</v>
      </c>
    </row>
    <row r="42" spans="1:2" ht="15.75" x14ac:dyDescent="0.25">
      <c r="A42" s="2"/>
      <c r="B42" s="3" t="s">
        <v>117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x14ac:dyDescent="0.2"/>
    <row r="59" spans="1:2" x14ac:dyDescent="0.2">
      <c r="B59" s="3" t="s">
        <v>102</v>
      </c>
    </row>
    <row r="60" spans="1:2" x14ac:dyDescent="0.2">
      <c r="B60" s="3" t="s">
        <v>126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2" t="str">
        <f>'Deelnemers en Scores'!B2</f>
        <v>RK Indoor Teams, Klasse: komt hier</v>
      </c>
      <c r="C1" s="203"/>
      <c r="D1" s="203"/>
      <c r="E1" s="203"/>
      <c r="F1" s="203"/>
      <c r="G1" s="203"/>
      <c r="H1" s="203"/>
      <c r="I1" s="204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128</v>
      </c>
    </row>
    <row r="7" spans="2:9" ht="14.25" x14ac:dyDescent="0.2">
      <c r="D7" s="61" t="s">
        <v>129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6" customWidth="1"/>
    <col min="3" max="3" width="5.109375" style="156" customWidth="1"/>
    <col min="4" max="4" width="29.33203125" style="156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5" t="s">
        <v>127</v>
      </c>
      <c r="C2" s="206"/>
      <c r="D2" s="206"/>
      <c r="E2" s="206"/>
      <c r="F2" s="206"/>
      <c r="G2" s="206"/>
      <c r="H2" s="206"/>
      <c r="I2" s="206"/>
      <c r="J2" s="206"/>
      <c r="K2" s="207"/>
    </row>
    <row r="3" spans="1:11" x14ac:dyDescent="0.2">
      <c r="B3" s="82"/>
      <c r="C3" s="83"/>
      <c r="D3" s="83"/>
      <c r="K3" s="87"/>
    </row>
    <row r="4" spans="1:11" ht="23.25" customHeight="1" x14ac:dyDescent="0.2">
      <c r="B4" s="212" t="s">
        <v>13</v>
      </c>
      <c r="C4" s="213"/>
      <c r="D4" s="213"/>
      <c r="E4" s="88" t="s">
        <v>47</v>
      </c>
      <c r="F4" s="209" t="s">
        <v>48</v>
      </c>
      <c r="G4" s="95" t="s">
        <v>7</v>
      </c>
      <c r="H4" s="210" t="s">
        <v>38</v>
      </c>
      <c r="I4" s="210"/>
      <c r="J4" s="210"/>
      <c r="K4" s="211"/>
    </row>
    <row r="5" spans="1:11" ht="15" x14ac:dyDescent="0.2">
      <c r="A5" s="157"/>
      <c r="B5" s="89"/>
      <c r="C5" s="96"/>
      <c r="D5" s="97"/>
      <c r="E5" s="96"/>
      <c r="F5" s="209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8" t="s">
        <v>51</v>
      </c>
      <c r="I6" s="208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104</v>
      </c>
      <c r="H7" s="120" t="s">
        <v>52</v>
      </c>
      <c r="I7" s="120" t="s">
        <v>53</v>
      </c>
      <c r="J7" s="115" t="s">
        <v>103</v>
      </c>
      <c r="K7" s="118" t="s">
        <v>6</v>
      </c>
    </row>
    <row r="8" spans="1:11" x14ac:dyDescent="0.2">
      <c r="B8" s="164"/>
      <c r="E8" s="156"/>
      <c r="F8" s="156"/>
      <c r="G8" s="165"/>
      <c r="H8" s="156"/>
      <c r="I8" s="156"/>
      <c r="J8" s="156"/>
      <c r="K8" s="159"/>
    </row>
    <row r="9" spans="1:11" x14ac:dyDescent="0.2">
      <c r="B9" s="166">
        <v>1</v>
      </c>
      <c r="C9" s="167"/>
      <c r="D9" s="168" t="s">
        <v>17</v>
      </c>
      <c r="E9" s="167"/>
      <c r="F9" s="168" t="s">
        <v>16</v>
      </c>
      <c r="G9" s="169">
        <v>888.8</v>
      </c>
      <c r="H9" s="167"/>
      <c r="I9" s="167"/>
      <c r="J9" s="156"/>
      <c r="K9" s="160">
        <f>SUM(J10:J13)-MINA(J10:J13)</f>
        <v>0</v>
      </c>
    </row>
    <row r="10" spans="1:11" x14ac:dyDescent="0.2">
      <c r="B10" s="166"/>
      <c r="C10" s="167"/>
      <c r="D10" s="167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6"/>
      <c r="C11" s="167"/>
      <c r="D11" s="167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6"/>
      <c r="C12" s="167"/>
      <c r="D12" s="167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6"/>
      <c r="C13" s="167"/>
      <c r="D13" s="167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6"/>
      <c r="C14" s="167"/>
      <c r="D14" s="167"/>
      <c r="E14" s="173"/>
      <c r="F14" s="157"/>
      <c r="G14" s="174"/>
      <c r="H14" s="173"/>
      <c r="I14" s="173"/>
      <c r="K14" s="87"/>
    </row>
    <row r="15" spans="1:11" x14ac:dyDescent="0.2">
      <c r="B15" s="166">
        <v>2</v>
      </c>
      <c r="C15" s="167"/>
      <c r="D15" s="168" t="s">
        <v>18</v>
      </c>
      <c r="E15" s="167"/>
      <c r="F15" s="168" t="s">
        <v>14</v>
      </c>
      <c r="G15" s="169">
        <v>888.8</v>
      </c>
      <c r="H15" s="173"/>
      <c r="I15" s="173"/>
      <c r="J15" s="156"/>
      <c r="K15" s="160">
        <f>IF(COUNTA(J16:J19)&lt;3,0,IF(COUNTA(J16:J19)=3,SUM(J16:J19),IF(SUM(J16:J19)&gt;0,SUM(J16:J19)-MINA(J16:J19),0)))</f>
        <v>0</v>
      </c>
    </row>
    <row r="16" spans="1:11" x14ac:dyDescent="0.2">
      <c r="B16" s="166"/>
      <c r="C16" s="167"/>
      <c r="D16" s="167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6"/>
      <c r="C17" s="167"/>
      <c r="D17" s="167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6"/>
      <c r="C18" s="167"/>
      <c r="D18" s="167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6"/>
      <c r="C19" s="167"/>
      <c r="D19" s="167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6"/>
      <c r="C20" s="167"/>
      <c r="D20" s="167"/>
      <c r="E20" s="173"/>
      <c r="F20" s="157"/>
      <c r="G20" s="174"/>
      <c r="H20" s="173"/>
      <c r="I20" s="173"/>
      <c r="K20" s="87"/>
    </row>
    <row r="21" spans="2:11" x14ac:dyDescent="0.2">
      <c r="B21" s="166">
        <v>3</v>
      </c>
      <c r="C21" s="167"/>
      <c r="D21" s="168" t="s">
        <v>19</v>
      </c>
      <c r="E21" s="167"/>
      <c r="F21" s="168" t="s">
        <v>15</v>
      </c>
      <c r="G21" s="169">
        <v>888.8</v>
      </c>
      <c r="H21" s="173"/>
      <c r="I21" s="173"/>
      <c r="J21" s="156"/>
      <c r="K21" s="160">
        <f>IF(COUNTA(J22:J25)&lt;3,0,IF(COUNTA(J22:J25)=3,SUM(J22:J25),IF(SUM(J22:J25)&gt;0,SUM(J22:J25)-MINA(J22:J25),0)))</f>
        <v>0</v>
      </c>
    </row>
    <row r="22" spans="2:11" x14ac:dyDescent="0.2">
      <c r="B22" s="166"/>
      <c r="C22" s="167"/>
      <c r="D22" s="167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6"/>
      <c r="C23" s="167"/>
      <c r="D23" s="167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6"/>
      <c r="C24" s="167"/>
      <c r="D24" s="167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6"/>
      <c r="C25" s="167"/>
      <c r="D25" s="167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6"/>
      <c r="C26" s="167"/>
      <c r="D26" s="167"/>
      <c r="E26" s="173"/>
      <c r="F26" s="157"/>
      <c r="G26" s="174"/>
      <c r="H26" s="173"/>
      <c r="I26" s="173"/>
      <c r="K26" s="87"/>
    </row>
    <row r="27" spans="2:11" x14ac:dyDescent="0.2">
      <c r="B27" s="166">
        <v>4</v>
      </c>
      <c r="C27" s="167"/>
      <c r="D27" s="168" t="s">
        <v>35</v>
      </c>
      <c r="E27" s="167"/>
      <c r="F27" s="168" t="s">
        <v>20</v>
      </c>
      <c r="G27" s="169">
        <v>888.8</v>
      </c>
      <c r="H27" s="173"/>
      <c r="I27" s="173"/>
      <c r="J27" s="156"/>
      <c r="K27" s="160">
        <f>IF(COUNTA(J28:J31)&lt;3,0,IF(COUNTA(J28:J31)=3,SUM(J28:J31),IF(SUM(J28:J31)&gt;0,SUM(J28:J31)-MINA(J28:J31),0)))</f>
        <v>0</v>
      </c>
    </row>
    <row r="28" spans="2:11" x14ac:dyDescent="0.2">
      <c r="B28" s="166"/>
      <c r="C28" s="167"/>
      <c r="D28" s="167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6"/>
      <c r="C29" s="167"/>
      <c r="D29" s="167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6"/>
      <c r="C30" s="167"/>
      <c r="D30" s="167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6"/>
      <c r="C31" s="167"/>
      <c r="D31" s="167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6"/>
      <c r="C32" s="167"/>
      <c r="D32" s="167"/>
      <c r="E32" s="13"/>
      <c r="F32" s="14"/>
      <c r="G32" s="93"/>
      <c r="H32" s="13"/>
      <c r="I32" s="13"/>
      <c r="K32" s="87"/>
    </row>
    <row r="33" spans="2:11" x14ac:dyDescent="0.2">
      <c r="B33" s="166">
        <v>5</v>
      </c>
      <c r="C33" s="167"/>
      <c r="D33" s="168" t="s">
        <v>36</v>
      </c>
      <c r="E33" s="90"/>
      <c r="F33" s="91" t="s">
        <v>37</v>
      </c>
      <c r="G33" s="92">
        <v>888.8</v>
      </c>
      <c r="H33" s="13"/>
      <c r="I33" s="13"/>
      <c r="J33" s="156"/>
      <c r="K33" s="160">
        <f>IF(COUNTA(J34:J37)&lt;3,0,IF(COUNTA(J34:J37)=3,SUM(J34:J37),IF(SUM(J34:J37)&gt;0,SUM(J34:J37)-MINA(J34:J37),0)))</f>
        <v>0</v>
      </c>
    </row>
    <row r="34" spans="2:11" x14ac:dyDescent="0.2">
      <c r="B34" s="166"/>
      <c r="C34" s="167"/>
      <c r="D34" s="167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6"/>
      <c r="C35" s="167"/>
      <c r="D35" s="167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6"/>
      <c r="C36" s="167"/>
      <c r="D36" s="167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6"/>
      <c r="C37" s="167"/>
      <c r="D37" s="167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6"/>
      <c r="C38" s="167"/>
      <c r="D38" s="167"/>
      <c r="E38" s="173"/>
      <c r="F38" s="157"/>
      <c r="G38" s="174"/>
      <c r="H38" s="173"/>
      <c r="I38" s="173"/>
      <c r="K38" s="87"/>
    </row>
    <row r="39" spans="2:11" x14ac:dyDescent="0.2">
      <c r="B39" s="166">
        <v>6</v>
      </c>
      <c r="C39" s="167"/>
      <c r="D39" s="168" t="s">
        <v>33</v>
      </c>
      <c r="E39" s="167"/>
      <c r="F39" s="168" t="s">
        <v>34</v>
      </c>
      <c r="G39" s="169">
        <v>888.8</v>
      </c>
      <c r="H39" s="173"/>
      <c r="I39" s="173"/>
      <c r="J39" s="156"/>
      <c r="K39" s="160">
        <f>IF(COUNTA(J40:J43)&lt;3,0,IF(COUNTA(J40:J43)=3,SUM(J40:J43),IF(SUM(J40:J43)&gt;0,SUM(J40:J43)-MINA(J40:J43),0)))</f>
        <v>0</v>
      </c>
    </row>
    <row r="40" spans="2:11" x14ac:dyDescent="0.2">
      <c r="B40" s="166"/>
      <c r="C40" s="167"/>
      <c r="D40" s="167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6"/>
      <c r="C41" s="167"/>
      <c r="D41" s="167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6"/>
      <c r="C42" s="167"/>
      <c r="D42" s="167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6"/>
      <c r="C43" s="167"/>
      <c r="D43" s="167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6"/>
      <c r="C44" s="167"/>
      <c r="D44" s="167"/>
      <c r="E44" s="173"/>
      <c r="F44" s="157"/>
      <c r="G44" s="174"/>
      <c r="H44" s="173"/>
      <c r="I44" s="173"/>
      <c r="K44" s="87"/>
    </row>
    <row r="45" spans="2:11" x14ac:dyDescent="0.2">
      <c r="B45" s="166">
        <v>7</v>
      </c>
      <c r="C45" s="167"/>
      <c r="D45" s="168" t="s">
        <v>31</v>
      </c>
      <c r="E45" s="167"/>
      <c r="F45" s="168" t="s">
        <v>32</v>
      </c>
      <c r="G45" s="169">
        <v>888.8</v>
      </c>
      <c r="H45" s="173"/>
      <c r="I45" s="173"/>
      <c r="J45" s="156"/>
      <c r="K45" s="160">
        <f>IF(COUNTA(J46:J49)&lt;3,0,IF(COUNTA(J46:J49)=3,SUM(J46:J49),IF(SUM(J46:J49)&gt;0,SUM(J46:J49)-MINA(J46:J49),0)))</f>
        <v>0</v>
      </c>
    </row>
    <row r="46" spans="2:11" x14ac:dyDescent="0.2">
      <c r="B46" s="166"/>
      <c r="C46" s="167"/>
      <c r="D46" s="167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6"/>
      <c r="C47" s="167"/>
      <c r="D47" s="167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6"/>
      <c r="C48" s="167"/>
      <c r="D48" s="167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6"/>
      <c r="C49" s="167"/>
      <c r="D49" s="167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6"/>
      <c r="C50" s="167"/>
      <c r="D50" s="167"/>
      <c r="E50" s="173"/>
      <c r="F50" s="157"/>
      <c r="G50" s="174"/>
      <c r="H50" s="173"/>
      <c r="I50" s="173"/>
      <c r="K50" s="87"/>
    </row>
    <row r="51" spans="1:11" x14ac:dyDescent="0.2">
      <c r="B51" s="166">
        <v>8</v>
      </c>
      <c r="C51" s="167"/>
      <c r="D51" s="168" t="s">
        <v>29</v>
      </c>
      <c r="E51" s="167"/>
      <c r="F51" s="168" t="s">
        <v>30</v>
      </c>
      <c r="G51" s="169">
        <v>888.8</v>
      </c>
      <c r="H51" s="173"/>
      <c r="I51" s="173"/>
      <c r="J51" s="156"/>
      <c r="K51" s="160">
        <f>IF(COUNTA(J52:J55)&lt;3,0,IF(COUNTA(J52:J55)=3,SUM(J52:J55),IF(SUM(J52:J55)&gt;0,SUM(J52:J55)-MINA(J52:J55),0)))</f>
        <v>0</v>
      </c>
    </row>
    <row r="52" spans="1:11" x14ac:dyDescent="0.2">
      <c r="B52" s="166"/>
      <c r="C52" s="167"/>
      <c r="D52" s="167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6"/>
      <c r="C53" s="167"/>
      <c r="D53" s="167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6"/>
      <c r="C54" s="167"/>
      <c r="D54" s="167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6"/>
      <c r="C55" s="167"/>
      <c r="D55" s="167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6"/>
      <c r="C56" s="167"/>
      <c r="D56" s="167"/>
      <c r="E56" s="173"/>
      <c r="F56" s="157"/>
      <c r="G56" s="174"/>
      <c r="H56" s="173"/>
      <c r="I56" s="173"/>
      <c r="K56" s="87"/>
    </row>
    <row r="57" spans="1:11" x14ac:dyDescent="0.2">
      <c r="B57" s="166">
        <v>9</v>
      </c>
      <c r="C57" s="167"/>
      <c r="D57" s="168" t="s">
        <v>27</v>
      </c>
      <c r="E57" s="167"/>
      <c r="F57" s="168" t="s">
        <v>28</v>
      </c>
      <c r="G57" s="169">
        <v>888.8</v>
      </c>
      <c r="H57" s="173"/>
      <c r="I57" s="173"/>
      <c r="J57" s="156"/>
      <c r="K57" s="160">
        <f>IF(COUNTA(J58:J61)&lt;3,0,IF(COUNTA(J58:J61)=3,SUM(J58:J61),IF(SUM(J58:J61)&gt;0,SUM(J58:J61)-MINA(J58:J61),0)))</f>
        <v>0</v>
      </c>
    </row>
    <row r="58" spans="1:11" x14ac:dyDescent="0.2">
      <c r="B58" s="166"/>
      <c r="C58" s="167"/>
      <c r="D58" s="167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6"/>
      <c r="C59" s="167"/>
      <c r="D59" s="167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6"/>
      <c r="C60" s="167"/>
      <c r="D60" s="167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6"/>
      <c r="C61" s="167"/>
      <c r="D61" s="167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70"/>
      <c r="C62" s="42"/>
      <c r="D62" s="42"/>
      <c r="E62"/>
      <c r="F62"/>
      <c r="G62" s="94"/>
      <c r="H62" s="13"/>
      <c r="I62" s="13"/>
      <c r="J62" s="42"/>
      <c r="K62" s="161"/>
    </row>
    <row r="63" spans="1:11" x14ac:dyDescent="0.2">
      <c r="B63" s="166">
        <v>10</v>
      </c>
      <c r="C63" s="167"/>
      <c r="D63" s="168" t="s">
        <v>25</v>
      </c>
      <c r="E63" s="90"/>
      <c r="F63" s="91" t="s">
        <v>26</v>
      </c>
      <c r="G63" s="92">
        <v>888.8</v>
      </c>
      <c r="H63" s="13"/>
      <c r="I63" s="13"/>
      <c r="J63" s="156"/>
      <c r="K63" s="160">
        <f>IF(COUNTA(J64:J67)&lt;3,0,IF(COUNTA(J64:J67)=3,SUM(J64:J67),IF(SUM(J64:J67)&gt;0,SUM(J64:J67)-MINA(J64:J67),0)))</f>
        <v>0</v>
      </c>
    </row>
    <row r="64" spans="1:11" x14ac:dyDescent="0.2">
      <c r="B64" s="166"/>
      <c r="C64" s="167"/>
      <c r="D64" s="167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6"/>
      <c r="C65" s="167"/>
      <c r="D65" s="167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6"/>
      <c r="C66" s="167"/>
      <c r="D66" s="167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6"/>
      <c r="C67" s="167"/>
      <c r="D67" s="167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4"/>
      <c r="H68" s="173"/>
      <c r="I68" s="173"/>
      <c r="K68" s="87"/>
    </row>
    <row r="69" spans="2:11" x14ac:dyDescent="0.2">
      <c r="B69" s="166">
        <v>11</v>
      </c>
      <c r="C69" s="167"/>
      <c r="D69" s="168" t="s">
        <v>24</v>
      </c>
      <c r="E69" s="167"/>
      <c r="F69" s="168" t="s">
        <v>23</v>
      </c>
      <c r="G69" s="169">
        <v>888.8</v>
      </c>
      <c r="H69" s="173"/>
      <c r="I69" s="173"/>
      <c r="J69" s="156"/>
      <c r="K69" s="160">
        <f>IF(COUNTA(J70:J73)&lt;3,0,IF(COUNTA(J70:J73)=3,SUM(J70:J73),IF(SUM(J70:J73)&gt;0,SUM(J70:J73)-MINA(J70:J73),0)))</f>
        <v>0</v>
      </c>
    </row>
    <row r="70" spans="2:11" x14ac:dyDescent="0.2">
      <c r="B70" s="166"/>
      <c r="C70" s="167"/>
      <c r="D70" s="167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6"/>
      <c r="C71" s="167"/>
      <c r="D71" s="167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6"/>
      <c r="C72" s="167"/>
      <c r="D72" s="167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6"/>
      <c r="C73" s="167"/>
      <c r="D73" s="167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4"/>
      <c r="H74" s="173"/>
      <c r="I74" s="173"/>
      <c r="K74" s="87"/>
    </row>
    <row r="75" spans="2:11" x14ac:dyDescent="0.2">
      <c r="B75" s="166">
        <v>12</v>
      </c>
      <c r="C75" s="167"/>
      <c r="D75" s="168" t="s">
        <v>21</v>
      </c>
      <c r="E75" s="167"/>
      <c r="F75" s="168" t="s">
        <v>22</v>
      </c>
      <c r="G75" s="169">
        <v>888.8</v>
      </c>
      <c r="H75" s="173"/>
      <c r="I75" s="173"/>
      <c r="J75" s="156"/>
      <c r="K75" s="160">
        <f>IF(COUNTA(J76:J79)&lt;3,0,IF(COUNTA(J76:J79)=3,SUM(J76:J79),IF(SUM(J76:J79)&gt;0,SUM(J76:J79)-MINA(J76:J79),0)))</f>
        <v>0</v>
      </c>
    </row>
    <row r="76" spans="2:11" x14ac:dyDescent="0.2">
      <c r="B76" s="166"/>
      <c r="C76" s="167"/>
      <c r="D76" s="167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6"/>
      <c r="C77" s="167"/>
      <c r="D77" s="167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6"/>
      <c r="C78" s="167"/>
      <c r="D78" s="167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6"/>
      <c r="C79" s="167"/>
      <c r="D79" s="167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1"/>
      <c r="C80" s="172"/>
      <c r="D80" s="172"/>
      <c r="E80" s="175"/>
      <c r="F80" s="175"/>
      <c r="G80" s="176"/>
      <c r="H80" s="162"/>
      <c r="I80" s="162"/>
      <c r="J80" s="162"/>
      <c r="K80" s="163"/>
    </row>
    <row r="81" spans="2:2" x14ac:dyDescent="0.2"/>
    <row r="82" spans="2:2" x14ac:dyDescent="0.2">
      <c r="B82" s="158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7" t="str">
        <f>'Deelnemers en Scores'!B2</f>
        <v>RK Indoor Teams, Klasse: komt hier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9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4" t="s">
        <v>39</v>
      </c>
      <c r="F7" s="215"/>
      <c r="G7" s="215"/>
      <c r="H7" s="216"/>
      <c r="I7" s="128"/>
      <c r="J7" s="214" t="s">
        <v>40</v>
      </c>
      <c r="K7" s="215"/>
      <c r="L7" s="215"/>
      <c r="M7" s="216"/>
      <c r="N7" s="128"/>
      <c r="O7" s="214" t="s">
        <v>41</v>
      </c>
      <c r="P7" s="215"/>
      <c r="Q7" s="215"/>
      <c r="R7" s="216"/>
      <c r="S7" s="127" t="s">
        <v>120</v>
      </c>
      <c r="T7" s="148"/>
      <c r="U7" s="150" t="s">
        <v>3</v>
      </c>
      <c r="V7" s="129" t="s">
        <v>119</v>
      </c>
    </row>
    <row r="8" spans="1:25" ht="21" customHeight="1" thickBot="1" x14ac:dyDescent="0.25">
      <c r="A8" s="1"/>
      <c r="B8" s="139" t="s">
        <v>0</v>
      </c>
      <c r="C8" s="140" t="s">
        <v>9</v>
      </c>
      <c r="D8" s="141" t="s">
        <v>10</v>
      </c>
      <c r="E8" s="142">
        <v>1</v>
      </c>
      <c r="F8" s="143">
        <v>2</v>
      </c>
      <c r="G8" s="143">
        <v>3</v>
      </c>
      <c r="H8" s="144">
        <v>4</v>
      </c>
      <c r="I8" s="145"/>
      <c r="J8" s="142">
        <v>1</v>
      </c>
      <c r="K8" s="143">
        <v>2</v>
      </c>
      <c r="L8" s="143">
        <v>3</v>
      </c>
      <c r="M8" s="144">
        <v>4</v>
      </c>
      <c r="N8" s="145"/>
      <c r="O8" s="142">
        <v>1</v>
      </c>
      <c r="P8" s="143">
        <v>2</v>
      </c>
      <c r="Q8" s="143">
        <v>3</v>
      </c>
      <c r="R8" s="144">
        <v>4</v>
      </c>
      <c r="S8" s="146" t="s">
        <v>121</v>
      </c>
      <c r="T8" s="149"/>
      <c r="U8" s="151" t="s">
        <v>4</v>
      </c>
      <c r="V8" s="147"/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2"/>
      <c r="V9" s="155">
        <f t="shared" ref="V9:V20" si="5">S9+(U9/1000)</f>
        <v>0</v>
      </c>
      <c r="X9" s="154"/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3"/>
      <c r="V10" s="155">
        <f t="shared" si="5"/>
        <v>0</v>
      </c>
      <c r="X10" s="154"/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3"/>
      <c r="V11" s="155">
        <f t="shared" si="5"/>
        <v>0</v>
      </c>
      <c r="X11" s="154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3"/>
      <c r="V12" s="155">
        <f t="shared" si="5"/>
        <v>0</v>
      </c>
      <c r="X12" s="154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3"/>
      <c r="V13" s="155">
        <f t="shared" si="5"/>
        <v>0</v>
      </c>
      <c r="X13" s="154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3"/>
      <c r="V14" s="155">
        <f t="shared" si="5"/>
        <v>0</v>
      </c>
      <c r="X14" s="154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3"/>
      <c r="V15" s="155">
        <f t="shared" si="5"/>
        <v>0</v>
      </c>
      <c r="X15" s="154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3"/>
      <c r="V16" s="155">
        <f t="shared" si="5"/>
        <v>0</v>
      </c>
      <c r="X16" s="154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3"/>
      <c r="V17" s="155">
        <f t="shared" si="5"/>
        <v>0</v>
      </c>
      <c r="X17" s="154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3"/>
      <c r="V18" s="155">
        <f t="shared" si="5"/>
        <v>0</v>
      </c>
      <c r="X18" s="154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3"/>
      <c r="V19" s="155">
        <f t="shared" si="5"/>
        <v>0</v>
      </c>
      <c r="X19" s="154"/>
      <c r="Y19" s="45"/>
    </row>
    <row r="20" spans="1:25" ht="20.25" customHeight="1" thickBot="1" x14ac:dyDescent="0.25">
      <c r="A20" s="1"/>
      <c r="B20" s="188">
        <f>IF('Deelnemers en Scores'!B75&gt;0,'Deelnemers en Scores'!B75,"")</f>
        <v>12</v>
      </c>
      <c r="C20" s="189" t="str">
        <f>IF('Deelnemers en Scores'!F75="","",'Deelnemers en Scores'!F75)</f>
        <v>Team naam 12</v>
      </c>
      <c r="D20" s="190" t="str">
        <f>'Deelnemers en Scores'!D75</f>
        <v>Vereniging 12</v>
      </c>
      <c r="E20" s="191" t="str">
        <f>IF('Deelnemers en Scores'!H76=0,"",'Deelnemers en Scores'!H76)</f>
        <v/>
      </c>
      <c r="F20" s="191" t="str">
        <f>IF('Deelnemers en Scores'!H77=0,"",'Deelnemers en Scores'!H77)</f>
        <v/>
      </c>
      <c r="G20" s="191" t="str">
        <f>IF('Deelnemers en Scores'!H78=0,"",'Deelnemers en Scores'!H78)</f>
        <v/>
      </c>
      <c r="H20" s="191" t="str">
        <f>IF('Deelnemers en Scores'!H79=0,"",'Deelnemers en Scores'!H79)</f>
        <v/>
      </c>
      <c r="I20" s="123"/>
      <c r="J20" s="191" t="str">
        <f>IF('Deelnemers en Scores'!I76=0,"",'Deelnemers en Scores'!I76)</f>
        <v/>
      </c>
      <c r="K20" s="191" t="str">
        <f>IF('Deelnemers en Scores'!I77=0,"",'Deelnemers en Scores'!I77)</f>
        <v/>
      </c>
      <c r="L20" s="191" t="str">
        <f>IF('Deelnemers en Scores'!I78=0,"",'Deelnemers en Scores'!I78)</f>
        <v/>
      </c>
      <c r="M20" s="191" t="str">
        <f>IF('Deelnemers en Scores'!I79=0,"",'Deelnemers en Scores'!I79)</f>
        <v/>
      </c>
      <c r="N20" s="123"/>
      <c r="O20" s="192" t="str">
        <f t="shared" si="0"/>
        <v/>
      </c>
      <c r="P20" s="193" t="str">
        <f t="shared" si="1"/>
        <v/>
      </c>
      <c r="Q20" s="193" t="str">
        <f t="shared" si="2"/>
        <v/>
      </c>
      <c r="R20" s="194" t="str">
        <f t="shared" si="3"/>
        <v/>
      </c>
      <c r="S20" s="195">
        <f t="shared" si="4"/>
        <v>0</v>
      </c>
      <c r="T20" s="198"/>
      <c r="U20" s="196"/>
      <c r="V20" s="197">
        <f t="shared" si="5"/>
        <v>0</v>
      </c>
      <c r="X20" s="154"/>
      <c r="Y20" s="45"/>
    </row>
    <row r="21" spans="1:25" x14ac:dyDescent="0.2">
      <c r="B21" s="199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ref="B8:B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20" t="str">
        <f>'Deelnemers en Scores'!B2</f>
        <v>RK Indoor Teams, Klasse: komt hier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2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7"/>
      <c r="I12" s="183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7"/>
      <c r="I14" s="184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7"/>
      <c r="Q15" s="183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1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7"/>
      <c r="Q17" s="184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7"/>
      <c r="I18" s="183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8"/>
      <c r="Y19" s="179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7"/>
      <c r="I20" s="184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1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8"/>
      <c r="Y21" s="180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5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7"/>
      <c r="I24" s="183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7"/>
      <c r="I26" s="184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7"/>
      <c r="Q27" s="183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1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7"/>
      <c r="Q29" s="184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7"/>
      <c r="I30" s="183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8"/>
      <c r="Y31" s="179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7"/>
      <c r="I32" s="184" t="str">
        <f>IF(AND(ABS(H30-H32)&lt;1,H32&gt;H30),"*","")</f>
        <v/>
      </c>
      <c r="J32" s="77"/>
      <c r="R32" s="76"/>
      <c r="T32" s="23"/>
      <c r="U32" s="18"/>
      <c r="V32" s="65"/>
      <c r="W32" s="65"/>
      <c r="X32" s="181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8"/>
      <c r="Y33" s="180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30 H32">
    <cfRule type="expression" dxfId="10" priority="19">
      <formula>AC$31=FALSE</formula>
    </cfRule>
  </conditionalFormatting>
  <conditionalFormatting sqref="H24 H26">
    <cfRule type="expression" dxfId="9" priority="20">
      <formula>AC$25=FALSE</formula>
    </cfRule>
  </conditionalFormatting>
  <conditionalFormatting sqref="H18 H20">
    <cfRule type="expression" dxfId="8" priority="21">
      <formula>AC$19=FALSE</formula>
    </cfRule>
  </conditionalFormatting>
  <conditionalFormatting sqref="P17 P29">
    <cfRule type="expression" dxfId="7" priority="24">
      <formula>AI16=FALSE</formula>
    </cfRule>
  </conditionalFormatting>
  <conditionalFormatting sqref="P15 P27">
    <cfRule type="expression" dxfId="6" priority="25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20" t="str">
        <f>'Deelnemers en Scores'!B2</f>
        <v>RK Indoor Teams, Klasse: komt hier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2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106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2"/>
      <c r="I11" s="183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1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2"/>
      <c r="I13" s="184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8"/>
      <c r="Q15" s="186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1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8"/>
      <c r="Q17" s="187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106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2"/>
      <c r="I20" s="183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1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2"/>
      <c r="I22" s="184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8"/>
      <c r="Q25" s="186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1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8"/>
      <c r="Q27" s="187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AA$26=FALSE</formula>
    </cfRule>
  </conditionalFormatting>
  <conditionalFormatting sqref="H20 H11">
    <cfRule type="expression" dxfId="2" priority="29">
      <formula>U12=FALSE</formula>
    </cfRule>
  </conditionalFormatting>
  <conditionalFormatting sqref="H22 H13">
    <cfRule type="expression" dxfId="1" priority="30">
      <formula>U12=FALSE</formula>
    </cfRule>
  </conditionalFormatting>
  <conditionalFormatting sqref="P15 P17">
    <cfRule type="expression" dxfId="0" priority="31">
      <formula>AA$16=FALSE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2023-03-22T17:52:02Z</dcterms:modified>
</cp:coreProperties>
</file>