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itleg" sheetId="1" state="visible" r:id="rId2"/>
    <sheet name="Toegestane deelnemers" sheetId="2" state="visible" r:id="rId3"/>
    <sheet name="Deelnemers en Scores" sheetId="3" state="visible" r:id="rId4"/>
    <sheet name="Uitslag" sheetId="4" state="visible" r:id="rId5"/>
  </sheets>
  <definedNames>
    <definedName function="false" hidden="false" localSheetId="2" name="_xlnm.Print_Area" vbProcedure="false">'Deelnemers en Scores'!$A$1:$L$81</definedName>
    <definedName function="false" hidden="false" localSheetId="3" name="_xlnm.Print_Area" vbProcedure="false">Uitslag!$A$1:$Z$21</definedName>
    <definedName function="false" hidden="false" name="FINALE_ZAT" vbProcedure="false">#REF!</definedName>
    <definedName function="false" hidden="false" name="FINALE_ZON" vbProcedure="false">#REF!</definedName>
    <definedName function="false" hidden="false" name="PRINT_A" vbProcedure="false">#REF!</definedName>
    <definedName function="false" hidden="false" name="PRINT_B" vbProcedure="false">#REF!</definedName>
    <definedName function="false" hidden="false" name="PRINT_C" vbProcedure="false">#REF!</definedName>
    <definedName function="false" hidden="false" name="PRINT_COMP_A" vbProcedure="false">#REF!</definedName>
    <definedName function="false" hidden="false" name="PRINT_COMP_ERE" vbProcedure="false">#REF!</definedName>
    <definedName function="false" hidden="false" name="PRINT_D" vbProcedure="false">#REF!</definedName>
    <definedName function="false" hidden="false" name="PRINT_D_KLAS" vbProcedure="false">#REF!</definedName>
    <definedName function="false" hidden="false" name="PRINT_ERE" vbProcedure="false">#REF!</definedName>
    <definedName function="false" hidden="false" name="SORTB_A" vbProcedure="false">#REF!</definedName>
    <definedName function="false" hidden="false" name="SORTB_B" vbProcedure="false">#REF!</definedName>
    <definedName function="false" hidden="false" name="SORTB_C" vbProcedure="false">#REF!</definedName>
    <definedName function="false" hidden="false" name="SORTB_COMP_A" vbProcedure="false">#REF!</definedName>
    <definedName function="false" hidden="false" name="SORTB_COMP_ERE" vbProcedure="false">#REF!</definedName>
    <definedName function="false" hidden="false" name="SORTB_D" vbProcedure="false">#REF!</definedName>
    <definedName function="false" hidden="false" name="SORTB_ERE" vbProcedure="false">#REF!</definedName>
    <definedName function="false" hidden="false" name="SORT_A" vbProcedure="false">#REF!</definedName>
    <definedName function="false" hidden="false" name="SORT_B" vbProcedure="false">#REF!</definedName>
    <definedName function="false" hidden="false" name="SORT_C" vbProcedure="false">#REF!</definedName>
    <definedName function="false" hidden="false" name="SORT_COMP_A" vbProcedure="false">#REF!</definedName>
    <definedName function="false" hidden="false" name="SORT_COMP_ERE" vbProcedure="false">#REF!</definedName>
    <definedName function="false" hidden="false" name="SORT_D" vbProcedure="false">#REF!</definedName>
    <definedName function="false" hidden="false" name="SORT_ERE" vbProcedure="false">#REF!</definedName>
    <definedName function="false" hidden="false" name="_Key1" vbProcedure="false">#REF!</definedName>
    <definedName function="false" hidden="false" name="_Order1" vbProcedure="false">255</definedName>
    <definedName function="false" hidden="false" name="_Sort"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<sst xmlns="http://schemas.openxmlformats.org/spreadsheetml/2006/main" count="195" uniqueCount="95">
  <si>
    <t xml:space="preserve">Instructies voor juist gebruik van dit RK programma voor de 25m 1pijl teams competitie</t>
  </si>
  <si>
    <t xml:space="preserve">Je hebt dit blad vooringevuld gekregen vanuit MijnHandboogsport met de laatste stand van zaken op moment van download. Aan het einde van het RK moet het ingevulde bestand terug gestuurd worden voor publicatie. Contactgegevens staan onderaan.</t>
  </si>
  <si>
    <t xml:space="preserve">Dit werkboek bestaat uit 4 bladen:</t>
  </si>
  <si>
    <r>
      <rPr>
        <b val="true"/>
        <sz val="12"/>
        <rFont val="Arial"/>
        <family val="2"/>
        <charset val="1"/>
      </rPr>
      <t xml:space="preserve">Uitleg</t>
    </r>
    <r>
      <rPr>
        <sz val="12"/>
        <rFont val="Arial"/>
        <family val="2"/>
        <charset val="1"/>
      </rPr>
      <t xml:space="preserve">: dit blad</t>
    </r>
  </si>
  <si>
    <r>
      <rPr>
        <b val="true"/>
        <sz val="12"/>
        <rFont val="Arial"/>
        <family val="2"/>
        <charset val="1"/>
      </rPr>
      <t xml:space="preserve">Toegestane deelnemers</t>
    </r>
    <r>
      <rPr>
        <sz val="12"/>
        <rFont val="Arial"/>
        <family val="2"/>
        <charset val="1"/>
      </rPr>
      <t xml:space="preserve">: alle gerechtigde deelnemers met hun gemiddelde en boog type</t>
    </r>
  </si>
  <si>
    <r>
      <rPr>
        <b val="true"/>
        <sz val="12"/>
        <rFont val="Arial"/>
        <family val="2"/>
        <charset val="1"/>
      </rPr>
      <t xml:space="preserve">Deelnemers en Scores</t>
    </r>
    <r>
      <rPr>
        <sz val="12"/>
        <rFont val="Arial"/>
        <family val="2"/>
        <charset val="1"/>
      </rPr>
      <t xml:space="preserve">: gebruik bij binnenkomst, registreer invallers en scores voorrondes</t>
    </r>
  </si>
  <si>
    <r>
      <rPr>
        <b val="true"/>
        <sz val="12"/>
        <rFont val="Arial"/>
        <family val="2"/>
        <charset val="1"/>
      </rPr>
      <t xml:space="preserve">Uitslag</t>
    </r>
    <r>
      <rPr>
        <sz val="12"/>
        <rFont val="Arial"/>
        <family val="2"/>
        <charset val="1"/>
      </rPr>
      <t xml:space="preserve">: om af te drukken (neemt informatie automatisch over de andere bladen)</t>
    </r>
  </si>
  <si>
    <t xml:space="preserve">Toegestane deelnemers</t>
  </si>
  <si>
    <t xml:space="preserve">Dit blad bevat alle gerechtigde deelnemers met hun gemiddelde + boogtype</t>
  </si>
  <si>
    <t xml:space="preserve">Op dit blad kan je invallers vinden, maar ook de al geselecteerde sporters.</t>
  </si>
  <si>
    <t xml:space="preserve">Deelnemers en Scores</t>
  </si>
  <si>
    <t xml:space="preserve">Gebruik dit blad bij binnenkomst</t>
  </si>
  <si>
    <r>
      <rPr>
        <sz val="12"/>
        <rFont val="Arial"/>
        <family val="2"/>
        <charset val="1"/>
      </rPr>
      <t xml:space="preserve">Invallers moeten handmatig doorgevoerd worden op dit blad in kolom E, F en G. Kopieer van </t>
    </r>
    <r>
      <rPr>
        <b val="true"/>
        <sz val="12"/>
        <rFont val="Arial"/>
        <family val="2"/>
        <charset val="1"/>
      </rPr>
      <t xml:space="preserve">Toegestane deelnemers</t>
    </r>
    <r>
      <rPr>
        <sz val="12"/>
        <rFont val="Arial"/>
        <family val="2"/>
        <charset val="1"/>
      </rPr>
      <t xml:space="preserve">.</t>
    </r>
  </si>
  <si>
    <t xml:space="preserve">Toegestane invallers mogen geen hoger gemiddelde hebben dan de uitvaller.</t>
  </si>
  <si>
    <t xml:space="preserve">De team sterkte hoef je niet aan te passen.</t>
  </si>
  <si>
    <t xml:space="preserve">De baannummers mag je wijzigen.</t>
  </si>
  <si>
    <t xml:space="preserve">De scores van de voorrondes moeten ingevuld worden in kolommen H en I.</t>
  </si>
  <si>
    <r>
      <rPr>
        <sz val="12"/>
        <rFont val="Arial"/>
        <family val="2"/>
        <charset val="1"/>
      </rPr>
      <t xml:space="preserve">Let op: dit blad niet sorteren! Zie blad </t>
    </r>
    <r>
      <rPr>
        <b val="true"/>
        <sz val="12"/>
        <rFont val="Arial"/>
        <family val="2"/>
        <charset val="1"/>
      </rPr>
      <t xml:space="preserve">Uitslag</t>
    </r>
    <r>
      <rPr>
        <sz val="12"/>
        <rFont val="Arial"/>
        <family val="2"/>
        <charset val="1"/>
      </rPr>
      <t xml:space="preserve">.</t>
    </r>
  </si>
  <si>
    <t xml:space="preserve">Dit blad is gemaakt om af te drukken op 1 bladzijde.</t>
  </si>
  <si>
    <t xml:space="preserve">Uitslag</t>
  </si>
  <si>
    <t xml:space="preserve">Dit blad bevat de samenvatting van de uitslag van de voorrondes.</t>
  </si>
  <si>
    <r>
      <rPr>
        <sz val="12"/>
        <rFont val="Arial"/>
        <family val="2"/>
        <charset val="1"/>
      </rPr>
      <t xml:space="preserve">Sorteeren op Resultaat (laatste kolom) met het filter knopje, of via het menu. </t>
    </r>
    <r>
      <rPr>
        <b val="true"/>
        <sz val="12"/>
        <rFont val="Arial"/>
        <family val="2"/>
        <charset val="1"/>
      </rPr>
      <t xml:space="preserve">Sorteer van hoog naar laag</t>
    </r>
    <r>
      <rPr>
        <sz val="12"/>
        <rFont val="Arial"/>
        <family val="2"/>
        <charset val="1"/>
      </rPr>
      <t xml:space="preserve">.</t>
    </r>
  </si>
  <si>
    <t xml:space="preserve">Indien er gelijke totalen zijn, dan wordt gekeken naar de hoogste individuele resultaten (1e en 2e hoogste).</t>
  </si>
  <si>
    <t xml:space="preserve">Dit wordt als decimalen meegenomen in de resultaat kolom (500,230210), maar niet getoond.</t>
  </si>
  <si>
    <t xml:space="preserve">Ook wordt de plaatsing getoond: 1e, 2e, etc. Gelijke score geeft gelijke plaats.</t>
  </si>
  <si>
    <r>
      <rPr>
        <sz val="12"/>
        <rFont val="Arial"/>
        <family val="2"/>
        <charset val="1"/>
      </rPr>
      <t xml:space="preserve">E-mail </t>
    </r>
    <r>
      <rPr>
        <sz val="12"/>
        <color rgb="FFFF0000"/>
        <rFont val="Arial"/>
        <family val="2"/>
        <charset val="1"/>
      </rPr>
      <t xml:space="preserve">opsturen ingevuld bestand</t>
    </r>
    <r>
      <rPr>
        <sz val="12"/>
        <rFont val="Arial"/>
        <family val="2"/>
        <charset val="1"/>
      </rPr>
      <t xml:space="preserve">: nhb-apps-support@handboogsport.nl</t>
    </r>
  </si>
  <si>
    <t xml:space="preserve">E-mail vragen RK: info@handboogsport.nl</t>
  </si>
  <si>
    <t xml:space="preserve">Alleen onderstaande sporters mogen invallen in dit RK</t>
  </si>
  <si>
    <t xml:space="preserve">- Ze hebben voldoende scores neergezet tijdens de regiocompetitie</t>
  </si>
  <si>
    <t xml:space="preserve">- Ze hebben een toestaan boogtype voor deze team wedstrijdklasse</t>
  </si>
  <si>
    <t xml:space="preserve">Controleer dat de invaller geen hoger gemiddelde heeft</t>
  </si>
  <si>
    <t xml:space="preserve">Controleer dat ze met hetzelfde type boog gaan schieten als hier genoemd</t>
  </si>
  <si>
    <t xml:space="preserve">Controleer dat ze voor hun eigen vereniging invallen</t>
  </si>
  <si>
    <r>
      <rPr>
        <sz val="10"/>
        <rFont val="Arial"/>
        <family val="2"/>
        <charset val="1"/>
      </rPr>
      <t xml:space="preserve">Kopieer </t>
    </r>
    <r>
      <rPr>
        <u val="single"/>
        <sz val="10"/>
        <rFont val="Arial"/>
        <family val="2"/>
        <charset val="1"/>
      </rPr>
      <t xml:space="preserve">bondsnr, sporter en gemiddelde</t>
    </r>
    <r>
      <rPr>
        <sz val="10"/>
        <rFont val="Arial"/>
        <family val="2"/>
        <charset val="1"/>
      </rPr>
      <t xml:space="preserve"> naar het blad Deelnemers en Scores</t>
    </r>
  </si>
  <si>
    <t xml:space="preserve">Regio</t>
  </si>
  <si>
    <t xml:space="preserve">Vereniging</t>
  </si>
  <si>
    <t xml:space="preserve">Bondsnr</t>
  </si>
  <si>
    <r>
      <rPr>
        <b val="true"/>
        <sz val="10"/>
        <rFont val="Arial"/>
        <family val="2"/>
        <charset val="1"/>
      </rPr>
      <t xml:space="preserve">Sporters </t>
    </r>
    <r>
      <rPr>
        <sz val="10"/>
        <rFont val="Arial"/>
        <family val="2"/>
        <charset val="1"/>
      </rPr>
      <t xml:space="preserve">(alfabetisch gesorteerd)</t>
    </r>
  </si>
  <si>
    <t xml:space="preserve">Gemiddelde</t>
  </si>
  <si>
    <t xml:space="preserve">Boog type</t>
  </si>
  <si>
    <t xml:space="preserve">Notities</t>
  </si>
  <si>
    <t xml:space="preserve">Deze gegevens zijn opgehaald op 2022-05-06 09:56:18</t>
  </si>
  <si>
    <t xml:space="preserve">Rayonkampioenschappen Teams Rayon 4, 25m 1pijl competitie 2021/2022, Recurve klasse B</t>
  </si>
  <si>
    <t xml:space="preserve">Test vereniging</t>
  </si>
  <si>
    <t xml:space="preserve">Adres:</t>
  </si>
  <si>
    <t xml:space="preserve">Dorpsstraat 5
Sportdorp</t>
  </si>
  <si>
    <t xml:space="preserve">Datum:</t>
  </si>
  <si>
    <t xml:space="preserve">2022-05-14</t>
  </si>
  <si>
    <t xml:space="preserve">Team naam</t>
  </si>
  <si>
    <t xml:space="preserve">Team sterkte</t>
  </si>
  <si>
    <t xml:space="preserve">scores</t>
  </si>
  <si>
    <t xml:space="preserve">Totaal</t>
  </si>
  <si>
    <t xml:space="preserve">Baan</t>
  </si>
  <si>
    <t xml:space="preserve">Sporters</t>
  </si>
  <si>
    <t xml:space="preserve">1e</t>
  </si>
  <si>
    <t xml:space="preserve">2e</t>
  </si>
  <si>
    <t xml:space="preserve">Sporter</t>
  </si>
  <si>
    <t xml:space="preserve">team</t>
  </si>
  <si>
    <t xml:space="preserve">[4091] Test vereniging 1</t>
  </si>
  <si>
    <t xml:space="preserve">team-4091-2-R2</t>
  </si>
  <si>
    <t xml:space="preserve">Test sporter</t>
  </si>
  <si>
    <t xml:space="preserve">Invaller met te hoog gemiddelde (&gt;8,666)</t>
  </si>
  <si>
    <t xml:space="preserve">Uitvaller</t>
  </si>
  <si>
    <t xml:space="preserve">[4101] Test vereniging 5</t>
  </si>
  <si>
    <t xml:space="preserve">team-4101-1-R2</t>
  </si>
  <si>
    <t xml:space="preserve">650,2</t>
  </si>
  <si>
    <t xml:space="preserve">Legale invaller (&lt;8,376)</t>
  </si>
  <si>
    <t xml:space="preserve">[4111] Test vereniging 2</t>
  </si>
  <si>
    <t xml:space="preserve">team-4111-1-R2</t>
  </si>
  <si>
    <t xml:space="preserve">645,2</t>
  </si>
  <si>
    <t xml:space="preserve">-</t>
  </si>
  <si>
    <t xml:space="preserve">Uitvaller zonder bondsnummer of scores</t>
  </si>
  <si>
    <t xml:space="preserve">nvt</t>
  </si>
  <si>
    <t xml:space="preserve">[4121] Test vereniging 3</t>
  </si>
  <si>
    <t xml:space="preserve">team-4121-2-R2</t>
  </si>
  <si>
    <t xml:space="preserve">643,7</t>
  </si>
  <si>
    <t xml:space="preserve">Van verkeerde verenging (4111)</t>
  </si>
  <si>
    <t xml:space="preserve">Niet gekwalificeerd</t>
  </si>
  <si>
    <t xml:space="preserve">Uitvaller zonder scores</t>
  </si>
  <si>
    <t xml:space="preserve">Illegale invaller 8,546 vervangt 8,321</t>
  </si>
  <si>
    <t xml:space="preserve">Vierde sporter in team met 3 sporters</t>
  </si>
  <si>
    <t xml:space="preserve">Garbage</t>
  </si>
  <si>
    <t xml:space="preserve">n.v.t.</t>
  </si>
  <si>
    <t xml:space="preserve">[4111] Test vereniging met A-team</t>
  </si>
  <si>
    <t xml:space="preserve">team-4111-2-R2</t>
  </si>
  <si>
    <t xml:space="preserve">Niet bestaand team</t>
  </si>
  <si>
    <t xml:space="preserve">[xxxx] Garbage</t>
  </si>
  <si>
    <t xml:space="preserve">score per sporter serie 1</t>
  </si>
  <si>
    <t xml:space="preserve">score per sporter serie 2</t>
  </si>
  <si>
    <t xml:space="preserve">totaal score per sporter</t>
  </si>
  <si>
    <t xml:space="preserve">Som</t>
  </si>
  <si>
    <t xml:space="preserve">Beste totaal</t>
  </si>
  <si>
    <t xml:space="preserve">Resultaat</t>
  </si>
  <si>
    <t xml:space="preserve">top 3</t>
  </si>
  <si>
    <t xml:space="preserve">Wanneer teams gelijk eindigen komt eerst het team met de sporter die het hoogste aantal punten (persoonlijk) behaalde. Als dit gelijk is,het team waarvan de tweede sporter de hoogste score bereikte.
Indien ook dit gelijk is dan zullen deze teams als "gelijk geëindigd" worden aangemerkt.</t>
  </si>
</sst>
</file>

<file path=xl/styles.xml><?xml version="1.0" encoding="utf-8"?>
<styleSheet xmlns="http://schemas.openxmlformats.org/spreadsheetml/2006/main">
  <numFmts count="6">
    <numFmt numFmtId="164" formatCode="General"/>
    <numFmt numFmtId="165" formatCode="0.000"/>
    <numFmt numFmtId="166" formatCode="General"/>
    <numFmt numFmtId="167" formatCode="@"/>
    <numFmt numFmtId="168" formatCode="0.0"/>
    <numFmt numFmtId="169" formatCode="0"/>
  </numFmts>
  <fonts count="25">
    <font>
      <sz val="12"/>
      <name val="Arial"/>
      <family val="0"/>
      <charset val="1"/>
    </font>
    <font>
      <sz val="10"/>
      <name val="Arial"/>
      <family val="0"/>
    </font>
    <font>
      <sz val="10"/>
      <name val="Arial"/>
      <family val="0"/>
    </font>
    <font>
      <sz val="10"/>
      <name val="Arial"/>
      <family val="0"/>
    </font>
    <font>
      <sz val="10"/>
      <name val="Arial"/>
      <family val="2"/>
      <charset val="1"/>
    </font>
    <font>
      <sz val="12"/>
      <name val="Arial"/>
      <family val="2"/>
      <charset val="1"/>
    </font>
    <font>
      <b val="true"/>
      <sz val="14"/>
      <name val="Arial"/>
      <family val="2"/>
      <charset val="1"/>
    </font>
    <font>
      <sz val="14"/>
      <name val="Arial"/>
      <family val="2"/>
      <charset val="1"/>
    </font>
    <font>
      <b val="true"/>
      <sz val="12"/>
      <name val="Arial"/>
      <family val="2"/>
      <charset val="1"/>
    </font>
    <font>
      <sz val="12"/>
      <color rgb="FFFF0000"/>
      <name val="Arial"/>
      <family val="2"/>
      <charset val="1"/>
    </font>
    <font>
      <b val="true"/>
      <sz val="10"/>
      <name val="Arial"/>
      <family val="2"/>
      <charset val="1"/>
    </font>
    <font>
      <b val="true"/>
      <sz val="18"/>
      <name val="Arial"/>
      <family val="2"/>
      <charset val="1"/>
    </font>
    <font>
      <sz val="16"/>
      <color rgb="FFFF0000"/>
      <name val="Arial"/>
      <family val="2"/>
      <charset val="1"/>
    </font>
    <font>
      <sz val="11"/>
      <name val="Arial"/>
      <family val="2"/>
      <charset val="1"/>
    </font>
    <font>
      <sz val="10"/>
      <color rgb="FFFF0000"/>
      <name val="Arial"/>
      <family val="2"/>
      <charset val="1"/>
    </font>
    <font>
      <u val="single"/>
      <sz val="10"/>
      <name val="Arial"/>
      <family val="2"/>
      <charset val="1"/>
    </font>
    <font>
      <sz val="10"/>
      <name val="Arial"/>
      <family val="0"/>
      <charset val="1"/>
    </font>
    <font>
      <b val="true"/>
      <sz val="10"/>
      <color rgb="FF000000"/>
      <name val="Arial"/>
      <family val="2"/>
      <charset val="1"/>
    </font>
    <font>
      <strike val="true"/>
      <sz val="10"/>
      <name val="Arial"/>
      <family val="2"/>
      <charset val="1"/>
    </font>
    <font>
      <b val="true"/>
      <sz val="10"/>
      <color rgb="FFFF0000"/>
      <name val="Arial"/>
      <family val="2"/>
      <charset val="1"/>
    </font>
    <font>
      <b val="true"/>
      <sz val="24"/>
      <name val="Arial"/>
      <family val="2"/>
      <charset val="1"/>
    </font>
    <font>
      <sz val="16"/>
      <name val="Arial"/>
      <family val="2"/>
      <charset val="1"/>
    </font>
    <font>
      <b val="true"/>
      <sz val="12"/>
      <color rgb="FF0000FF"/>
      <name val="Arial"/>
      <family val="2"/>
      <charset val="1"/>
    </font>
    <font>
      <sz val="12"/>
      <color rgb="FF000000"/>
      <name val="Arial"/>
      <family val="2"/>
      <charset val="1"/>
    </font>
    <font>
      <b val="true"/>
      <sz val="12"/>
      <color rgb="FF000000"/>
      <name val="Arial"/>
      <family val="2"/>
      <charset val="1"/>
    </font>
  </fonts>
  <fills count="4">
    <fill>
      <patternFill patternType="none"/>
    </fill>
    <fill>
      <patternFill patternType="gray125"/>
    </fill>
    <fill>
      <patternFill patternType="solid">
        <fgColor rgb="FFD9D9D9"/>
        <bgColor rgb="FFC0C0C0"/>
      </patternFill>
    </fill>
    <fill>
      <patternFill patternType="solid">
        <fgColor rgb="FFFFFFFF"/>
        <bgColor rgb="FFFFFFCC"/>
      </patternFill>
    </fill>
  </fills>
  <borders count="38">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bottom/>
      <diagonal/>
    </border>
    <border diagonalUp="false" diagonalDown="false">
      <left/>
      <right style="medium"/>
      <top/>
      <bottom/>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top style="medium"/>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right style="thin"/>
      <top/>
      <bottom style="medium"/>
      <diagonal/>
    </border>
    <border diagonalUp="false" diagonalDown="false">
      <left style="thin"/>
      <right/>
      <top/>
      <bottom style="medium"/>
      <diagonal/>
    </border>
    <border diagonalUp="false" diagonalDown="false">
      <left style="medium"/>
      <right style="medium"/>
      <top/>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medium"/>
      <right style="medium"/>
      <top/>
      <bottom/>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right style="thin"/>
      <top style="thin"/>
      <bottom/>
      <diagonal/>
    </border>
    <border diagonalUp="false" diagonalDown="false">
      <left/>
      <right/>
      <top style="thin"/>
      <bottom/>
      <diagonal/>
    </border>
    <border diagonalUp="false" diagonalDown="false">
      <left style="medium"/>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5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4" fillId="0" borderId="0" xfId="20" applyFont="false" applyBorder="false" applyAlignment="true" applyProtection="true">
      <alignment horizontal="general" vertical="bottom" textRotation="0" wrapText="false" indent="0" shrinkToFit="false"/>
      <protection locked="true" hidden="false"/>
    </xf>
    <xf numFmtId="164" fontId="4" fillId="0" borderId="0" xfId="20" applyFont="true" applyBorder="false" applyAlignment="true" applyProtection="true">
      <alignment horizontal="left" vertical="bottom" textRotation="0" wrapText="false" indent="0" shrinkToFit="false"/>
      <protection locked="true" hidden="false"/>
    </xf>
    <xf numFmtId="164" fontId="10" fillId="0" borderId="0" xfId="20" applyFont="true" applyBorder="false" applyAlignment="true" applyProtection="true">
      <alignment horizontal="center" vertical="bottom" textRotation="0" wrapText="false" indent="0" shrinkToFit="false"/>
      <protection locked="true" hidden="false"/>
    </xf>
    <xf numFmtId="164" fontId="10" fillId="0" borderId="0" xfId="20" applyFont="true" applyBorder="false" applyAlignment="true" applyProtection="true">
      <alignment horizontal="left" vertical="bottom" textRotation="0" wrapText="false" indent="0" shrinkToFit="false"/>
      <protection locked="true" hidden="false"/>
    </xf>
    <xf numFmtId="164" fontId="4" fillId="0" borderId="0" xfId="20" applyFont="false" applyBorder="false" applyAlignment="true" applyProtection="true">
      <alignment horizontal="center" vertical="bottom" textRotation="0" wrapText="false" indent="0" shrinkToFit="false"/>
      <protection locked="true" hidden="false"/>
    </xf>
    <xf numFmtId="164" fontId="4" fillId="0" borderId="0" xfId="20" applyFont="false" applyBorder="false" applyAlignment="true" applyProtection="true">
      <alignment horizontal="left" vertical="bottom" textRotation="0" wrapText="false" indent="0" shrinkToFit="false"/>
      <protection locked="true" hidden="false"/>
    </xf>
    <xf numFmtId="165" fontId="4" fillId="0" borderId="0" xfId="20" applyFont="false" applyBorder="false" applyAlignment="true" applyProtection="true">
      <alignment horizontal="left" vertical="bottom" textRotation="0" wrapText="false" indent="0" shrinkToFit="false"/>
      <protection locked="true" hidden="false"/>
    </xf>
    <xf numFmtId="166" fontId="11" fillId="2" borderId="1" xfId="0" applyFont="true" applyBorder="true" applyAlignment="true" applyProtection="true">
      <alignment horizontal="center" vertical="center" textRotation="0" wrapText="false" indent="0" shrinkToFit="false"/>
      <protection locked="false" hidden="false"/>
    </xf>
    <xf numFmtId="164" fontId="10" fillId="0" borderId="0" xfId="20" applyFont="true" applyBorder="false" applyAlignment="true" applyProtection="true">
      <alignment horizontal="general" vertical="bottom" textRotation="0" wrapText="false" indent="0" shrinkToFit="false"/>
      <protection locked="true" hidden="false"/>
    </xf>
    <xf numFmtId="164" fontId="10" fillId="0" borderId="0" xfId="20" applyFont="true" applyBorder="false" applyAlignment="true" applyProtection="true">
      <alignment horizontal="center" vertical="center" textRotation="0" wrapText="false" indent="0" shrinkToFit="false"/>
      <protection locked="true" hidden="false"/>
    </xf>
    <xf numFmtId="164" fontId="4" fillId="0" borderId="0" xfId="20" applyFont="true" applyBorder="false" applyAlignment="true" applyProtection="true">
      <alignment horizontal="center" vertical="center" textRotation="0" wrapText="false" indent="0" shrinkToFit="false"/>
      <protection locked="true" hidden="false"/>
    </xf>
    <xf numFmtId="164" fontId="12" fillId="0" borderId="0" xfId="20" applyFont="true" applyBorder="false" applyAlignment="true" applyProtection="true">
      <alignment horizontal="left" vertical="center" textRotation="0" wrapText="false" indent="0" shrinkToFit="false"/>
      <protection locked="true" hidden="false"/>
    </xf>
    <xf numFmtId="164" fontId="13" fillId="0" borderId="0" xfId="20" applyFont="true" applyBorder="false" applyAlignment="true" applyProtection="true">
      <alignment horizontal="left" vertical="bottom" textRotation="0" wrapText="false" indent="0" shrinkToFit="false"/>
      <protection locked="false" hidden="false"/>
    </xf>
    <xf numFmtId="164" fontId="14" fillId="0" borderId="0" xfId="20" applyFont="true" applyBorder="false" applyAlignment="true" applyProtection="true">
      <alignment horizontal="left" vertical="bottom" textRotation="0" wrapText="false" indent="0" shrinkToFit="false"/>
      <protection locked="true" hidden="false"/>
    </xf>
    <xf numFmtId="164" fontId="4" fillId="3" borderId="2" xfId="20" applyFont="true" applyBorder="true" applyAlignment="true" applyProtection="true">
      <alignment horizontal="left" vertical="center" textRotation="0" wrapText="false" indent="0" shrinkToFit="false"/>
      <protection locked="true" hidden="false"/>
    </xf>
    <xf numFmtId="164" fontId="10" fillId="3" borderId="3" xfId="20" applyFont="true" applyBorder="true" applyAlignment="true" applyProtection="true">
      <alignment horizontal="center" vertical="center" textRotation="0" wrapText="false" indent="0" shrinkToFit="false"/>
      <protection locked="true" hidden="false"/>
    </xf>
    <xf numFmtId="164" fontId="10" fillId="3" borderId="3" xfId="20" applyFont="true" applyBorder="true" applyAlignment="true" applyProtection="true">
      <alignment horizontal="left" vertical="center" textRotation="0" wrapText="false" indent="0" shrinkToFit="false"/>
      <protection locked="true" hidden="false"/>
    </xf>
    <xf numFmtId="165" fontId="10" fillId="3" borderId="3" xfId="20" applyFont="true" applyBorder="true" applyAlignment="true" applyProtection="true">
      <alignment horizontal="left" vertical="center" textRotation="0" wrapText="false" indent="0" shrinkToFit="false"/>
      <protection locked="true" hidden="false"/>
    </xf>
    <xf numFmtId="165" fontId="10" fillId="3" borderId="4" xfId="20" applyFont="true" applyBorder="true" applyAlignment="true" applyProtection="true">
      <alignment horizontal="right" vertical="center" textRotation="0" wrapText="false" indent="0" shrinkToFit="false"/>
      <protection locked="true" hidden="false"/>
    </xf>
    <xf numFmtId="164" fontId="4" fillId="3" borderId="5" xfId="20" applyFont="true" applyBorder="true" applyAlignment="true" applyProtection="true">
      <alignment horizontal="left" vertical="center" textRotation="0" wrapText="false" indent="0" shrinkToFit="false"/>
      <protection locked="true" hidden="false"/>
    </xf>
    <xf numFmtId="164" fontId="10" fillId="3" borderId="6" xfId="20" applyFont="true" applyBorder="true" applyAlignment="true" applyProtection="true">
      <alignment horizontal="center" vertical="center" textRotation="0" wrapText="false" indent="0" shrinkToFit="false"/>
      <protection locked="true" hidden="false"/>
    </xf>
    <xf numFmtId="164" fontId="10" fillId="3" borderId="6" xfId="20" applyFont="true" applyBorder="true" applyAlignment="true" applyProtection="true">
      <alignment horizontal="left" vertical="center" textRotation="0" wrapText="false" indent="0" shrinkToFit="false"/>
      <protection locked="true" hidden="false"/>
    </xf>
    <xf numFmtId="165" fontId="10" fillId="3" borderId="6" xfId="20" applyFont="true" applyBorder="true" applyAlignment="true" applyProtection="true">
      <alignment horizontal="left" vertical="center" textRotation="0" wrapText="false" indent="0" shrinkToFit="false"/>
      <protection locked="true" hidden="false"/>
    </xf>
    <xf numFmtId="165" fontId="10" fillId="3" borderId="7" xfId="20" applyFont="true" applyBorder="true" applyAlignment="true" applyProtection="true">
      <alignment horizontal="left" vertical="center" textRotation="0" wrapText="false" indent="0" shrinkToFit="false"/>
      <protection locked="true" hidden="false"/>
    </xf>
    <xf numFmtId="165" fontId="10" fillId="0" borderId="0" xfId="20" applyFont="true" applyBorder="false" applyAlignment="true" applyProtection="true">
      <alignment horizontal="left" vertical="bottom" textRotation="0" wrapText="false" indent="0" shrinkToFit="false"/>
      <protection locked="true" hidden="false"/>
    </xf>
    <xf numFmtId="164" fontId="4" fillId="0" borderId="0" xfId="20" applyFont="true" applyBorder="false" applyAlignment="true" applyProtection="true">
      <alignment horizontal="left" vertical="bottom" textRotation="0" wrapText="false" indent="0" shrinkToFit="false"/>
      <protection locked="false" hidden="false"/>
    </xf>
    <xf numFmtId="164" fontId="4" fillId="0" borderId="0" xfId="20" applyFont="true" applyBorder="false" applyAlignment="true" applyProtection="true">
      <alignment horizontal="center" vertical="bottom" textRotation="0" wrapText="false" indent="0" shrinkToFit="false"/>
      <protection locked="false" hidden="false"/>
    </xf>
    <xf numFmtId="164" fontId="4" fillId="0" borderId="0" xfId="20" applyFont="false" applyBorder="false" applyAlignment="true" applyProtection="true">
      <alignment horizontal="center" vertical="bottom" textRotation="0" wrapText="false" indent="0" shrinkToFit="false"/>
      <protection locked="false" hidden="false"/>
    </xf>
    <xf numFmtId="165" fontId="4" fillId="0" borderId="0" xfId="20" applyFont="false" applyBorder="false" applyAlignment="true" applyProtection="true">
      <alignment horizontal="left" vertical="bottom" textRotation="0" wrapText="false" indent="0" shrinkToFit="false"/>
      <protection locked="false" hidden="false"/>
    </xf>
    <xf numFmtId="164" fontId="4" fillId="0" borderId="0" xfId="2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bottom" textRotation="0" wrapText="false" indent="0" shrinkToFit="false"/>
      <protection locked="true" hidden="false"/>
    </xf>
    <xf numFmtId="164" fontId="4" fillId="3" borderId="0" xfId="20" applyFont="false" applyBorder="false" applyAlignment="true" applyProtection="true">
      <alignment horizontal="general" vertical="bottom" textRotation="0" wrapText="false" indent="0" shrinkToFit="false"/>
      <protection locked="true" hidden="false"/>
    </xf>
    <xf numFmtId="164" fontId="10" fillId="3" borderId="0" xfId="20" applyFont="true" applyBorder="false" applyAlignment="true" applyProtection="true">
      <alignment horizontal="center" vertical="bottom" textRotation="0" wrapText="false" indent="0" shrinkToFit="false"/>
      <protection locked="true" hidden="false"/>
    </xf>
    <xf numFmtId="165" fontId="4" fillId="3" borderId="0" xfId="20" applyFont="false" applyBorder="false" applyAlignment="true" applyProtection="true">
      <alignment horizontal="right" vertical="bottom" textRotation="0" wrapText="false" indent="0" shrinkToFit="false"/>
      <protection locked="true" hidden="false"/>
    </xf>
    <xf numFmtId="164" fontId="4" fillId="3" borderId="0" xfId="20" applyFont="false" applyBorder="false" applyAlignment="true" applyProtection="true">
      <alignment horizontal="center" vertical="bottom" textRotation="0" wrapText="false" indent="0" shrinkToFit="false"/>
      <protection locked="true" hidden="false"/>
    </xf>
    <xf numFmtId="164" fontId="11" fillId="2" borderId="1" xfId="0" applyFont="true" applyBorder="true" applyAlignment="true" applyProtection="true">
      <alignment horizontal="center" vertical="center" textRotation="0" wrapText="false" indent="0" shrinkToFit="false"/>
      <protection locked="false" hidden="false"/>
    </xf>
    <xf numFmtId="164" fontId="10" fillId="3" borderId="8" xfId="20" applyFont="true" applyBorder="true" applyAlignment="true" applyProtection="true">
      <alignment horizontal="general" vertical="bottom" textRotation="0" wrapText="false" indent="0" shrinkToFit="false"/>
      <protection locked="true" hidden="false"/>
    </xf>
    <xf numFmtId="164" fontId="10" fillId="3" borderId="0" xfId="20" applyFont="true" applyBorder="false" applyAlignment="true" applyProtection="true">
      <alignment horizontal="general" vertical="bottom" textRotation="0" wrapText="false" indent="0" shrinkToFit="false"/>
      <protection locked="true" hidden="false"/>
    </xf>
    <xf numFmtId="164" fontId="4" fillId="3" borderId="9" xfId="20" applyFont="false" applyBorder="true" applyAlignment="true" applyProtection="true">
      <alignment horizontal="general" vertical="bottom" textRotation="0" wrapText="false" indent="0" shrinkToFit="false"/>
      <protection locked="true" hidden="false"/>
    </xf>
    <xf numFmtId="164" fontId="5" fillId="3" borderId="8" xfId="20" applyFont="true" applyBorder="true" applyAlignment="true" applyProtection="true">
      <alignment horizontal="left" vertical="center" textRotation="0" wrapText="false" indent="0" shrinkToFit="false"/>
      <protection locked="true" hidden="false"/>
    </xf>
    <xf numFmtId="164" fontId="5" fillId="3" borderId="0" xfId="20" applyFont="true" applyBorder="false" applyAlignment="true" applyProtection="true">
      <alignment horizontal="general" vertical="center" textRotation="0" wrapText="false" indent="0" shrinkToFit="false"/>
      <protection locked="true" hidden="false"/>
    </xf>
    <xf numFmtId="164" fontId="5" fillId="3" borderId="0" xfId="20" applyFont="true" applyBorder="true" applyAlignment="true" applyProtection="true">
      <alignment horizontal="left" vertical="top" textRotation="0" wrapText="true" indent="0" shrinkToFit="false"/>
      <protection locked="true" hidden="false"/>
    </xf>
    <xf numFmtId="164" fontId="5" fillId="3" borderId="0" xfId="20" applyFont="true" applyBorder="false" applyAlignment="true" applyProtection="true">
      <alignment horizontal="right" vertical="center" textRotation="0" wrapText="false" indent="0" shrinkToFit="false"/>
      <protection locked="true" hidden="false"/>
    </xf>
    <xf numFmtId="167" fontId="5" fillId="3" borderId="9" xfId="20" applyFont="true" applyBorder="true" applyAlignment="true" applyProtection="true">
      <alignment horizontal="left" vertical="center" textRotation="0" wrapText="false" indent="0" shrinkToFit="false"/>
      <protection locked="false" hidden="false"/>
    </xf>
    <xf numFmtId="165" fontId="5" fillId="3" borderId="8" xfId="20" applyFont="true" applyBorder="true" applyAlignment="true" applyProtection="true">
      <alignment horizontal="left" vertical="center" textRotation="0" wrapText="false" indent="0" shrinkToFit="false"/>
      <protection locked="true" hidden="false"/>
    </xf>
    <xf numFmtId="164" fontId="5" fillId="3" borderId="0" xfId="20" applyFont="true" applyBorder="false" applyAlignment="true" applyProtection="true">
      <alignment horizontal="left" vertical="bottom" textRotation="0" wrapText="false" indent="0" shrinkToFit="false"/>
      <protection locked="false" hidden="false"/>
    </xf>
    <xf numFmtId="164" fontId="5" fillId="3" borderId="0" xfId="20" applyFont="true" applyBorder="false" applyAlignment="true" applyProtection="true">
      <alignment horizontal="general" vertical="top" textRotation="0" wrapText="true" indent="0" shrinkToFit="false"/>
      <protection locked="true" hidden="false"/>
    </xf>
    <xf numFmtId="164" fontId="5" fillId="3" borderId="0" xfId="20" applyFont="true" applyBorder="false" applyAlignment="true" applyProtection="true">
      <alignment horizontal="general" vertical="top" textRotation="0" wrapText="false" indent="0" shrinkToFit="false"/>
      <protection locked="true" hidden="false"/>
    </xf>
    <xf numFmtId="164" fontId="5" fillId="3" borderId="9" xfId="20" applyFont="true" applyBorder="true" applyAlignment="true" applyProtection="true">
      <alignment horizontal="general" vertical="top" textRotation="0" wrapText="false" indent="0" shrinkToFit="false"/>
      <protection locked="true" hidden="false"/>
    </xf>
    <xf numFmtId="164" fontId="10" fillId="2" borderId="8" xfId="20" applyFont="true" applyBorder="true" applyAlignment="true" applyProtection="true">
      <alignment horizontal="center" vertical="center" textRotation="0" wrapText="false" indent="0" shrinkToFit="false"/>
      <protection locked="true" hidden="false"/>
    </xf>
    <xf numFmtId="164" fontId="10" fillId="2" borderId="0" xfId="20" applyFont="true" applyBorder="false" applyAlignment="true" applyProtection="true">
      <alignment horizontal="center" vertical="center" textRotation="0" wrapText="false" indent="0" shrinkToFit="false"/>
      <protection locked="true" hidden="false"/>
    </xf>
    <xf numFmtId="164" fontId="10" fillId="2" borderId="0" xfId="20" applyFont="true" applyBorder="false" applyAlignment="true" applyProtection="true">
      <alignment horizontal="left" vertical="center" textRotation="0" wrapText="false" indent="0" shrinkToFit="false"/>
      <protection locked="true" hidden="false"/>
    </xf>
    <xf numFmtId="165" fontId="10" fillId="2" borderId="0" xfId="20" applyFont="true" applyBorder="false" applyAlignment="true" applyProtection="true">
      <alignment horizontal="right" vertical="center" textRotation="0" wrapText="false" indent="0" shrinkToFit="false"/>
      <protection locked="true" hidden="false"/>
    </xf>
    <xf numFmtId="164" fontId="10" fillId="2" borderId="0" xfId="20" applyFont="true" applyBorder="true" applyAlignment="true" applyProtection="true">
      <alignment horizontal="center" vertical="center" textRotation="0" wrapText="false" indent="0" shrinkToFit="false"/>
      <protection locked="true" hidden="false"/>
    </xf>
    <xf numFmtId="164" fontId="10" fillId="2" borderId="9" xfId="20" applyFont="true" applyBorder="true" applyAlignment="true" applyProtection="true">
      <alignment horizontal="center" vertical="center" textRotation="0" wrapText="false" indent="0" shrinkToFit="false"/>
      <protection locked="true" hidden="false"/>
    </xf>
    <xf numFmtId="165" fontId="10" fillId="2" borderId="0" xfId="20" applyFont="true" applyBorder="false" applyAlignment="true" applyProtection="true">
      <alignment horizontal="left" vertical="center" textRotation="0" wrapText="false" indent="0" shrinkToFit="false"/>
      <protection locked="true" hidden="false"/>
    </xf>
    <xf numFmtId="164" fontId="10" fillId="2" borderId="0" xfId="20" applyFont="true" applyBorder="false" applyAlignment="true" applyProtection="true">
      <alignment horizontal="center" vertical="bottom" textRotation="0" wrapText="false" indent="0" shrinkToFit="false"/>
      <protection locked="true" hidden="false"/>
    </xf>
    <xf numFmtId="164" fontId="10" fillId="3" borderId="8" xfId="20" applyFont="true" applyBorder="true" applyAlignment="true" applyProtection="true">
      <alignment horizontal="center" vertical="bottom" textRotation="0" wrapText="false" indent="0" shrinkToFit="false"/>
      <protection locked="true" hidden="false"/>
    </xf>
    <xf numFmtId="165" fontId="10" fillId="3" borderId="0" xfId="20" applyFont="true" applyBorder="false" applyAlignment="true" applyProtection="true">
      <alignment horizontal="right" vertical="bottom" textRotation="0" wrapText="false" indent="0" shrinkToFit="false"/>
      <protection locked="true" hidden="false"/>
    </xf>
    <xf numFmtId="164" fontId="10" fillId="3" borderId="9" xfId="20" applyFont="true" applyBorder="true" applyAlignment="true" applyProtection="true">
      <alignment horizontal="center" vertical="bottom" textRotation="0" wrapText="false" indent="0" shrinkToFit="false"/>
      <protection locked="true" hidden="false"/>
    </xf>
    <xf numFmtId="164" fontId="10" fillId="3" borderId="8" xfId="20" applyFont="true" applyBorder="true" applyAlignment="true" applyProtection="true">
      <alignment horizontal="center" vertical="bottom" textRotation="0" wrapText="false" indent="0" shrinkToFit="false"/>
      <protection locked="false" hidden="false"/>
    </xf>
    <xf numFmtId="164" fontId="10" fillId="0" borderId="0" xfId="20" applyFont="true" applyBorder="false" applyAlignment="true" applyProtection="true">
      <alignment horizontal="center" vertical="bottom" textRotation="0" wrapText="false" indent="0" shrinkToFit="false"/>
      <protection locked="false" hidden="false"/>
    </xf>
    <xf numFmtId="164" fontId="10" fillId="0" borderId="0" xfId="20" applyFont="true" applyBorder="false" applyAlignment="true" applyProtection="true">
      <alignment horizontal="left" vertical="bottom" textRotation="0" wrapText="false" indent="0" shrinkToFit="false"/>
      <protection locked="false" hidden="false"/>
    </xf>
    <xf numFmtId="168" fontId="10" fillId="0" borderId="0" xfId="20" applyFont="true" applyBorder="false" applyAlignment="true" applyProtection="true">
      <alignment horizontal="right" vertical="bottom" textRotation="0" wrapText="false" indent="0" shrinkToFit="false"/>
      <protection locked="false" hidden="false"/>
    </xf>
    <xf numFmtId="169" fontId="17" fillId="3" borderId="9" xfId="0" applyFont="true" applyBorder="true" applyAlignment="true" applyProtection="true">
      <alignment horizontal="center" vertical="center" textRotation="0" wrapText="false" indent="0" shrinkToFit="false"/>
      <protection locked="true" hidden="false"/>
    </xf>
    <xf numFmtId="164" fontId="14" fillId="0" borderId="0" xfId="20" applyFont="true" applyBorder="false" applyAlignment="true" applyProtection="true">
      <alignment horizontal="center" vertical="bottom" textRotation="0" wrapText="false" indent="0" shrinkToFit="false"/>
      <protection locked="false" hidden="false"/>
    </xf>
    <xf numFmtId="164" fontId="14" fillId="0" borderId="0" xfId="20" applyFont="true" applyBorder="false" applyAlignment="true" applyProtection="true">
      <alignment horizontal="left" vertical="bottom" textRotation="0" wrapText="false" indent="0" shrinkToFit="false"/>
      <protection locked="false" hidden="false"/>
    </xf>
    <xf numFmtId="165" fontId="14" fillId="0" borderId="0" xfId="20" applyFont="true" applyBorder="false" applyAlignment="true" applyProtection="true">
      <alignment horizontal="left" vertical="bottom" textRotation="0" wrapText="false" indent="0" shrinkToFit="false"/>
      <protection locked="false" hidden="false"/>
    </xf>
    <xf numFmtId="164" fontId="18" fillId="0" borderId="0" xfId="20" applyFont="true" applyBorder="false" applyAlignment="true" applyProtection="true">
      <alignment horizontal="center" vertical="bottom" textRotation="0" wrapText="false" indent="0" shrinkToFit="false"/>
      <protection locked="false" hidden="false"/>
    </xf>
    <xf numFmtId="164" fontId="18" fillId="0" borderId="0" xfId="20" applyFont="true" applyBorder="false" applyAlignment="true" applyProtection="true">
      <alignment horizontal="left" vertical="bottom" textRotation="0" wrapText="false" indent="0" shrinkToFit="false"/>
      <protection locked="false" hidden="false"/>
    </xf>
    <xf numFmtId="165" fontId="18" fillId="0" borderId="0" xfId="20" applyFont="true" applyBorder="false" applyAlignment="true" applyProtection="true">
      <alignment horizontal="left" vertical="bottom" textRotation="0" wrapText="false" indent="0" shrinkToFit="false"/>
      <protection locked="false" hidden="false"/>
    </xf>
    <xf numFmtId="165" fontId="4" fillId="0" borderId="0" xfId="20" applyFont="false" applyBorder="false" applyAlignment="true" applyProtection="true">
      <alignment horizontal="right" vertical="bottom" textRotation="0" wrapText="false" indent="0" shrinkToFit="false"/>
      <protection locked="false" hidden="false"/>
    </xf>
    <xf numFmtId="164" fontId="14" fillId="0" borderId="0" xfId="0" applyFont="true" applyBorder="false" applyAlignment="true" applyProtection="true">
      <alignment horizontal="center"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5" fontId="14" fillId="0" borderId="0" xfId="0" applyFont="true" applyBorder="false" applyAlignment="true" applyProtection="true">
      <alignment horizontal="left" vertical="bottom" textRotation="0" wrapText="false" indent="0" shrinkToFit="false"/>
      <protection locked="true" hidden="false"/>
    </xf>
    <xf numFmtId="164" fontId="19" fillId="0" borderId="0" xfId="20" applyFont="true" applyBorder="false" applyAlignment="true" applyProtection="true">
      <alignment horizontal="left" vertical="bottom" textRotation="0" wrapText="false" indent="0" shrinkToFit="false"/>
      <protection locked="false" hidden="false"/>
    </xf>
    <xf numFmtId="164" fontId="0" fillId="3" borderId="8"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3" borderId="9" xfId="0" applyFont="false" applyBorder="true" applyAlignment="true" applyProtection="true">
      <alignment horizontal="general" vertical="bottom" textRotation="0" wrapText="false" indent="0" shrinkToFit="false"/>
      <protection locked="true" hidden="false"/>
    </xf>
    <xf numFmtId="165" fontId="4" fillId="0" borderId="0" xfId="20" applyFont="false" applyBorder="false" applyAlignment="true" applyProtection="true">
      <alignment horizontal="right" vertical="bottom" textRotation="0" wrapText="false" indent="0" shrinkToFit="false"/>
      <protection locked="true" hidden="false"/>
    </xf>
    <xf numFmtId="164" fontId="10" fillId="3" borderId="5" xfId="20" applyFont="true" applyBorder="true" applyAlignment="true" applyProtection="true">
      <alignment horizontal="center" vertical="bottom" textRotation="0" wrapText="false" indent="0" shrinkToFit="false"/>
      <protection locked="true" hidden="false"/>
    </xf>
    <xf numFmtId="164" fontId="10" fillId="3" borderId="6" xfId="20" applyFont="true" applyBorder="true" applyAlignment="true" applyProtection="true">
      <alignment horizontal="center" vertical="bottom" textRotation="0" wrapText="false" indent="0" shrinkToFit="false"/>
      <protection locked="true" hidden="false"/>
    </xf>
    <xf numFmtId="164" fontId="4" fillId="3" borderId="6" xfId="20" applyFont="false" applyBorder="true" applyAlignment="true" applyProtection="true">
      <alignment horizontal="general" vertical="bottom" textRotation="0" wrapText="false" indent="0" shrinkToFit="false"/>
      <protection locked="true" hidden="false"/>
    </xf>
    <xf numFmtId="165" fontId="4" fillId="3" borderId="6" xfId="20" applyFont="false" applyBorder="true" applyAlignment="true" applyProtection="true">
      <alignment horizontal="right" vertical="bottom" textRotation="0" wrapText="false" indent="0" shrinkToFit="false"/>
      <protection locked="true" hidden="false"/>
    </xf>
    <xf numFmtId="164" fontId="4" fillId="3" borderId="6" xfId="20" applyFont="false" applyBorder="true" applyAlignment="true" applyProtection="true">
      <alignment horizontal="center" vertical="bottom" textRotation="0" wrapText="false" indent="0" shrinkToFit="false"/>
      <protection locked="true" hidden="false"/>
    </xf>
    <xf numFmtId="164" fontId="4" fillId="3" borderId="7" xfId="20" applyFont="fals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center" vertical="center" textRotation="0" wrapText="false" indent="0" shrinkToFit="false"/>
      <protection locked="true" hidden="false"/>
    </xf>
    <xf numFmtId="166" fontId="20" fillId="2" borderId="10" xfId="0" applyFont="true" applyBorder="true" applyAlignment="true" applyProtection="true">
      <alignment horizontal="center" vertical="center" textRotation="0" wrapText="false" indent="0" shrinkToFit="false"/>
      <protection locked="false" hidden="false"/>
    </xf>
    <xf numFmtId="164" fontId="8" fillId="3" borderId="0" xfId="0" applyFont="true" applyBorder="false" applyAlignment="true" applyProtection="true">
      <alignment horizontal="general" vertical="bottom" textRotation="0" wrapText="false" indent="0" shrinkToFit="false"/>
      <protection locked="true" hidden="false"/>
    </xf>
    <xf numFmtId="164" fontId="21" fillId="3" borderId="0" xfId="20" applyFont="true" applyBorder="false" applyAlignment="true" applyProtection="true">
      <alignment horizontal="right" vertical="center" textRotation="0" wrapText="false" indent="0" shrinkToFit="false"/>
      <protection locked="true" hidden="false"/>
    </xf>
    <xf numFmtId="167" fontId="21" fillId="3" borderId="0" xfId="0" applyFont="true" applyBorder="true" applyAlignment="true" applyProtection="true">
      <alignment horizontal="left" vertical="center" textRotation="0" wrapText="false" indent="0" shrinkToFit="false"/>
      <protection locked="true" hidden="false"/>
    </xf>
    <xf numFmtId="164" fontId="21" fillId="3" borderId="0" xfId="0" applyFont="true" applyBorder="false" applyAlignment="true" applyProtection="true">
      <alignment horizontal="left" vertical="center" textRotation="0" wrapText="false" indent="0" shrinkToFit="false"/>
      <protection locked="true" hidden="false"/>
    </xf>
    <xf numFmtId="164" fontId="8" fillId="3" borderId="0" xfId="0" applyFont="true" applyBorder="false" applyAlignment="true" applyProtection="true">
      <alignment horizontal="general" vertical="center" textRotation="0" wrapText="false" indent="0" shrinkToFit="false"/>
      <protection locked="true" hidden="false"/>
    </xf>
    <xf numFmtId="164" fontId="8" fillId="3" borderId="11" xfId="0" applyFont="true" applyBorder="true" applyAlignment="true" applyProtection="true">
      <alignment horizontal="center" vertical="center" textRotation="0" wrapText="false" indent="0" shrinkToFit="false"/>
      <protection locked="true" hidden="false"/>
    </xf>
    <xf numFmtId="164" fontId="8" fillId="3" borderId="12" xfId="0" applyFont="true" applyBorder="true" applyAlignment="true" applyProtection="true">
      <alignment horizontal="general" vertical="bottom" textRotation="0" wrapText="false" indent="0" shrinkToFit="false"/>
      <protection locked="true" hidden="false"/>
    </xf>
    <xf numFmtId="164" fontId="8" fillId="3" borderId="13" xfId="0" applyFont="true" applyBorder="true" applyAlignment="true" applyProtection="true">
      <alignment horizontal="general" vertical="bottom" textRotation="0" wrapText="false" indent="0" shrinkToFit="false"/>
      <protection locked="true" hidden="false"/>
    </xf>
    <xf numFmtId="164" fontId="8" fillId="3" borderId="2" xfId="0" applyFont="true" applyBorder="true" applyAlignment="true" applyProtection="true">
      <alignment horizontal="center" vertical="center" textRotation="0" wrapText="false" indent="0" shrinkToFit="false"/>
      <protection locked="true" hidden="false"/>
    </xf>
    <xf numFmtId="164" fontId="8" fillId="3" borderId="14" xfId="0" applyFont="true" applyBorder="true" applyAlignment="true" applyProtection="true">
      <alignment horizontal="center" vertical="center" textRotation="0" wrapText="false" indent="0" shrinkToFit="false"/>
      <protection locked="true" hidden="false"/>
    </xf>
    <xf numFmtId="164" fontId="8" fillId="3" borderId="4" xfId="0" applyFont="true" applyBorder="true" applyAlignment="true" applyProtection="true">
      <alignment horizontal="center"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8" fillId="3" borderId="15" xfId="0" applyFont="true" applyBorder="true" applyAlignment="true" applyProtection="true">
      <alignment horizontal="center" vertical="center" textRotation="0" wrapText="false" indent="0" shrinkToFit="false"/>
      <protection locked="true" hidden="false"/>
    </xf>
    <xf numFmtId="164" fontId="8" fillId="3" borderId="16" xfId="0" applyFont="true" applyBorder="true" applyAlignment="true" applyProtection="true">
      <alignment horizontal="left" vertical="center" textRotation="0" wrapText="false" indent="0" shrinkToFit="false"/>
      <protection locked="true" hidden="false"/>
    </xf>
    <xf numFmtId="164" fontId="8" fillId="3" borderId="17" xfId="0" applyFont="true" applyBorder="true" applyAlignment="true" applyProtection="true">
      <alignment horizontal="left" vertical="center" textRotation="0" wrapText="false" indent="0" shrinkToFit="false"/>
      <protection locked="true" hidden="false"/>
    </xf>
    <xf numFmtId="164" fontId="8" fillId="3" borderId="18" xfId="0" applyFont="true" applyBorder="true" applyAlignment="true" applyProtection="true">
      <alignment horizontal="center" vertical="center" textRotation="0" wrapText="false" indent="0" shrinkToFit="false"/>
      <protection locked="true" hidden="false"/>
    </xf>
    <xf numFmtId="164" fontId="8" fillId="3" borderId="16" xfId="0" applyFont="true" applyBorder="true" applyAlignment="true" applyProtection="true">
      <alignment horizontal="center" vertical="center" textRotation="0" wrapText="false" indent="0" shrinkToFit="false"/>
      <protection locked="true" hidden="false"/>
    </xf>
    <xf numFmtId="164" fontId="8" fillId="3" borderId="19" xfId="0" applyFont="true" applyBorder="true" applyAlignment="true" applyProtection="true">
      <alignment horizontal="center" vertical="center" textRotation="0" wrapText="false" indent="0" shrinkToFit="false"/>
      <protection locked="true" hidden="false"/>
    </xf>
    <xf numFmtId="164" fontId="8" fillId="3" borderId="20" xfId="0" applyFont="true" applyBorder="true" applyAlignment="true" applyProtection="true">
      <alignment horizontal="center" vertical="center" textRotation="0" wrapText="false" indent="0" shrinkToFit="false"/>
      <protection locked="true" hidden="false"/>
    </xf>
    <xf numFmtId="164" fontId="8" fillId="3" borderId="17" xfId="0" applyFont="true" applyBorder="true" applyAlignment="true" applyProtection="true">
      <alignment horizontal="center" vertical="center" textRotation="0" wrapText="false" indent="0" shrinkToFit="false"/>
      <protection locked="true" hidden="false"/>
    </xf>
    <xf numFmtId="164" fontId="8" fillId="3" borderId="7" xfId="0" applyFont="true" applyBorder="true" applyAlignment="true" applyProtection="true">
      <alignment horizontal="center" vertical="center" textRotation="0" wrapText="false" indent="0" shrinkToFit="false"/>
      <protection locked="true" hidden="false"/>
    </xf>
    <xf numFmtId="166" fontId="22" fillId="0" borderId="21" xfId="0" applyFont="true" applyBorder="true" applyAlignment="true" applyProtection="true">
      <alignment horizontal="center" vertical="center" textRotation="0" wrapText="false" indent="0" shrinkToFit="false"/>
      <protection locked="true" hidden="false"/>
    </xf>
    <xf numFmtId="164" fontId="5" fillId="0" borderId="22" xfId="0" applyFont="true" applyBorder="true" applyAlignment="true" applyProtection="true">
      <alignment horizontal="left" vertical="center" textRotation="0" wrapText="false" indent="0" shrinkToFit="false"/>
      <protection locked="true" hidden="false"/>
    </xf>
    <xf numFmtId="166" fontId="5" fillId="0" borderId="23" xfId="0" applyFont="true" applyBorder="true" applyAlignment="true" applyProtection="true">
      <alignment horizontal="left" vertical="center" textRotation="0" wrapText="false" indent="0" shrinkToFit="false"/>
      <protection locked="true" hidden="false"/>
    </xf>
    <xf numFmtId="169" fontId="23" fillId="0" borderId="24" xfId="0" applyFont="true" applyBorder="true" applyAlignment="true" applyProtection="true">
      <alignment horizontal="center" vertical="center" textRotation="0" wrapText="false" indent="0" shrinkToFit="false"/>
      <protection locked="true" hidden="false"/>
    </xf>
    <xf numFmtId="169" fontId="23" fillId="0" borderId="25" xfId="0" applyFont="true" applyBorder="true" applyAlignment="true" applyProtection="true">
      <alignment horizontal="center" vertical="center" textRotation="0" wrapText="false" indent="0" shrinkToFit="false"/>
      <protection locked="true" hidden="false"/>
    </xf>
    <xf numFmtId="169" fontId="23" fillId="0" borderId="14" xfId="0" applyFont="true" applyBorder="true" applyAlignment="true" applyProtection="true">
      <alignment horizontal="center" vertical="center" textRotation="0" wrapText="false" indent="0" shrinkToFit="false"/>
      <protection locked="true" hidden="false"/>
    </xf>
    <xf numFmtId="169" fontId="23" fillId="0" borderId="21" xfId="0" applyFont="true" applyBorder="true" applyAlignment="true" applyProtection="true">
      <alignment horizontal="center" vertical="center" textRotation="0" wrapText="false" indent="0" shrinkToFit="false"/>
      <protection locked="true" hidden="false"/>
    </xf>
    <xf numFmtId="169" fontId="23" fillId="0" borderId="22" xfId="0" applyFont="true" applyBorder="true" applyAlignment="true" applyProtection="true">
      <alignment horizontal="center" vertical="center" textRotation="0" wrapText="false" indent="0" shrinkToFit="false"/>
      <protection locked="true" hidden="false"/>
    </xf>
    <xf numFmtId="169" fontId="23" fillId="0" borderId="23" xfId="0" applyFont="true" applyBorder="true" applyAlignment="true" applyProtection="true">
      <alignment horizontal="center" vertical="center" textRotation="0" wrapText="false" indent="0" shrinkToFit="false"/>
      <protection locked="true" hidden="false"/>
    </xf>
    <xf numFmtId="169" fontId="23" fillId="0" borderId="26" xfId="0" applyFont="true" applyBorder="true" applyAlignment="true" applyProtection="true">
      <alignment horizontal="center" vertical="center" textRotation="0" wrapText="false" indent="0" shrinkToFit="false"/>
      <protection locked="true" hidden="false"/>
    </xf>
    <xf numFmtId="169" fontId="24" fillId="0" borderId="26" xfId="0" applyFont="true" applyBorder="true" applyAlignment="true" applyProtection="true">
      <alignment horizontal="center" vertical="center" textRotation="0" wrapText="false" indent="0" shrinkToFit="false"/>
      <protection locked="true" hidden="false"/>
    </xf>
    <xf numFmtId="164" fontId="5" fillId="3" borderId="0" xfId="0" applyFont="true" applyBorder="false" applyAlignment="true" applyProtection="true">
      <alignment horizontal="general" vertical="bottom" textRotation="0" wrapText="false" indent="0" shrinkToFit="false"/>
      <protection locked="true" hidden="false"/>
    </xf>
    <xf numFmtId="166" fontId="0" fillId="3" borderId="0" xfId="0" applyFont="false" applyBorder="false" applyAlignment="true" applyProtection="true">
      <alignment horizontal="right" vertical="center" textRotation="0" wrapText="false" indent="0" shrinkToFit="false"/>
      <protection locked="true" hidden="false"/>
    </xf>
    <xf numFmtId="166" fontId="5" fillId="3" borderId="0" xfId="0" applyFont="true" applyBorder="false" applyAlignment="true" applyProtection="true">
      <alignment horizontal="left" vertical="center"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6" fontId="22" fillId="0" borderId="27" xfId="0" applyFont="true" applyBorder="true" applyAlignment="true" applyProtection="true">
      <alignment horizontal="center" vertical="center" textRotation="0" wrapText="false" indent="0" shrinkToFit="false"/>
      <protection locked="true" hidden="false"/>
    </xf>
    <xf numFmtId="164" fontId="5" fillId="0" borderId="10" xfId="0" applyFont="true" applyBorder="true" applyAlignment="true" applyProtection="true">
      <alignment horizontal="left" vertical="center" textRotation="0" wrapText="false" indent="0" shrinkToFit="false"/>
      <protection locked="true" hidden="false"/>
    </xf>
    <xf numFmtId="166" fontId="5" fillId="0" borderId="28" xfId="0" applyFont="true" applyBorder="true" applyAlignment="true" applyProtection="true">
      <alignment horizontal="left" vertical="center" textRotation="0" wrapText="false" indent="0" shrinkToFit="false"/>
      <protection locked="true" hidden="false"/>
    </xf>
    <xf numFmtId="169" fontId="23" fillId="0" borderId="29" xfId="0" applyFont="true" applyBorder="true" applyAlignment="true" applyProtection="true">
      <alignment horizontal="center" vertical="center" textRotation="0" wrapText="false" indent="0" shrinkToFit="false"/>
      <protection locked="true" hidden="false"/>
    </xf>
    <xf numFmtId="169" fontId="23" fillId="0" borderId="30" xfId="0" applyFont="true" applyBorder="true" applyAlignment="true" applyProtection="true">
      <alignment horizontal="center" vertical="center" textRotation="0" wrapText="false" indent="0" shrinkToFit="false"/>
      <protection locked="true" hidden="false"/>
    </xf>
    <xf numFmtId="169" fontId="23" fillId="0" borderId="31" xfId="0" applyFont="true" applyBorder="true" applyAlignment="true" applyProtection="true">
      <alignment horizontal="center" vertical="center" textRotation="0" wrapText="false" indent="0" shrinkToFit="false"/>
      <protection locked="true" hidden="false"/>
    </xf>
    <xf numFmtId="169" fontId="23" fillId="0" borderId="27" xfId="0" applyFont="true" applyBorder="true" applyAlignment="true" applyProtection="true">
      <alignment horizontal="center" vertical="center" textRotation="0" wrapText="false" indent="0" shrinkToFit="false"/>
      <protection locked="true" hidden="false"/>
    </xf>
    <xf numFmtId="169" fontId="23" fillId="0" borderId="10" xfId="0" applyFont="true" applyBorder="true" applyAlignment="true" applyProtection="true">
      <alignment horizontal="center" vertical="center" textRotation="0" wrapText="false" indent="0" shrinkToFit="false"/>
      <protection locked="true" hidden="false"/>
    </xf>
    <xf numFmtId="169" fontId="23" fillId="0" borderId="28" xfId="0" applyFont="true" applyBorder="true" applyAlignment="true" applyProtection="true">
      <alignment horizontal="center" vertical="center" textRotation="0" wrapText="false" indent="0" shrinkToFit="false"/>
      <protection locked="true" hidden="false"/>
    </xf>
    <xf numFmtId="166" fontId="22" fillId="0" borderId="32" xfId="0" applyFont="true" applyBorder="true" applyAlignment="true" applyProtection="true">
      <alignment horizontal="center" vertical="center" textRotation="0" wrapText="false" indent="0" shrinkToFit="false"/>
      <protection locked="true" hidden="false"/>
    </xf>
    <xf numFmtId="166" fontId="5" fillId="0" borderId="33" xfId="0" applyFont="true" applyBorder="true" applyAlignment="true" applyProtection="true">
      <alignment horizontal="left" vertical="center" textRotation="0" wrapText="false" indent="0" shrinkToFit="false"/>
      <protection locked="true" hidden="false"/>
    </xf>
    <xf numFmtId="166" fontId="5" fillId="0" borderId="34" xfId="0" applyFont="true" applyBorder="true" applyAlignment="true" applyProtection="true">
      <alignment horizontal="left" vertical="center" textRotation="0" wrapText="false" indent="0" shrinkToFit="false"/>
      <protection locked="true" hidden="false"/>
    </xf>
    <xf numFmtId="169" fontId="23" fillId="0" borderId="35" xfId="0" applyFont="true" applyBorder="true" applyAlignment="true" applyProtection="true">
      <alignment horizontal="center" vertical="center" textRotation="0" wrapText="false" indent="0" shrinkToFit="false"/>
      <protection locked="true" hidden="false"/>
    </xf>
    <xf numFmtId="169" fontId="23" fillId="0" borderId="36" xfId="0" applyFont="true" applyBorder="true" applyAlignment="true" applyProtection="true">
      <alignment horizontal="center" vertical="center" textRotation="0" wrapText="false" indent="0" shrinkToFit="false"/>
      <protection locked="true" hidden="false"/>
    </xf>
    <xf numFmtId="169" fontId="23" fillId="0" borderId="20" xfId="0" applyFont="true" applyBorder="true" applyAlignment="true" applyProtection="true">
      <alignment horizontal="center" vertical="center" textRotation="0" wrapText="false" indent="0" shrinkToFit="false"/>
      <protection locked="true" hidden="false"/>
    </xf>
    <xf numFmtId="169" fontId="23" fillId="0" borderId="37" xfId="0" applyFont="true" applyBorder="true" applyAlignment="true" applyProtection="true">
      <alignment horizontal="center" vertical="center" textRotation="0" wrapText="false" indent="0" shrinkToFit="false"/>
      <protection locked="true" hidden="false"/>
    </xf>
    <xf numFmtId="169" fontId="23" fillId="0" borderId="33" xfId="0" applyFont="true" applyBorder="true" applyAlignment="true" applyProtection="true">
      <alignment horizontal="center" vertical="center" textRotation="0" wrapText="false" indent="0" shrinkToFit="false"/>
      <protection locked="true" hidden="false"/>
    </xf>
    <xf numFmtId="169" fontId="23" fillId="0" borderId="34" xfId="0" applyFont="true" applyBorder="true" applyAlignment="true" applyProtection="true">
      <alignment horizontal="center" vertical="center" textRotation="0" wrapText="false" indent="0" shrinkToFit="false"/>
      <protection locked="true" hidden="false"/>
    </xf>
    <xf numFmtId="169" fontId="23" fillId="0" borderId="15" xfId="0" applyFont="true" applyBorder="true" applyAlignment="true" applyProtection="true">
      <alignment horizontal="center" vertical="center" textRotation="0" wrapText="false" indent="0" shrinkToFit="false"/>
      <protection locked="true" hidden="false"/>
    </xf>
    <xf numFmtId="169" fontId="23" fillId="0" borderId="17" xfId="0" applyFont="true" applyBorder="true" applyAlignment="true" applyProtection="true">
      <alignment horizontal="center" vertical="center" textRotation="0" wrapText="false" indent="0" shrinkToFit="false"/>
      <protection locked="true" hidden="false"/>
    </xf>
    <xf numFmtId="164" fontId="0" fillId="3" borderId="3" xfId="0" applyFont="false" applyBorder="true" applyAlignment="true" applyProtection="true">
      <alignment horizontal="center" vertical="center" textRotation="0" wrapText="false" indent="0" shrinkToFit="false"/>
      <protection locked="true" hidden="false"/>
    </xf>
    <xf numFmtId="164" fontId="0" fillId="3" borderId="3" xfId="0" applyFont="false" applyBorder="true" applyAlignment="true" applyProtection="true">
      <alignment horizontal="general" vertical="bottom" textRotation="0" wrapText="false" indent="0" shrinkToFit="false"/>
      <protection locked="true" hidden="false"/>
    </xf>
    <xf numFmtId="164" fontId="0" fillId="3" borderId="0" xfId="0" applyFont="true" applyBorder="true" applyAlignment="true" applyProtection="true">
      <alignment horizontal="left" vertical="top" textRotation="0" wrapText="true" indent="0" shrinkToFit="false"/>
      <protection locked="true" hidden="false"/>
    </xf>
    <xf numFmtId="164" fontId="0" fillId="3" borderId="0" xfId="0" applyFont="false" applyBorder="false" applyAlignment="true" applyProtection="tru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tandaard_team model" xfId="20"/>
  </cellStyles>
  <dxfs count="4">
    <dxf>
      <fill>
        <patternFill patternType="solid">
          <fgColor rgb="FFFFFFFF"/>
        </patternFill>
      </fill>
    </dxf>
    <dxf>
      <fill>
        <patternFill patternType="solid">
          <fgColor rgb="00FFFFFF"/>
        </patternFill>
      </fill>
    </dxf>
    <dxf>
      <fill>
        <patternFill patternType="solid">
          <fgColor rgb="FF0000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8"/>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890625" defaultRowHeight="15" zeroHeight="true" outlineLevelRow="0" outlineLevelCol="0"/>
  <cols>
    <col collapsed="false" customWidth="false" hidden="false" outlineLevel="0" max="1" min="1" style="1" width="8.89"/>
    <col collapsed="false" customWidth="true" hidden="false" outlineLevel="0" max="2" min="2" style="1" width="94.33"/>
    <col collapsed="false" customWidth="false" hidden="true" outlineLevel="0" max="16384" min="3" style="1" width="8.89"/>
  </cols>
  <sheetData>
    <row r="1" customFormat="false" ht="15" hidden="false" customHeight="false" outlineLevel="0" collapsed="false"/>
    <row r="2" s="3" customFormat="true" ht="18" hidden="false" customHeight="false" outlineLevel="0" collapsed="false">
      <c r="A2" s="2" t="s">
        <v>0</v>
      </c>
    </row>
    <row r="3" customFormat="false" ht="15" hidden="false" customHeight="false" outlineLevel="0" collapsed="false"/>
    <row r="4" customFormat="false" ht="48.75" hidden="false" customHeight="true" outlineLevel="0" collapsed="false">
      <c r="A4" s="4" t="s">
        <v>1</v>
      </c>
      <c r="B4" s="4"/>
    </row>
    <row r="5" customFormat="false" ht="15" hidden="false" customHeight="false" outlineLevel="0" collapsed="false">
      <c r="A5" s="1" t="s">
        <v>2</v>
      </c>
    </row>
    <row r="6" customFormat="false" ht="15.75" hidden="false" customHeight="false" outlineLevel="0" collapsed="false">
      <c r="B6" s="5" t="s">
        <v>3</v>
      </c>
    </row>
    <row r="7" customFormat="false" ht="15.75" hidden="false" customHeight="false" outlineLevel="0" collapsed="false">
      <c r="B7" s="5" t="s">
        <v>4</v>
      </c>
    </row>
    <row r="8" customFormat="false" ht="15.75" hidden="false" customHeight="false" outlineLevel="0" collapsed="false">
      <c r="B8" s="5" t="s">
        <v>5</v>
      </c>
    </row>
    <row r="9" customFormat="false" ht="15.75" hidden="false" customHeight="false" outlineLevel="0" collapsed="false">
      <c r="B9" s="5" t="s">
        <v>6</v>
      </c>
    </row>
    <row r="10" customFormat="false" ht="15" hidden="false" customHeight="false" outlineLevel="0" collapsed="false"/>
    <row r="11" customFormat="false" ht="15.75" hidden="false" customHeight="false" outlineLevel="0" collapsed="false">
      <c r="A11" s="5" t="s">
        <v>7</v>
      </c>
    </row>
    <row r="12" customFormat="false" ht="15" hidden="false" customHeight="false" outlineLevel="0" collapsed="false">
      <c r="B12" s="1" t="s">
        <v>8</v>
      </c>
    </row>
    <row r="13" customFormat="false" ht="15" hidden="false" customHeight="false" outlineLevel="0" collapsed="false">
      <c r="B13" s="1" t="s">
        <v>9</v>
      </c>
    </row>
    <row r="14" customFormat="false" ht="15" hidden="false" customHeight="false" outlineLevel="0" collapsed="false"/>
    <row r="15" customFormat="false" ht="15" hidden="false" customHeight="false" outlineLevel="0" collapsed="false"/>
    <row r="16" customFormat="false" ht="15.75" hidden="false" customHeight="false" outlineLevel="0" collapsed="false">
      <c r="A16" s="5" t="s">
        <v>10</v>
      </c>
    </row>
    <row r="17" customFormat="false" ht="15" hidden="false" customHeight="false" outlineLevel="0" collapsed="false">
      <c r="B17" s="1" t="s">
        <v>11</v>
      </c>
    </row>
    <row r="18" customFormat="false" ht="15.75" hidden="false" customHeight="false" outlineLevel="0" collapsed="false">
      <c r="B18" s="1" t="s">
        <v>12</v>
      </c>
    </row>
    <row r="19" customFormat="false" ht="15" hidden="false" customHeight="false" outlineLevel="0" collapsed="false">
      <c r="B19" s="1" t="s">
        <v>13</v>
      </c>
    </row>
    <row r="20" customFormat="false" ht="15" hidden="false" customHeight="false" outlineLevel="0" collapsed="false">
      <c r="B20" s="1" t="s">
        <v>14</v>
      </c>
    </row>
    <row r="21" customFormat="false" ht="15" hidden="false" customHeight="false" outlineLevel="0" collapsed="false">
      <c r="B21" s="1" t="s">
        <v>15</v>
      </c>
    </row>
    <row r="22" customFormat="false" ht="15" hidden="false" customHeight="false" outlineLevel="0" collapsed="false">
      <c r="B22" s="1" t="s">
        <v>16</v>
      </c>
    </row>
    <row r="23" customFormat="false" ht="15.75" hidden="false" customHeight="false" outlineLevel="0" collapsed="false">
      <c r="B23" s="1" t="s">
        <v>17</v>
      </c>
    </row>
    <row r="24" customFormat="false" ht="15" hidden="false" customHeight="false" outlineLevel="0" collapsed="false">
      <c r="B24" s="1" t="s">
        <v>18</v>
      </c>
    </row>
    <row r="25" customFormat="false" ht="15" hidden="false" customHeight="false" outlineLevel="0" collapsed="false"/>
    <row r="26" customFormat="false" ht="15" hidden="false" customHeight="false" outlineLevel="0" collapsed="false"/>
    <row r="27" customFormat="false" ht="15.75" hidden="false" customHeight="false" outlineLevel="0" collapsed="false">
      <c r="A27" s="5" t="s">
        <v>19</v>
      </c>
    </row>
    <row r="28" customFormat="false" ht="15.75" hidden="false" customHeight="false" outlineLevel="0" collapsed="false">
      <c r="A28" s="5"/>
      <c r="B28" s="1" t="s">
        <v>20</v>
      </c>
    </row>
    <row r="29" customFormat="false" ht="15.75" hidden="false" customHeight="false" outlineLevel="0" collapsed="false">
      <c r="B29" s="1" t="s">
        <v>21</v>
      </c>
    </row>
    <row r="30" customFormat="false" ht="15" hidden="false" customHeight="false" outlineLevel="0" collapsed="false">
      <c r="B30" s="1" t="s">
        <v>22</v>
      </c>
    </row>
    <row r="31" customFormat="false" ht="15" hidden="false" customHeight="false" outlineLevel="0" collapsed="false">
      <c r="B31" s="1" t="s">
        <v>23</v>
      </c>
    </row>
    <row r="32" customFormat="false" ht="15" hidden="false" customHeight="false" outlineLevel="0" collapsed="false">
      <c r="B32" s="1" t="s">
        <v>24</v>
      </c>
    </row>
    <row r="33" customFormat="false" ht="15" hidden="false" customHeight="false" outlineLevel="0" collapsed="false">
      <c r="B33" s="1" t="s">
        <v>18</v>
      </c>
    </row>
    <row r="34" customFormat="false" ht="15" hidden="false" customHeight="false" outlineLevel="0" collapsed="false"/>
    <row r="35" customFormat="false" ht="15" hidden="false" customHeight="false" outlineLevel="0" collapsed="false">
      <c r="A35" s="1" t="s">
        <v>25</v>
      </c>
    </row>
    <row r="36" customFormat="false" ht="15" hidden="false" customHeight="false" outlineLevel="0" collapsed="false">
      <c r="A36" s="1" t="s">
        <v>26</v>
      </c>
    </row>
    <row r="37" customFormat="false" ht="15" hidden="false" customHeight="false" outlineLevel="0" collapsed="false"/>
    <row r="38" customFormat="false" ht="15" hidden="false" customHeight="false" outlineLevel="0" collapsed="false"/>
  </sheetData>
  <mergeCells count="1">
    <mergeCell ref="A4:B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I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7.11328125" defaultRowHeight="12.75" zeroHeight="false" outlineLevelRow="0" outlineLevelCol="0"/>
  <cols>
    <col collapsed="false" customWidth="true" hidden="false" outlineLevel="0" max="1" min="1" style="6" width="3.11"/>
    <col collapsed="false" customWidth="true" hidden="false" outlineLevel="0" max="2" min="2" style="7" width="4.44"/>
    <col collapsed="false" customWidth="true" hidden="false" outlineLevel="0" max="3" min="3" style="8" width="5.11"/>
    <col collapsed="false" customWidth="true" hidden="false" outlineLevel="0" max="4" min="4" style="9" width="19.33"/>
    <col collapsed="false" customWidth="true" hidden="false" outlineLevel="0" max="5" min="5" style="10" width="7.78"/>
    <col collapsed="false" customWidth="true" hidden="false" outlineLevel="0" max="6" min="6" style="11" width="23.66"/>
    <col collapsed="false" customWidth="true" hidden="false" outlineLevel="0" max="7" min="7" style="12" width="9.66"/>
    <col collapsed="false" customWidth="true" hidden="false" outlineLevel="0" max="8" min="8" style="12" width="10.33"/>
    <col collapsed="false" customWidth="true" hidden="false" outlineLevel="0" max="9" min="9" style="6" width="40.89"/>
    <col collapsed="false" customWidth="false" hidden="false" outlineLevel="0" max="10" min="10" style="6" width="7.11"/>
    <col collapsed="false" customWidth="false" hidden="true" outlineLevel="0" max="16384" min="11" style="6" width="7.11"/>
  </cols>
  <sheetData>
    <row r="1" customFormat="false" ht="24" hidden="false" customHeight="false" outlineLevel="0" collapsed="false">
      <c r="B1" s="13" t="str">
        <f aca="false">'Deelnemers en Scores'!B2</f>
        <v>Rayonkampioenschappen Teams Rayon 4, 25m 1pijl competitie 2021/2022, Recurve klasse B</v>
      </c>
      <c r="C1" s="13"/>
      <c r="D1" s="13"/>
      <c r="E1" s="13"/>
      <c r="F1" s="13"/>
      <c r="G1" s="13"/>
      <c r="H1" s="13"/>
      <c r="I1" s="13"/>
    </row>
    <row r="2" customFormat="false" ht="12.75" hidden="false" customHeight="false" outlineLevel="0" collapsed="false">
      <c r="C2" s="14"/>
    </row>
    <row r="3" customFormat="false" ht="12.75" hidden="false" customHeight="false" outlineLevel="0" collapsed="false">
      <c r="B3" s="6"/>
      <c r="C3" s="15"/>
      <c r="D3" s="6"/>
    </row>
    <row r="4" customFormat="false" ht="12.75" hidden="false" customHeight="false" outlineLevel="0" collapsed="false">
      <c r="B4" s="6"/>
      <c r="C4" s="16"/>
      <c r="D4" s="6"/>
      <c r="G4" s="11"/>
      <c r="H4" s="11"/>
      <c r="I4" s="11"/>
    </row>
    <row r="6" customFormat="false" ht="20.25" hidden="false" customHeight="false" outlineLevel="0" collapsed="false">
      <c r="D6" s="17" t="s">
        <v>27</v>
      </c>
    </row>
    <row r="7" customFormat="false" ht="14.25" hidden="false" customHeight="false" outlineLevel="0" collapsed="false">
      <c r="D7" s="18" t="s">
        <v>28</v>
      </c>
    </row>
    <row r="8" customFormat="false" ht="14.25" hidden="false" customHeight="false" outlineLevel="0" collapsed="false">
      <c r="D8" s="18" t="s">
        <v>29</v>
      </c>
    </row>
    <row r="9" customFormat="false" ht="12.75" hidden="false" customHeight="false" outlineLevel="0" collapsed="false">
      <c r="D9" s="7"/>
    </row>
    <row r="10" customFormat="false" ht="12.75" hidden="false" customHeight="false" outlineLevel="0" collapsed="false">
      <c r="D10" s="19" t="s">
        <v>30</v>
      </c>
    </row>
    <row r="11" customFormat="false" ht="12.75" hidden="false" customHeight="false" outlineLevel="0" collapsed="false">
      <c r="D11" s="19" t="s">
        <v>31</v>
      </c>
    </row>
    <row r="12" customFormat="false" ht="12.75" hidden="false" customHeight="false" outlineLevel="0" collapsed="false">
      <c r="D12" s="19" t="s">
        <v>32</v>
      </c>
    </row>
    <row r="13" customFormat="false" ht="12.75" hidden="false" customHeight="false" outlineLevel="0" collapsed="false">
      <c r="D13" s="7" t="s">
        <v>33</v>
      </c>
    </row>
    <row r="14" customFormat="false" ht="13.5" hidden="false" customHeight="false" outlineLevel="0" collapsed="false"/>
    <row r="15" customFormat="false" ht="15" hidden="false" customHeight="true" outlineLevel="0" collapsed="false">
      <c r="B15" s="20"/>
      <c r="C15" s="21"/>
      <c r="D15" s="22"/>
      <c r="E15" s="21"/>
      <c r="F15" s="22"/>
      <c r="G15" s="23"/>
      <c r="H15" s="23"/>
      <c r="I15" s="24"/>
    </row>
    <row r="16" customFormat="false" ht="13.5" hidden="false" customHeight="false" outlineLevel="0" collapsed="false">
      <c r="B16" s="25"/>
      <c r="C16" s="26" t="s">
        <v>34</v>
      </c>
      <c r="D16" s="27" t="s">
        <v>35</v>
      </c>
      <c r="E16" s="26" t="s">
        <v>36</v>
      </c>
      <c r="F16" s="27" t="s">
        <v>37</v>
      </c>
      <c r="G16" s="28" t="s">
        <v>38</v>
      </c>
      <c r="H16" s="28" t="s">
        <v>39</v>
      </c>
      <c r="I16" s="29" t="s">
        <v>40</v>
      </c>
    </row>
    <row r="17" customFormat="false" ht="12.75" hidden="false" customHeight="false" outlineLevel="0" collapsed="false">
      <c r="E17" s="8"/>
      <c r="F17" s="9"/>
      <c r="G17" s="30"/>
      <c r="H17" s="30"/>
    </row>
    <row r="18" customFormat="false" ht="12.75" hidden="false" customHeight="false" outlineLevel="0" collapsed="false">
      <c r="B18" s="31"/>
      <c r="C18" s="32"/>
      <c r="D18" s="31"/>
      <c r="E18" s="33"/>
      <c r="F18" s="31"/>
      <c r="G18" s="34"/>
      <c r="H18" s="35"/>
      <c r="I18" s="35"/>
    </row>
    <row r="19" customFormat="false" ht="12.75" hidden="false" customHeight="false" outlineLevel="0" collapsed="false">
      <c r="B19" s="36" t="s">
        <v>41</v>
      </c>
    </row>
  </sheetData>
  <mergeCells count="1">
    <mergeCell ref="B1:I1"/>
  </mergeCells>
  <printOptions headings="false" gridLines="false" gridLinesSet="true" horizontalCentered="false" verticalCentered="false"/>
  <pageMargins left="0.490277777777778" right="0.420138888888889" top="0.490277777777778" bottom="1.37986111111111"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K8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45" activeCellId="0" sqref="F45"/>
    </sheetView>
  </sheetViews>
  <sheetFormatPr defaultColWidth="7.11328125" defaultRowHeight="12.75" zeroHeight="true" outlineLevelRow="0" outlineLevelCol="0"/>
  <cols>
    <col collapsed="false" customWidth="true" hidden="false" outlineLevel="0" max="1" min="1" style="37" width="3.11"/>
    <col collapsed="false" customWidth="true" hidden="false" outlineLevel="0" max="2" min="2" style="38" width="4.44"/>
    <col collapsed="false" customWidth="true" hidden="false" outlineLevel="0" max="3" min="3" style="38" width="5.11"/>
    <col collapsed="false" customWidth="true" hidden="false" outlineLevel="0" max="4" min="4" style="38" width="29.33"/>
    <col collapsed="false" customWidth="true" hidden="false" outlineLevel="0" max="5" min="5" style="37" width="7.78"/>
    <col collapsed="false" customWidth="true" hidden="false" outlineLevel="0" max="6" min="6" style="37" width="34.44"/>
    <col collapsed="false" customWidth="true" hidden="false" outlineLevel="0" max="7" min="7" style="39" width="9.66"/>
    <col collapsed="false" customWidth="true" hidden="false" outlineLevel="0" max="9" min="8" style="40" width="3.66"/>
    <col collapsed="false" customWidth="true" hidden="false" outlineLevel="0" max="10" min="10" style="40" width="6.77"/>
    <col collapsed="false" customWidth="true" hidden="false" outlineLevel="0" max="11" min="11" style="37" width="6.77"/>
    <col collapsed="false" customWidth="true" hidden="false" outlineLevel="0" max="12" min="12" style="37" width="2.22"/>
    <col collapsed="false" customWidth="false" hidden="true" outlineLevel="0" max="16384" min="13" style="37" width="7.11"/>
  </cols>
  <sheetData>
    <row r="1" customFormat="false" ht="13.5" hidden="false" customHeight="false" outlineLevel="0" collapsed="false"/>
    <row r="2" customFormat="false" ht="24" hidden="false" customHeight="false" outlineLevel="0" collapsed="false">
      <c r="B2" s="41" t="s">
        <v>42</v>
      </c>
      <c r="C2" s="41"/>
      <c r="D2" s="41"/>
      <c r="E2" s="41"/>
      <c r="F2" s="41"/>
      <c r="G2" s="41"/>
      <c r="H2" s="41"/>
      <c r="I2" s="41"/>
      <c r="J2" s="41"/>
      <c r="K2" s="41"/>
    </row>
    <row r="3" customFormat="false" ht="12.75" hidden="false" customHeight="false" outlineLevel="0" collapsed="false">
      <c r="B3" s="42"/>
      <c r="C3" s="43"/>
      <c r="D3" s="43"/>
      <c r="K3" s="44"/>
    </row>
    <row r="4" customFormat="false" ht="23.25" hidden="false" customHeight="true" outlineLevel="0" collapsed="false">
      <c r="B4" s="45" t="s">
        <v>43</v>
      </c>
      <c r="C4" s="45"/>
      <c r="D4" s="45"/>
      <c r="E4" s="46" t="s">
        <v>44</v>
      </c>
      <c r="F4" s="47" t="s">
        <v>45</v>
      </c>
      <c r="G4" s="48" t="s">
        <v>46</v>
      </c>
      <c r="H4" s="49" t="s">
        <v>47</v>
      </c>
      <c r="I4" s="49"/>
      <c r="J4" s="49"/>
      <c r="K4" s="49"/>
    </row>
    <row r="5" customFormat="false" ht="15" hidden="false" customHeight="false" outlineLevel="0" collapsed="false">
      <c r="B5" s="50"/>
      <c r="C5" s="51"/>
      <c r="D5" s="52"/>
      <c r="E5" s="51"/>
      <c r="F5" s="47"/>
      <c r="G5" s="51"/>
      <c r="H5" s="53"/>
      <c r="I5" s="53"/>
      <c r="J5" s="53"/>
      <c r="K5" s="54"/>
    </row>
    <row r="6" customFormat="false" ht="15" hidden="false" customHeight="true" outlineLevel="0" collapsed="false">
      <c r="B6" s="55"/>
      <c r="C6" s="56"/>
      <c r="D6" s="56"/>
      <c r="E6" s="56"/>
      <c r="F6" s="57" t="s">
        <v>48</v>
      </c>
      <c r="G6" s="58" t="s">
        <v>49</v>
      </c>
      <c r="H6" s="59" t="s">
        <v>50</v>
      </c>
      <c r="I6" s="59"/>
      <c r="J6" s="56" t="s">
        <v>51</v>
      </c>
      <c r="K6" s="60" t="s">
        <v>51</v>
      </c>
    </row>
    <row r="7" customFormat="false" ht="12.75" hidden="false" customHeight="false" outlineLevel="0" collapsed="false">
      <c r="B7" s="55" t="s">
        <v>52</v>
      </c>
      <c r="C7" s="56" t="s">
        <v>34</v>
      </c>
      <c r="D7" s="57" t="s">
        <v>35</v>
      </c>
      <c r="E7" s="56" t="s">
        <v>36</v>
      </c>
      <c r="F7" s="57" t="s">
        <v>53</v>
      </c>
      <c r="G7" s="61" t="s">
        <v>38</v>
      </c>
      <c r="H7" s="62" t="s">
        <v>54</v>
      </c>
      <c r="I7" s="62" t="s">
        <v>55</v>
      </c>
      <c r="J7" s="56" t="s">
        <v>56</v>
      </c>
      <c r="K7" s="60" t="s">
        <v>57</v>
      </c>
    </row>
    <row r="8" customFormat="false" ht="12.75" hidden="false" customHeight="false" outlineLevel="0" collapsed="false">
      <c r="B8" s="63"/>
      <c r="E8" s="38"/>
      <c r="F8" s="38"/>
      <c r="G8" s="64"/>
      <c r="H8" s="38"/>
      <c r="I8" s="38"/>
      <c r="J8" s="38"/>
      <c r="K8" s="65"/>
    </row>
    <row r="9" customFormat="false" ht="12.75" hidden="false" customHeight="false" outlineLevel="0" collapsed="false">
      <c r="B9" s="66" t="n">
        <v>1</v>
      </c>
      <c r="C9" s="67" t="n">
        <v>113</v>
      </c>
      <c r="D9" s="68" t="s">
        <v>58</v>
      </c>
      <c r="E9" s="67"/>
      <c r="F9" s="68" t="s">
        <v>59</v>
      </c>
      <c r="G9" s="69" t="n">
        <v>551.9</v>
      </c>
      <c r="H9" s="67"/>
      <c r="I9" s="67"/>
      <c r="J9" s="38"/>
      <c r="K9" s="70" t="n">
        <f aca="false">IF(COUNTA(J10:J13)&lt;3,0,IF(COUNTA(J10:J13)=3,SUM(J10:J13),IF(SUM(J10:J13)&gt;0,SUM(J10:J13)-MINA(J10:J13),0)))</f>
        <v>1290</v>
      </c>
    </row>
    <row r="10" customFormat="false" ht="12.75" hidden="false" customHeight="false" outlineLevel="0" collapsed="false">
      <c r="B10" s="66"/>
      <c r="C10" s="67"/>
      <c r="D10" s="67"/>
      <c r="E10" s="33" t="n">
        <v>301818</v>
      </c>
      <c r="F10" s="31" t="s">
        <v>60</v>
      </c>
      <c r="G10" s="34" t="n">
        <v>8.516</v>
      </c>
      <c r="H10" s="33" t="n">
        <v>200</v>
      </c>
      <c r="I10" s="33" t="n">
        <v>230</v>
      </c>
      <c r="J10" s="40" t="n">
        <f aca="false">SUM(H10:I10)</f>
        <v>430</v>
      </c>
      <c r="K10" s="44"/>
    </row>
    <row r="11" customFormat="false" ht="12.75" hidden="false" customHeight="false" outlineLevel="0" collapsed="false">
      <c r="B11" s="66"/>
      <c r="C11" s="67"/>
      <c r="D11" s="67"/>
      <c r="E11" s="33" t="n">
        <v>301822</v>
      </c>
      <c r="F11" s="31" t="s">
        <v>60</v>
      </c>
      <c r="G11" s="34" t="n">
        <v>8.616</v>
      </c>
      <c r="H11" s="33" t="n">
        <v>210</v>
      </c>
      <c r="I11" s="33" t="n">
        <v>220</v>
      </c>
      <c r="J11" s="40" t="n">
        <f aca="false">SUM(H11:I11)</f>
        <v>430</v>
      </c>
      <c r="K11" s="44"/>
    </row>
    <row r="12" customFormat="false" ht="12.75" hidden="false" customHeight="false" outlineLevel="0" collapsed="false">
      <c r="B12" s="66"/>
      <c r="C12" s="67"/>
      <c r="D12" s="67"/>
      <c r="E12" s="71" t="n">
        <v>301834</v>
      </c>
      <c r="F12" s="72" t="s">
        <v>61</v>
      </c>
      <c r="G12" s="73" t="n">
        <v>8.916</v>
      </c>
      <c r="H12" s="33" t="n">
        <v>220</v>
      </c>
      <c r="I12" s="33" t="n">
        <v>210</v>
      </c>
      <c r="J12" s="40" t="n">
        <f aca="false">SUM(H12:I12)</f>
        <v>430</v>
      </c>
      <c r="K12" s="44"/>
    </row>
    <row r="13" customFormat="false" ht="12.75" hidden="false" customHeight="false" outlineLevel="0" collapsed="false">
      <c r="B13" s="66"/>
      <c r="C13" s="67"/>
      <c r="D13" s="67"/>
      <c r="E13" s="74" t="n">
        <v>301826</v>
      </c>
      <c r="F13" s="75" t="s">
        <v>62</v>
      </c>
      <c r="G13" s="76" t="n">
        <v>8.716</v>
      </c>
      <c r="H13" s="33" t="n">
        <v>0</v>
      </c>
      <c r="I13" s="33" t="n">
        <v>0</v>
      </c>
      <c r="J13" s="40" t="n">
        <f aca="false">SUM(H13:I13)</f>
        <v>0</v>
      </c>
      <c r="K13" s="44"/>
    </row>
    <row r="14" customFormat="false" ht="12.75" hidden="false" customHeight="false" outlineLevel="0" collapsed="false">
      <c r="B14" s="66"/>
      <c r="C14" s="67"/>
      <c r="D14" s="67"/>
      <c r="E14" s="33"/>
      <c r="F14" s="31"/>
      <c r="G14" s="34"/>
      <c r="H14" s="33"/>
      <c r="I14" s="33"/>
      <c r="K14" s="44"/>
    </row>
    <row r="15" customFormat="false" ht="12.75" hidden="false" customHeight="false" outlineLevel="0" collapsed="false">
      <c r="B15" s="66" t="n">
        <v>2</v>
      </c>
      <c r="C15" s="67" t="n">
        <v>116</v>
      </c>
      <c r="D15" s="68" t="s">
        <v>63</v>
      </c>
      <c r="E15" s="67"/>
      <c r="F15" s="68" t="s">
        <v>64</v>
      </c>
      <c r="G15" s="69" t="s">
        <v>65</v>
      </c>
      <c r="H15" s="33"/>
      <c r="I15" s="33"/>
      <c r="J15" s="38"/>
      <c r="K15" s="70" t="n">
        <f aca="false">IF(COUNTA(J16:J19)&lt;3,0,IF(COUNTA(J16:J19)=3,SUM(J16:J19),IF(SUM(J16:J19)&gt;0,SUM(J16:J19)-MINA(J16:J19),0)))</f>
        <v>1395</v>
      </c>
    </row>
    <row r="16" customFormat="false" ht="12.75" hidden="false" customHeight="false" outlineLevel="0" collapsed="false">
      <c r="B16" s="66"/>
      <c r="C16" s="67"/>
      <c r="D16" s="67"/>
      <c r="E16" s="33" t="n">
        <v>301926</v>
      </c>
      <c r="F16" s="31" t="s">
        <v>60</v>
      </c>
      <c r="G16" s="34" t="n">
        <v>8.251</v>
      </c>
      <c r="H16" s="33" t="n">
        <v>210</v>
      </c>
      <c r="I16" s="33" t="n">
        <v>215</v>
      </c>
      <c r="J16" s="40" t="n">
        <f aca="false">SUM(H16:I16)</f>
        <v>425</v>
      </c>
      <c r="K16" s="44"/>
    </row>
    <row r="17" customFormat="false" ht="12.75" hidden="false" customHeight="false" outlineLevel="0" collapsed="false">
      <c r="B17" s="66"/>
      <c r="C17" s="67"/>
      <c r="D17" s="67"/>
      <c r="E17" s="33" t="n">
        <v>301929</v>
      </c>
      <c r="F17" s="31" t="s">
        <v>60</v>
      </c>
      <c r="G17" s="34" t="n">
        <v>8.301</v>
      </c>
      <c r="H17" s="33" t="n">
        <v>220</v>
      </c>
      <c r="I17" s="33" t="n">
        <v>225</v>
      </c>
      <c r="J17" s="40" t="n">
        <f aca="false">SUM(H17:I17)</f>
        <v>445</v>
      </c>
      <c r="K17" s="44"/>
    </row>
    <row r="18" customFormat="false" ht="12.75" hidden="false" customHeight="false" outlineLevel="0" collapsed="false">
      <c r="B18" s="66"/>
      <c r="C18" s="67"/>
      <c r="D18" s="67"/>
      <c r="E18" s="33" t="n">
        <v>301960</v>
      </c>
      <c r="F18" s="31" t="s">
        <v>66</v>
      </c>
      <c r="G18" s="34" t="n">
        <v>7.1</v>
      </c>
      <c r="H18" s="33" t="n">
        <v>230</v>
      </c>
      <c r="I18" s="33" t="n">
        <v>235</v>
      </c>
      <c r="J18" s="40" t="n">
        <f aca="false">SUM(H18:I18)</f>
        <v>465</v>
      </c>
      <c r="K18" s="44"/>
    </row>
    <row r="19" customFormat="false" ht="12.75" hidden="false" customHeight="false" outlineLevel="0" collapsed="false">
      <c r="B19" s="66"/>
      <c r="C19" s="67"/>
      <c r="D19" s="67"/>
      <c r="E19" s="33" t="n">
        <v>301935</v>
      </c>
      <c r="F19" s="31" t="s">
        <v>60</v>
      </c>
      <c r="G19" s="34" t="n">
        <v>8.451</v>
      </c>
      <c r="H19" s="33" t="n">
        <v>240</v>
      </c>
      <c r="I19" s="33" t="n">
        <v>245</v>
      </c>
      <c r="J19" s="40" t="n">
        <f aca="false">SUM(H19:I19)</f>
        <v>485</v>
      </c>
      <c r="K19" s="44"/>
    </row>
    <row r="20" customFormat="false" ht="12.75" hidden="false" customHeight="false" outlineLevel="0" collapsed="false">
      <c r="B20" s="66"/>
      <c r="C20" s="67"/>
      <c r="D20" s="67"/>
      <c r="E20" s="33"/>
      <c r="F20" s="31"/>
      <c r="G20" s="34"/>
      <c r="H20" s="33"/>
      <c r="I20" s="33"/>
      <c r="K20" s="44"/>
    </row>
    <row r="21" customFormat="false" ht="12.75" hidden="false" customHeight="false" outlineLevel="0" collapsed="false">
      <c r="B21" s="66" t="n">
        <v>3</v>
      </c>
      <c r="C21" s="67" t="n">
        <v>114</v>
      </c>
      <c r="D21" s="68" t="s">
        <v>67</v>
      </c>
      <c r="E21" s="67"/>
      <c r="F21" s="68" t="s">
        <v>68</v>
      </c>
      <c r="G21" s="69" t="s">
        <v>69</v>
      </c>
      <c r="H21" s="33"/>
      <c r="I21" s="33"/>
      <c r="J21" s="38"/>
      <c r="K21" s="70" t="n">
        <f aca="false">IF(COUNTA(J22:J25)&lt;3,0,IF(COUNTA(J22:J25)=3,SUM(J22:J25),IF(SUM(J22:J25)&gt;0,SUM(J22:J25)-MINA(J22:J25),0)))</f>
        <v>1395</v>
      </c>
    </row>
    <row r="22" customFormat="false" ht="12.75" hidden="false" customHeight="false" outlineLevel="0" collapsed="false">
      <c r="B22" s="66"/>
      <c r="C22" s="67"/>
      <c r="D22" s="67"/>
      <c r="E22" s="33" t="n">
        <v>302046</v>
      </c>
      <c r="F22" s="31" t="s">
        <v>60</v>
      </c>
      <c r="G22" s="34" t="n">
        <v>8.261</v>
      </c>
      <c r="H22" s="33" t="n">
        <v>215</v>
      </c>
      <c r="I22" s="33" t="n">
        <v>230</v>
      </c>
      <c r="J22" s="40" t="n">
        <f aca="false">SUM(H22:I22)</f>
        <v>445</v>
      </c>
      <c r="K22" s="44"/>
    </row>
    <row r="23" customFormat="false" ht="12.75" hidden="false" customHeight="false" outlineLevel="0" collapsed="false">
      <c r="B23" s="66"/>
      <c r="C23" s="67"/>
      <c r="D23" s="67"/>
      <c r="E23" s="33" t="n">
        <v>302049</v>
      </c>
      <c r="F23" s="31" t="s">
        <v>60</v>
      </c>
      <c r="G23" s="34" t="n">
        <v>8.311</v>
      </c>
      <c r="H23" s="33" t="n">
        <v>245</v>
      </c>
      <c r="I23" s="33" t="n">
        <v>244</v>
      </c>
      <c r="J23" s="40" t="n">
        <f aca="false">SUM(H23:I23)</f>
        <v>489</v>
      </c>
      <c r="K23" s="44"/>
    </row>
    <row r="24" customFormat="false" ht="12.75" hidden="false" customHeight="false" outlineLevel="0" collapsed="false">
      <c r="B24" s="66"/>
      <c r="C24" s="67"/>
      <c r="D24" s="67"/>
      <c r="E24" s="33" t="n">
        <v>302052</v>
      </c>
      <c r="F24" s="31" t="s">
        <v>60</v>
      </c>
      <c r="G24" s="34" t="n">
        <v>8.386</v>
      </c>
      <c r="H24" s="33" t="n">
        <v>231</v>
      </c>
      <c r="I24" s="33" t="n">
        <v>230</v>
      </c>
      <c r="J24" s="40" t="n">
        <f aca="false">SUM(H24:I24)</f>
        <v>461</v>
      </c>
      <c r="K24" s="44"/>
    </row>
    <row r="25" customFormat="false" ht="12.75" hidden="false" customHeight="false" outlineLevel="0" collapsed="false">
      <c r="B25" s="66"/>
      <c r="C25" s="67"/>
      <c r="D25" s="67"/>
      <c r="E25" s="33" t="s">
        <v>70</v>
      </c>
      <c r="F25" s="31" t="s">
        <v>71</v>
      </c>
      <c r="G25" s="34" t="n">
        <v>8.461</v>
      </c>
      <c r="H25" s="33" t="s">
        <v>72</v>
      </c>
      <c r="I25" s="33" t="s">
        <v>72</v>
      </c>
      <c r="J25" s="40" t="n">
        <f aca="false">SUM(H25:I25)</f>
        <v>0</v>
      </c>
      <c r="K25" s="44"/>
    </row>
    <row r="26" customFormat="false" ht="12.75" hidden="false" customHeight="false" outlineLevel="0" collapsed="false">
      <c r="B26" s="66"/>
      <c r="C26" s="67"/>
      <c r="D26" s="67"/>
      <c r="E26" s="33"/>
      <c r="F26" s="31"/>
      <c r="G26" s="77"/>
      <c r="H26" s="33"/>
      <c r="I26" s="33"/>
      <c r="K26" s="44"/>
    </row>
    <row r="27" customFormat="false" ht="12.75" hidden="false" customHeight="false" outlineLevel="0" collapsed="false">
      <c r="B27" s="66" t="n">
        <v>4</v>
      </c>
      <c r="C27" s="67" t="n">
        <v>116</v>
      </c>
      <c r="D27" s="68" t="s">
        <v>73</v>
      </c>
      <c r="E27" s="67"/>
      <c r="F27" s="68" t="s">
        <v>74</v>
      </c>
      <c r="G27" s="69" t="s">
        <v>75</v>
      </c>
      <c r="H27" s="33"/>
      <c r="I27" s="33"/>
      <c r="J27" s="38"/>
      <c r="K27" s="70" t="n">
        <f aca="false">IF(COUNTA(J28:J31)&lt;3,0,IF(COUNTA(J28:J31)=3,SUM(J28:J31),IF(SUM(J28:J31)&gt;0,SUM(J28:J31)-MINA(J28:J31),0)))</f>
        <v>1301</v>
      </c>
    </row>
    <row r="28" customFormat="false" ht="12.75" hidden="false" customHeight="false" outlineLevel="0" collapsed="false">
      <c r="B28" s="66"/>
      <c r="C28" s="67"/>
      <c r="D28" s="67"/>
      <c r="E28" s="33" t="n">
        <v>302176</v>
      </c>
      <c r="F28" s="31" t="s">
        <v>60</v>
      </c>
      <c r="G28" s="34" t="n">
        <v>8.471</v>
      </c>
      <c r="H28" s="33" t="n">
        <v>210</v>
      </c>
      <c r="I28" s="33" t="n">
        <v>230</v>
      </c>
      <c r="J28" s="40" t="n">
        <f aca="false">SUM(H28:I28)</f>
        <v>440</v>
      </c>
      <c r="K28" s="44"/>
    </row>
    <row r="29" customFormat="false" ht="12.75" hidden="false" customHeight="false" outlineLevel="0" collapsed="false">
      <c r="B29" s="66"/>
      <c r="C29" s="67"/>
      <c r="D29" s="67"/>
      <c r="E29" s="33" t="n">
        <v>302178</v>
      </c>
      <c r="F29" s="31" t="s">
        <v>60</v>
      </c>
      <c r="G29" s="34" t="n">
        <v>8.546</v>
      </c>
      <c r="H29" s="33" t="n">
        <v>210</v>
      </c>
      <c r="I29" s="33" t="n">
        <v>220</v>
      </c>
      <c r="J29" s="40" t="n">
        <f aca="false">SUM(H29:I29)</f>
        <v>430</v>
      </c>
      <c r="K29" s="44"/>
    </row>
    <row r="30" customFormat="false" ht="12.75" hidden="false" customHeight="false" outlineLevel="0" collapsed="false">
      <c r="B30" s="66"/>
      <c r="C30" s="67"/>
      <c r="D30" s="67"/>
      <c r="E30" s="78" t="n">
        <v>302093</v>
      </c>
      <c r="F30" s="79" t="s">
        <v>76</v>
      </c>
      <c r="G30" s="80" t="n">
        <v>7.4</v>
      </c>
      <c r="H30" s="33" t="n">
        <v>220</v>
      </c>
      <c r="I30" s="33" t="n">
        <v>211</v>
      </c>
      <c r="J30" s="40" t="n">
        <f aca="false">SUM(H30:I30)</f>
        <v>431</v>
      </c>
      <c r="K30" s="44"/>
    </row>
    <row r="31" customFormat="false" ht="12.75" hidden="false" customHeight="false" outlineLevel="0" collapsed="false">
      <c r="B31" s="66"/>
      <c r="C31" s="67"/>
      <c r="D31" s="67"/>
      <c r="E31" s="71" t="n">
        <v>123456</v>
      </c>
      <c r="F31" s="72" t="s">
        <v>77</v>
      </c>
      <c r="G31" s="73" t="n">
        <v>7</v>
      </c>
      <c r="H31" s="71" t="n">
        <v>150</v>
      </c>
      <c r="I31" s="71" t="n">
        <v>100</v>
      </c>
      <c r="J31" s="40" t="n">
        <f aca="false">SUM(H31:I31)</f>
        <v>250</v>
      </c>
      <c r="K31" s="44"/>
    </row>
    <row r="32" customFormat="false" ht="12.75" hidden="false" customHeight="false" outlineLevel="0" collapsed="false">
      <c r="B32" s="66"/>
      <c r="C32" s="67"/>
      <c r="D32" s="67"/>
      <c r="E32" s="33"/>
      <c r="F32" s="31"/>
      <c r="G32" s="77"/>
      <c r="H32" s="33"/>
      <c r="I32" s="33"/>
      <c r="K32" s="44"/>
    </row>
    <row r="33" customFormat="false" ht="12.75" hidden="false" customHeight="false" outlineLevel="0" collapsed="false">
      <c r="B33" s="66" t="n">
        <v>5</v>
      </c>
      <c r="C33" s="67" t="n">
        <v>116</v>
      </c>
      <c r="D33" s="68" t="s">
        <v>73</v>
      </c>
      <c r="E33" s="67"/>
      <c r="F33" s="68" t="s">
        <v>74</v>
      </c>
      <c r="G33" s="69" t="s">
        <v>75</v>
      </c>
      <c r="H33" s="33"/>
      <c r="I33" s="33"/>
      <c r="J33" s="38"/>
      <c r="K33" s="70" t="n">
        <f aca="false">IF(COUNTA(J34:J37)&lt;3,0,IF(COUNTA(J34:J37)=3,SUM(J34:J37),IF(SUM(J34:J37)&gt;0,SUM(J34:J37)-MINA(J34:J37),0)))</f>
        <v>1322</v>
      </c>
    </row>
    <row r="34" customFormat="false" ht="12.75" hidden="false" customHeight="false" outlineLevel="0" collapsed="false">
      <c r="B34" s="66"/>
      <c r="C34" s="67"/>
      <c r="D34" s="67"/>
      <c r="E34" s="33" t="n">
        <v>302175</v>
      </c>
      <c r="F34" s="31" t="s">
        <v>78</v>
      </c>
      <c r="G34" s="34" t="n">
        <v>8.471</v>
      </c>
      <c r="H34" s="33" t="s">
        <v>72</v>
      </c>
      <c r="I34" s="33" t="s">
        <v>72</v>
      </c>
      <c r="J34" s="40" t="n">
        <f aca="false">SUM(H34:I34)</f>
        <v>0</v>
      </c>
      <c r="K34" s="44"/>
    </row>
    <row r="35" customFormat="false" ht="12.75" hidden="false" customHeight="false" outlineLevel="0" collapsed="false">
      <c r="B35" s="66"/>
      <c r="C35" s="67"/>
      <c r="D35" s="67"/>
      <c r="E35" s="33" t="n">
        <v>302178</v>
      </c>
      <c r="F35" s="31" t="s">
        <v>79</v>
      </c>
      <c r="G35" s="34" t="n">
        <v>8.546</v>
      </c>
      <c r="H35" s="33" t="n">
        <v>210</v>
      </c>
      <c r="I35" s="33" t="n">
        <v>220</v>
      </c>
      <c r="J35" s="40" t="n">
        <f aca="false">SUM(H35:I35)</f>
        <v>430</v>
      </c>
      <c r="K35" s="44"/>
    </row>
    <row r="36" customFormat="false" ht="12.75" hidden="false" customHeight="false" outlineLevel="0" collapsed="false">
      <c r="B36" s="66"/>
      <c r="C36" s="67"/>
      <c r="D36" s="67"/>
      <c r="E36" s="33" t="n">
        <v>302182</v>
      </c>
      <c r="F36" s="31" t="s">
        <v>60</v>
      </c>
      <c r="G36" s="34" t="n">
        <v>8.646</v>
      </c>
      <c r="H36" s="33" t="n">
        <v>220</v>
      </c>
      <c r="I36" s="33" t="n">
        <v>211</v>
      </c>
      <c r="J36" s="40" t="n">
        <f aca="false">SUM(H36:I36)</f>
        <v>431</v>
      </c>
      <c r="K36" s="44"/>
    </row>
    <row r="37" customFormat="false" ht="12.75" hidden="false" customHeight="false" outlineLevel="0" collapsed="false">
      <c r="B37" s="66"/>
      <c r="C37" s="67"/>
      <c r="D37" s="67"/>
      <c r="E37" s="33" t="n">
        <v>302184</v>
      </c>
      <c r="F37" s="72" t="s">
        <v>80</v>
      </c>
      <c r="G37" s="34" t="n">
        <v>8.696</v>
      </c>
      <c r="H37" s="33" t="n">
        <v>231</v>
      </c>
      <c r="I37" s="33" t="n">
        <v>230</v>
      </c>
      <c r="J37" s="40" t="n">
        <f aca="false">SUM(H37:I37)</f>
        <v>461</v>
      </c>
      <c r="K37" s="44"/>
    </row>
    <row r="38" customFormat="false" ht="12.75" hidden="false" customHeight="false" outlineLevel="0" collapsed="false">
      <c r="B38" s="66"/>
      <c r="C38" s="67"/>
      <c r="D38" s="67"/>
      <c r="E38" s="33"/>
      <c r="F38" s="31"/>
      <c r="G38" s="77"/>
      <c r="H38" s="33"/>
      <c r="I38" s="33"/>
      <c r="K38" s="44"/>
    </row>
    <row r="39" customFormat="false" ht="12.75" hidden="false" customHeight="false" outlineLevel="0" collapsed="false">
      <c r="B39" s="66" t="n">
        <v>6</v>
      </c>
      <c r="C39" s="67" t="s">
        <v>70</v>
      </c>
      <c r="D39" s="81" t="s">
        <v>81</v>
      </c>
      <c r="E39" s="67"/>
      <c r="F39" s="68" t="s">
        <v>82</v>
      </c>
      <c r="G39" s="69"/>
      <c r="H39" s="33"/>
      <c r="I39" s="33"/>
      <c r="J39" s="38"/>
      <c r="K39" s="70" t="n">
        <f aca="false">IF(COUNTA(J40:J43)&lt;3,0,IF(COUNTA(J40:J43)=3,SUM(J40:J43),IF(SUM(J40:J43)&gt;0,SUM(J40:J43)-MINA(J40:J43),0)))</f>
        <v>0</v>
      </c>
    </row>
    <row r="40" customFormat="false" ht="12.75" hidden="false" customHeight="false" outlineLevel="0" collapsed="false">
      <c r="B40" s="66"/>
      <c r="C40" s="67"/>
      <c r="D40" s="67"/>
      <c r="E40" s="33" t="s">
        <v>70</v>
      </c>
      <c r="F40" s="31" t="s">
        <v>70</v>
      </c>
      <c r="G40" s="34"/>
      <c r="H40" s="33"/>
      <c r="I40" s="33"/>
      <c r="J40" s="40" t="n">
        <f aca="false">SUM(H40:I40)</f>
        <v>0</v>
      </c>
      <c r="K40" s="44"/>
    </row>
    <row r="41" customFormat="false" ht="12.75" hidden="false" customHeight="false" outlineLevel="0" collapsed="false">
      <c r="B41" s="66"/>
      <c r="C41" s="67"/>
      <c r="D41" s="67"/>
      <c r="E41" s="33" t="s">
        <v>70</v>
      </c>
      <c r="F41" s="31" t="s">
        <v>70</v>
      </c>
      <c r="G41" s="34"/>
      <c r="H41" s="33"/>
      <c r="I41" s="33"/>
      <c r="J41" s="40" t="n">
        <f aca="false">SUM(H41:I41)</f>
        <v>0</v>
      </c>
      <c r="K41" s="44"/>
    </row>
    <row r="42" customFormat="false" ht="12.75" hidden="false" customHeight="false" outlineLevel="0" collapsed="false">
      <c r="B42" s="66"/>
      <c r="C42" s="67"/>
      <c r="D42" s="67"/>
      <c r="E42" s="33" t="s">
        <v>70</v>
      </c>
      <c r="F42" s="31" t="s">
        <v>70</v>
      </c>
      <c r="G42" s="34"/>
      <c r="H42" s="33"/>
      <c r="I42" s="33"/>
      <c r="J42" s="40" t="n">
        <f aca="false">SUM(H42:I42)</f>
        <v>0</v>
      </c>
      <c r="K42" s="44"/>
    </row>
    <row r="43" customFormat="false" ht="12.75" hidden="false" customHeight="false" outlineLevel="0" collapsed="false">
      <c r="B43" s="66"/>
      <c r="C43" s="67"/>
      <c r="D43" s="67"/>
      <c r="E43" s="33" t="s">
        <v>70</v>
      </c>
      <c r="F43" s="31" t="s">
        <v>70</v>
      </c>
      <c r="G43" s="34"/>
      <c r="H43" s="33"/>
      <c r="I43" s="33"/>
      <c r="J43" s="40" t="n">
        <f aca="false">SUM(H43:I43)</f>
        <v>0</v>
      </c>
      <c r="K43" s="44"/>
    </row>
    <row r="44" customFormat="false" ht="12.75" hidden="false" customHeight="false" outlineLevel="0" collapsed="false">
      <c r="B44" s="66"/>
      <c r="C44" s="67"/>
      <c r="D44" s="67"/>
      <c r="E44" s="33"/>
      <c r="F44" s="31"/>
      <c r="G44" s="77"/>
      <c r="H44" s="33"/>
      <c r="I44" s="33"/>
      <c r="K44" s="44"/>
    </row>
    <row r="45" customFormat="false" ht="12.75" hidden="false" customHeight="false" outlineLevel="0" collapsed="false">
      <c r="B45" s="66" t="n">
        <v>7</v>
      </c>
      <c r="C45" s="67" t="s">
        <v>70</v>
      </c>
      <c r="D45" s="68" t="s">
        <v>83</v>
      </c>
      <c r="E45" s="67"/>
      <c r="F45" s="81" t="s">
        <v>84</v>
      </c>
      <c r="G45" s="69"/>
      <c r="H45" s="33"/>
      <c r="I45" s="33"/>
      <c r="J45" s="38"/>
      <c r="K45" s="70" t="n">
        <f aca="false">IF(COUNTA(J46:J49)&lt;3,0,IF(COUNTA(J46:J49)=3,SUM(J46:J49),IF(SUM(J46:J49)&gt;0,SUM(J46:J49)-MINA(J46:J49),0)))</f>
        <v>0</v>
      </c>
    </row>
    <row r="46" customFormat="false" ht="12.75" hidden="false" customHeight="false" outlineLevel="0" collapsed="false">
      <c r="B46" s="66"/>
      <c r="C46" s="67"/>
      <c r="D46" s="67"/>
      <c r="E46" s="33" t="s">
        <v>70</v>
      </c>
      <c r="F46" s="31" t="s">
        <v>70</v>
      </c>
      <c r="G46" s="34"/>
      <c r="H46" s="33"/>
      <c r="I46" s="33"/>
      <c r="J46" s="40" t="n">
        <f aca="false">SUM(H46:I46)</f>
        <v>0</v>
      </c>
      <c r="K46" s="44"/>
    </row>
    <row r="47" customFormat="false" ht="12.75" hidden="false" customHeight="false" outlineLevel="0" collapsed="false">
      <c r="B47" s="66"/>
      <c r="C47" s="67"/>
      <c r="D47" s="67"/>
      <c r="E47" s="33" t="s">
        <v>70</v>
      </c>
      <c r="F47" s="31" t="s">
        <v>70</v>
      </c>
      <c r="G47" s="34"/>
      <c r="H47" s="33"/>
      <c r="I47" s="33"/>
      <c r="J47" s="40" t="n">
        <f aca="false">SUM(H47:I47)</f>
        <v>0</v>
      </c>
      <c r="K47" s="44"/>
    </row>
    <row r="48" customFormat="false" ht="12.75" hidden="false" customHeight="false" outlineLevel="0" collapsed="false">
      <c r="B48" s="66"/>
      <c r="C48" s="67"/>
      <c r="D48" s="67"/>
      <c r="E48" s="33" t="s">
        <v>70</v>
      </c>
      <c r="F48" s="31" t="s">
        <v>70</v>
      </c>
      <c r="G48" s="34"/>
      <c r="H48" s="33"/>
      <c r="I48" s="33"/>
      <c r="J48" s="40" t="n">
        <f aca="false">SUM(H48:I48)</f>
        <v>0</v>
      </c>
      <c r="K48" s="44"/>
    </row>
    <row r="49" customFormat="false" ht="12.75" hidden="false" customHeight="false" outlineLevel="0" collapsed="false">
      <c r="B49" s="66"/>
      <c r="C49" s="67"/>
      <c r="D49" s="67"/>
      <c r="E49" s="33" t="s">
        <v>70</v>
      </c>
      <c r="F49" s="31" t="s">
        <v>70</v>
      </c>
      <c r="G49" s="34"/>
      <c r="H49" s="33"/>
      <c r="I49" s="33"/>
      <c r="J49" s="40" t="n">
        <f aca="false">SUM(H49:I49)</f>
        <v>0</v>
      </c>
      <c r="K49" s="44"/>
    </row>
    <row r="50" customFormat="false" ht="12.75" hidden="false" customHeight="false" outlineLevel="0" collapsed="false">
      <c r="B50" s="66"/>
      <c r="C50" s="67"/>
      <c r="D50" s="67"/>
      <c r="E50" s="33"/>
      <c r="F50" s="31"/>
      <c r="G50" s="77"/>
      <c r="H50" s="33"/>
      <c r="I50" s="33"/>
      <c r="K50" s="44"/>
    </row>
    <row r="51" customFormat="false" ht="12.75" hidden="false" customHeight="false" outlineLevel="0" collapsed="false">
      <c r="B51" s="66" t="n">
        <v>8</v>
      </c>
      <c r="C51" s="67" t="s">
        <v>70</v>
      </c>
      <c r="D51" s="68" t="s">
        <v>73</v>
      </c>
      <c r="E51" s="67"/>
      <c r="F51" s="81" t="s">
        <v>85</v>
      </c>
      <c r="G51" s="69"/>
      <c r="H51" s="33"/>
      <c r="I51" s="33"/>
      <c r="J51" s="38"/>
      <c r="K51" s="70" t="n">
        <f aca="false">IF(COUNTA(J52:J55)&lt;3,0,IF(COUNTA(J52:J55)=3,SUM(J52:J55),IF(SUM(J52:J55)&gt;0,SUM(J52:J55)-MINA(J52:J55),0)))</f>
        <v>0</v>
      </c>
    </row>
    <row r="52" customFormat="false" ht="12.75" hidden="false" customHeight="false" outlineLevel="0" collapsed="false">
      <c r="B52" s="66"/>
      <c r="C52" s="67"/>
      <c r="D52" s="67"/>
      <c r="E52" s="33" t="s">
        <v>70</v>
      </c>
      <c r="F52" s="31" t="s">
        <v>70</v>
      </c>
      <c r="G52" s="34"/>
      <c r="H52" s="33"/>
      <c r="I52" s="33"/>
      <c r="J52" s="40" t="n">
        <f aca="false">SUM(H52:I52)</f>
        <v>0</v>
      </c>
      <c r="K52" s="44"/>
    </row>
    <row r="53" customFormat="false" ht="12.75" hidden="false" customHeight="false" outlineLevel="0" collapsed="false">
      <c r="B53" s="66"/>
      <c r="C53" s="67"/>
      <c r="D53" s="67"/>
      <c r="E53" s="33" t="s">
        <v>70</v>
      </c>
      <c r="F53" s="31" t="s">
        <v>70</v>
      </c>
      <c r="G53" s="34"/>
      <c r="H53" s="33"/>
      <c r="I53" s="33"/>
      <c r="J53" s="40" t="n">
        <f aca="false">SUM(H53:I53)</f>
        <v>0</v>
      </c>
      <c r="K53" s="44"/>
    </row>
    <row r="54" customFormat="false" ht="12.75" hidden="false" customHeight="false" outlineLevel="0" collapsed="false">
      <c r="B54" s="66"/>
      <c r="C54" s="67"/>
      <c r="D54" s="67"/>
      <c r="E54" s="33" t="s">
        <v>70</v>
      </c>
      <c r="F54" s="31" t="s">
        <v>70</v>
      </c>
      <c r="G54" s="34"/>
      <c r="H54" s="33"/>
      <c r="I54" s="33"/>
      <c r="J54" s="40" t="n">
        <f aca="false">SUM(H54:I54)</f>
        <v>0</v>
      </c>
      <c r="K54" s="44"/>
    </row>
    <row r="55" customFormat="false" ht="12.75" hidden="false" customHeight="false" outlineLevel="0" collapsed="false">
      <c r="B55" s="66"/>
      <c r="C55" s="67"/>
      <c r="D55" s="67"/>
      <c r="E55" s="33" t="s">
        <v>70</v>
      </c>
      <c r="F55" s="31" t="s">
        <v>70</v>
      </c>
      <c r="G55" s="34"/>
      <c r="H55" s="33"/>
      <c r="I55" s="33"/>
      <c r="J55" s="40" t="n">
        <f aca="false">SUM(H55:I55)</f>
        <v>0</v>
      </c>
      <c r="K55" s="44"/>
    </row>
    <row r="56" customFormat="false" ht="12.75" hidden="false" customHeight="false" outlineLevel="0" collapsed="false">
      <c r="B56" s="66"/>
      <c r="C56" s="67"/>
      <c r="D56" s="67"/>
      <c r="E56" s="33"/>
      <c r="F56" s="31"/>
      <c r="G56" s="77"/>
      <c r="H56" s="33"/>
      <c r="I56" s="33"/>
      <c r="K56" s="44"/>
    </row>
    <row r="57" customFormat="false" ht="12.75" hidden="false" customHeight="false" outlineLevel="0" collapsed="false">
      <c r="B57" s="66" t="n">
        <v>9</v>
      </c>
      <c r="C57" s="67" t="s">
        <v>70</v>
      </c>
      <c r="D57" s="81" t="s">
        <v>86</v>
      </c>
      <c r="E57" s="67"/>
      <c r="F57" s="68" t="s">
        <v>82</v>
      </c>
      <c r="G57" s="69"/>
      <c r="H57" s="33"/>
      <c r="I57" s="33"/>
      <c r="J57" s="38"/>
      <c r="K57" s="70" t="n">
        <f aca="false">IF(COUNTA(J58:J61)&lt;3,0,IF(COUNTA(J58:J61)=3,SUM(J58:J61),IF(SUM(J58:J61)&gt;0,SUM(J58:J61)-MINA(J58:J61),0)))</f>
        <v>0</v>
      </c>
    </row>
    <row r="58" customFormat="false" ht="12.75" hidden="false" customHeight="false" outlineLevel="0" collapsed="false">
      <c r="B58" s="66"/>
      <c r="C58" s="67"/>
      <c r="D58" s="67"/>
      <c r="E58" s="33" t="s">
        <v>70</v>
      </c>
      <c r="F58" s="31" t="s">
        <v>70</v>
      </c>
      <c r="G58" s="34"/>
      <c r="H58" s="33"/>
      <c r="I58" s="33"/>
      <c r="J58" s="40" t="n">
        <f aca="false">SUM(H58:I58)</f>
        <v>0</v>
      </c>
      <c r="K58" s="44"/>
    </row>
    <row r="59" customFormat="false" ht="12.75" hidden="false" customHeight="false" outlineLevel="0" collapsed="false">
      <c r="B59" s="66"/>
      <c r="C59" s="67"/>
      <c r="D59" s="67"/>
      <c r="E59" s="33" t="s">
        <v>70</v>
      </c>
      <c r="F59" s="31" t="s">
        <v>70</v>
      </c>
      <c r="G59" s="34"/>
      <c r="H59" s="33"/>
      <c r="I59" s="33"/>
      <c r="J59" s="40" t="n">
        <f aca="false">SUM(H59:I59)</f>
        <v>0</v>
      </c>
      <c r="K59" s="44"/>
    </row>
    <row r="60" customFormat="false" ht="12.75" hidden="false" customHeight="false" outlineLevel="0" collapsed="false">
      <c r="B60" s="66"/>
      <c r="C60" s="67"/>
      <c r="D60" s="67"/>
      <c r="E60" s="33" t="s">
        <v>70</v>
      </c>
      <c r="F60" s="31" t="s">
        <v>70</v>
      </c>
      <c r="G60" s="34"/>
      <c r="H60" s="33"/>
      <c r="I60" s="33"/>
      <c r="J60" s="40" t="n">
        <f aca="false">SUM(H60:I60)</f>
        <v>0</v>
      </c>
      <c r="K60" s="44"/>
    </row>
    <row r="61" customFormat="false" ht="12.75" hidden="false" customHeight="false" outlineLevel="0" collapsed="false">
      <c r="B61" s="66"/>
      <c r="C61" s="67"/>
      <c r="D61" s="67"/>
      <c r="E61" s="33" t="s">
        <v>70</v>
      </c>
      <c r="F61" s="31" t="s">
        <v>70</v>
      </c>
      <c r="G61" s="34"/>
      <c r="H61" s="33"/>
      <c r="I61" s="33"/>
      <c r="J61" s="40" t="n">
        <f aca="false">SUM(H61:I61)</f>
        <v>0</v>
      </c>
      <c r="K61" s="44"/>
    </row>
    <row r="62" customFormat="false" ht="15" hidden="false" customHeight="false" outlineLevel="0" collapsed="false">
      <c r="B62" s="82"/>
      <c r="C62" s="8"/>
      <c r="D62" s="8"/>
      <c r="E62" s="6"/>
      <c r="F62" s="6"/>
      <c r="G62" s="83"/>
      <c r="H62" s="33"/>
      <c r="I62" s="33"/>
      <c r="J62" s="84"/>
      <c r="K62" s="85"/>
    </row>
    <row r="63" customFormat="false" ht="12.75" hidden="false" customHeight="false" outlineLevel="0" collapsed="false">
      <c r="B63" s="66" t="n">
        <v>10</v>
      </c>
      <c r="C63" s="67" t="s">
        <v>70</v>
      </c>
      <c r="D63" s="68" t="s">
        <v>82</v>
      </c>
      <c r="E63" s="67"/>
      <c r="F63" s="68" t="s">
        <v>82</v>
      </c>
      <c r="G63" s="69"/>
      <c r="H63" s="33"/>
      <c r="I63" s="33"/>
      <c r="J63" s="38"/>
      <c r="K63" s="70" t="n">
        <f aca="false">IF(COUNTA(J64:J67)&lt;3,0,IF(COUNTA(J64:J67)=3,SUM(J64:J67),IF(SUM(J64:J67)&gt;0,SUM(J64:J67)-MINA(J64:J67),0)))</f>
        <v>0</v>
      </c>
    </row>
    <row r="64" customFormat="false" ht="12.75" hidden="false" customHeight="false" outlineLevel="0" collapsed="false">
      <c r="B64" s="66"/>
      <c r="C64" s="67"/>
      <c r="D64" s="67"/>
      <c r="E64" s="33" t="s">
        <v>70</v>
      </c>
      <c r="F64" s="31" t="s">
        <v>70</v>
      </c>
      <c r="G64" s="34"/>
      <c r="H64" s="33"/>
      <c r="I64" s="33"/>
      <c r="J64" s="40" t="n">
        <f aca="false">SUM(H64:I64)</f>
        <v>0</v>
      </c>
      <c r="K64" s="44"/>
    </row>
    <row r="65" customFormat="false" ht="12.75" hidden="false" customHeight="false" outlineLevel="0" collapsed="false">
      <c r="B65" s="66"/>
      <c r="C65" s="67"/>
      <c r="D65" s="67"/>
      <c r="E65" s="33" t="s">
        <v>70</v>
      </c>
      <c r="F65" s="31" t="s">
        <v>70</v>
      </c>
      <c r="G65" s="34"/>
      <c r="H65" s="33"/>
      <c r="I65" s="33"/>
      <c r="J65" s="40" t="n">
        <f aca="false">SUM(H65:I65)</f>
        <v>0</v>
      </c>
      <c r="K65" s="44"/>
    </row>
    <row r="66" customFormat="false" ht="12.75" hidden="false" customHeight="false" outlineLevel="0" collapsed="false">
      <c r="B66" s="66"/>
      <c r="C66" s="67"/>
      <c r="D66" s="67"/>
      <c r="E66" s="33" t="s">
        <v>70</v>
      </c>
      <c r="F66" s="31" t="s">
        <v>70</v>
      </c>
      <c r="G66" s="34"/>
      <c r="H66" s="33"/>
      <c r="I66" s="33"/>
      <c r="J66" s="40" t="n">
        <f aca="false">SUM(H66:I66)</f>
        <v>0</v>
      </c>
      <c r="K66" s="44"/>
    </row>
    <row r="67" customFormat="false" ht="12.75" hidden="false" customHeight="false" outlineLevel="0" collapsed="false">
      <c r="B67" s="66"/>
      <c r="C67" s="67"/>
      <c r="D67" s="67"/>
      <c r="E67" s="33" t="s">
        <v>70</v>
      </c>
      <c r="F67" s="31" t="s">
        <v>70</v>
      </c>
      <c r="G67" s="34"/>
      <c r="H67" s="33"/>
      <c r="I67" s="33"/>
      <c r="J67" s="40" t="n">
        <f aca="false">SUM(H67:I67)</f>
        <v>0</v>
      </c>
      <c r="K67" s="44"/>
    </row>
    <row r="68" customFormat="false" ht="12.75" hidden="false" customHeight="false" outlineLevel="0" collapsed="false">
      <c r="B68" s="63"/>
      <c r="C68" s="8"/>
      <c r="D68" s="8"/>
      <c r="E68" s="6"/>
      <c r="F68" s="6"/>
      <c r="G68" s="86"/>
      <c r="H68" s="33"/>
      <c r="I68" s="33"/>
      <c r="K68" s="44"/>
    </row>
    <row r="69" customFormat="false" ht="12.75" hidden="false" customHeight="false" outlineLevel="0" collapsed="false">
      <c r="B69" s="66" t="n">
        <v>11</v>
      </c>
      <c r="C69" s="67" t="s">
        <v>70</v>
      </c>
      <c r="D69" s="68" t="s">
        <v>82</v>
      </c>
      <c r="E69" s="67"/>
      <c r="F69" s="68" t="s">
        <v>82</v>
      </c>
      <c r="G69" s="69"/>
      <c r="H69" s="33"/>
      <c r="I69" s="33"/>
      <c r="J69" s="38"/>
      <c r="K69" s="70" t="n">
        <f aca="false">IF(COUNTA(J70:J73)&lt;3,0,IF(COUNTA(J70:J73)=3,SUM(J70:J73),IF(SUM(J70:J73)&gt;0,SUM(J70:J73)-MINA(J70:J73),0)))</f>
        <v>0</v>
      </c>
    </row>
    <row r="70" customFormat="false" ht="12.75" hidden="false" customHeight="false" outlineLevel="0" collapsed="false">
      <c r="B70" s="66"/>
      <c r="C70" s="67"/>
      <c r="D70" s="67"/>
      <c r="E70" s="33" t="s">
        <v>70</v>
      </c>
      <c r="F70" s="31" t="s">
        <v>70</v>
      </c>
      <c r="G70" s="34"/>
      <c r="H70" s="33"/>
      <c r="I70" s="33"/>
      <c r="J70" s="40" t="n">
        <f aca="false">SUM(H70:I70)</f>
        <v>0</v>
      </c>
      <c r="K70" s="44"/>
    </row>
    <row r="71" customFormat="false" ht="12.75" hidden="false" customHeight="false" outlineLevel="0" collapsed="false">
      <c r="B71" s="66"/>
      <c r="C71" s="67"/>
      <c r="D71" s="67"/>
      <c r="E71" s="33" t="s">
        <v>70</v>
      </c>
      <c r="F71" s="31" t="s">
        <v>70</v>
      </c>
      <c r="G71" s="34"/>
      <c r="H71" s="33"/>
      <c r="I71" s="33"/>
      <c r="J71" s="40" t="n">
        <f aca="false">SUM(H71:I71)</f>
        <v>0</v>
      </c>
      <c r="K71" s="44"/>
    </row>
    <row r="72" customFormat="false" ht="12.75" hidden="false" customHeight="false" outlineLevel="0" collapsed="false">
      <c r="B72" s="66"/>
      <c r="C72" s="67"/>
      <c r="D72" s="67"/>
      <c r="E72" s="33" t="s">
        <v>70</v>
      </c>
      <c r="F72" s="31" t="s">
        <v>70</v>
      </c>
      <c r="G72" s="34"/>
      <c r="H72" s="33"/>
      <c r="I72" s="33"/>
      <c r="J72" s="40" t="n">
        <f aca="false">SUM(H72:I72)</f>
        <v>0</v>
      </c>
      <c r="K72" s="44"/>
    </row>
    <row r="73" customFormat="false" ht="12.75" hidden="false" customHeight="false" outlineLevel="0" collapsed="false">
      <c r="B73" s="66"/>
      <c r="C73" s="67"/>
      <c r="D73" s="67"/>
      <c r="E73" s="33" t="s">
        <v>70</v>
      </c>
      <c r="F73" s="31" t="s">
        <v>70</v>
      </c>
      <c r="G73" s="34"/>
      <c r="H73" s="33"/>
      <c r="I73" s="33"/>
      <c r="J73" s="40" t="n">
        <f aca="false">SUM(H73:I73)</f>
        <v>0</v>
      </c>
      <c r="K73" s="44"/>
    </row>
    <row r="74" customFormat="false" ht="12.75" hidden="false" customHeight="false" outlineLevel="0" collapsed="false">
      <c r="B74" s="63"/>
      <c r="C74" s="8"/>
      <c r="D74" s="8"/>
      <c r="E74" s="6"/>
      <c r="F74" s="6"/>
      <c r="G74" s="86"/>
      <c r="H74" s="33"/>
      <c r="I74" s="33"/>
      <c r="K74" s="44"/>
    </row>
    <row r="75" customFormat="false" ht="12.75" hidden="false" customHeight="false" outlineLevel="0" collapsed="false">
      <c r="B75" s="66" t="n">
        <v>12</v>
      </c>
      <c r="C75" s="67" t="s">
        <v>70</v>
      </c>
      <c r="D75" s="68" t="s">
        <v>82</v>
      </c>
      <c r="E75" s="67"/>
      <c r="F75" s="68" t="s">
        <v>82</v>
      </c>
      <c r="G75" s="69"/>
      <c r="H75" s="33"/>
      <c r="I75" s="33"/>
      <c r="J75" s="38"/>
      <c r="K75" s="70" t="n">
        <f aca="false">IF(COUNTA(J76:J79)&lt;3,0,IF(COUNTA(J76:J79)=3,SUM(J76:J79),IF(SUM(J76:J79)&gt;0,SUM(J76:J79)-MINA(J76:J79),0)))</f>
        <v>0</v>
      </c>
    </row>
    <row r="76" customFormat="false" ht="12.75" hidden="false" customHeight="false" outlineLevel="0" collapsed="false">
      <c r="B76" s="66"/>
      <c r="C76" s="67"/>
      <c r="D76" s="67"/>
      <c r="E76" s="33" t="s">
        <v>70</v>
      </c>
      <c r="F76" s="31" t="s">
        <v>70</v>
      </c>
      <c r="G76" s="34"/>
      <c r="H76" s="33"/>
      <c r="I76" s="33"/>
      <c r="J76" s="40" t="n">
        <f aca="false">SUM(H76:I76)</f>
        <v>0</v>
      </c>
      <c r="K76" s="44"/>
    </row>
    <row r="77" customFormat="false" ht="12.75" hidden="false" customHeight="false" outlineLevel="0" collapsed="false">
      <c r="B77" s="66"/>
      <c r="C77" s="67"/>
      <c r="D77" s="67"/>
      <c r="E77" s="33" t="s">
        <v>70</v>
      </c>
      <c r="F77" s="31" t="s">
        <v>70</v>
      </c>
      <c r="G77" s="34"/>
      <c r="H77" s="33"/>
      <c r="I77" s="33"/>
      <c r="J77" s="40" t="n">
        <f aca="false">SUM(H77:I77)</f>
        <v>0</v>
      </c>
      <c r="K77" s="44"/>
    </row>
    <row r="78" customFormat="false" ht="12.75" hidden="false" customHeight="false" outlineLevel="0" collapsed="false">
      <c r="B78" s="66"/>
      <c r="C78" s="67"/>
      <c r="D78" s="67"/>
      <c r="E78" s="33" t="s">
        <v>70</v>
      </c>
      <c r="F78" s="31" t="s">
        <v>70</v>
      </c>
      <c r="G78" s="34"/>
      <c r="H78" s="33"/>
      <c r="I78" s="33"/>
      <c r="J78" s="40" t="n">
        <f aca="false">SUM(H78:I78)</f>
        <v>0</v>
      </c>
      <c r="K78" s="44"/>
    </row>
    <row r="79" customFormat="false" ht="12.75" hidden="false" customHeight="false" outlineLevel="0" collapsed="false">
      <c r="B79" s="66"/>
      <c r="C79" s="67"/>
      <c r="D79" s="67"/>
      <c r="E79" s="33" t="s">
        <v>70</v>
      </c>
      <c r="F79" s="31" t="s">
        <v>70</v>
      </c>
      <c r="G79" s="34"/>
      <c r="H79" s="33"/>
      <c r="I79" s="33"/>
      <c r="J79" s="40" t="n">
        <f aca="false">SUM(H79:I79)</f>
        <v>0</v>
      </c>
      <c r="K79" s="44"/>
    </row>
    <row r="80" customFormat="false" ht="13.5" hidden="false" customHeight="false" outlineLevel="0" collapsed="false">
      <c r="B80" s="87"/>
      <c r="C80" s="88"/>
      <c r="D80" s="88"/>
      <c r="E80" s="89"/>
      <c r="F80" s="89"/>
      <c r="G80" s="90"/>
      <c r="H80" s="91"/>
      <c r="I80" s="91"/>
      <c r="J80" s="91"/>
      <c r="K80" s="92"/>
    </row>
    <row r="81" customFormat="false" ht="12.75" hidden="false" customHeight="false" outlineLevel="0" collapsed="false"/>
    <row r="82" customFormat="false" ht="12.75" hidden="false" customHeight="false" outlineLevel="0" collapsed="false">
      <c r="B82" s="11" t="s">
        <v>41</v>
      </c>
    </row>
    <row r="83" customFormat="false" ht="12.75" hidden="false" customHeight="false" outlineLevel="0" collapsed="false"/>
  </sheetData>
  <mergeCells count="5">
    <mergeCell ref="B2:K2"/>
    <mergeCell ref="B4:D4"/>
    <mergeCell ref="F4:F5"/>
    <mergeCell ref="H4:K4"/>
    <mergeCell ref="H6:I6"/>
  </mergeCells>
  <printOptions headings="false" gridLines="false" gridLinesSet="true" horizontalCentered="false" verticalCentered="false"/>
  <pageMargins left="0.472222222222222" right="0.433333333333333" top="0.472222222222222" bottom="1.37777777777778" header="0.511811023622047" footer="0.590277777777778"/>
  <pageSetup paperSize="9" scale="100" fitToWidth="1" fitToHeight="1" pageOrder="downThenOver" orientation="portrait" blackAndWhite="false" draft="false" cellComments="none" horizontalDpi="300" verticalDpi="300" copies="1"/>
  <headerFooter differentFirst="false" differentOddEven="false">
    <oddHeader/>
    <oddFooter>&amp;C&amp;D &amp;T</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B2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2" activeCellId="0" sqref="C22"/>
    </sheetView>
  </sheetViews>
  <sheetFormatPr defaultColWidth="9.77734375" defaultRowHeight="15" zeroHeight="true" outlineLevelRow="0" outlineLevelCol="0"/>
  <cols>
    <col collapsed="false" customWidth="true" hidden="false" outlineLevel="0" max="1" min="1" style="84" width="4.44"/>
    <col collapsed="false" customWidth="true" hidden="false" outlineLevel="0" max="2" min="2" style="93" width="5.78"/>
    <col collapsed="false" customWidth="true" hidden="false" outlineLevel="0" max="4" min="3" style="84" width="29.56"/>
    <col collapsed="false" customWidth="true" hidden="false" outlineLevel="0" max="8" min="5" style="84" width="5.78"/>
    <col collapsed="false" customWidth="true" hidden="false" outlineLevel="0" max="9" min="9" style="84" width="1.89"/>
    <col collapsed="false" customWidth="true" hidden="false" outlineLevel="0" max="13" min="10" style="84" width="5.78"/>
    <col collapsed="false" customWidth="true" hidden="false" outlineLevel="0" max="14" min="14" style="84" width="1.89"/>
    <col collapsed="false" customWidth="true" hidden="false" outlineLevel="0" max="21" min="15" style="84" width="5.78"/>
    <col collapsed="false" customWidth="true" hidden="false" outlineLevel="0" max="22" min="22" style="84" width="2.11"/>
    <col collapsed="false" customWidth="true" hidden="false" outlineLevel="0" max="23" min="23" style="84" width="10.33"/>
    <col collapsed="false" customWidth="true" hidden="false" outlineLevel="0" max="24" min="24" style="84" width="0.89"/>
    <col collapsed="false" customWidth="true" hidden="false" outlineLevel="0" max="25" min="25" style="84" width="3.44"/>
    <col collapsed="false" customWidth="true" hidden="false" outlineLevel="0" max="26" min="26" style="84" width="3"/>
    <col collapsed="false" customWidth="false" hidden="true" outlineLevel="0" max="16384" min="27" style="84" width="9.77"/>
  </cols>
  <sheetData>
    <row r="1" customFormat="false" ht="15" hidden="false" customHeight="false" outlineLevel="0" collapsed="false"/>
    <row r="2" customFormat="false" ht="30" hidden="false" customHeight="true" outlineLevel="0" collapsed="false">
      <c r="B2" s="94" t="str">
        <f aca="false">'Deelnemers en Scores'!B2</f>
        <v>Rayonkampioenschappen Teams Rayon 4, 25m 1pijl competitie 2021/2022, Recurve klasse B</v>
      </c>
      <c r="C2" s="94"/>
      <c r="D2" s="94"/>
      <c r="E2" s="94"/>
      <c r="F2" s="94"/>
      <c r="G2" s="94"/>
      <c r="H2" s="94"/>
      <c r="I2" s="94"/>
      <c r="J2" s="94"/>
      <c r="K2" s="94"/>
      <c r="L2" s="94"/>
      <c r="M2" s="94"/>
      <c r="N2" s="94"/>
      <c r="O2" s="94"/>
      <c r="P2" s="94"/>
      <c r="Q2" s="94"/>
      <c r="R2" s="94"/>
      <c r="S2" s="94"/>
      <c r="T2" s="94"/>
      <c r="U2" s="94"/>
      <c r="V2" s="94"/>
      <c r="W2" s="94"/>
    </row>
    <row r="3" customFormat="false" ht="15" hidden="false" customHeight="false" outlineLevel="0" collapsed="false"/>
    <row r="4" s="84" customFormat="true" ht="28.5" hidden="false" customHeight="true" outlineLevel="0" collapsed="false">
      <c r="E4" s="95"/>
      <c r="O4" s="96" t="s">
        <v>46</v>
      </c>
      <c r="P4" s="97" t="str">
        <f aca="false">'Deelnemers en Scores'!H4</f>
        <v>2022-05-14</v>
      </c>
      <c r="Q4" s="97"/>
      <c r="R4" s="97"/>
      <c r="S4" s="97"/>
      <c r="T4" s="97"/>
      <c r="U4" s="97"/>
      <c r="V4" s="98"/>
      <c r="W4" s="99"/>
    </row>
    <row r="5" customFormat="false" ht="12.75" hidden="false" customHeight="true" outlineLevel="0" collapsed="false"/>
    <row r="6" customFormat="false" ht="15.75" hidden="false" customHeight="false" outlineLevel="0" collapsed="false"/>
    <row r="7" customFormat="false" ht="21" hidden="false" customHeight="true" outlineLevel="0" collapsed="false">
      <c r="B7" s="100"/>
      <c r="C7" s="101"/>
      <c r="D7" s="102"/>
      <c r="E7" s="103" t="s">
        <v>87</v>
      </c>
      <c r="F7" s="103"/>
      <c r="G7" s="103"/>
      <c r="H7" s="103"/>
      <c r="I7" s="104"/>
      <c r="J7" s="105" t="s">
        <v>88</v>
      </c>
      <c r="K7" s="105"/>
      <c r="L7" s="105"/>
      <c r="M7" s="105"/>
      <c r="N7" s="106"/>
      <c r="O7" s="104" t="s">
        <v>89</v>
      </c>
      <c r="P7" s="104"/>
      <c r="Q7" s="104"/>
      <c r="R7" s="104"/>
      <c r="S7" s="106" t="s">
        <v>90</v>
      </c>
      <c r="T7" s="104" t="s">
        <v>91</v>
      </c>
      <c r="U7" s="104"/>
      <c r="V7" s="104"/>
      <c r="W7" s="105" t="s">
        <v>92</v>
      </c>
    </row>
    <row r="8" customFormat="false" ht="21" hidden="false" customHeight="true" outlineLevel="0" collapsed="false">
      <c r="A8" s="93"/>
      <c r="B8" s="107" t="s">
        <v>52</v>
      </c>
      <c r="C8" s="108" t="s">
        <v>35</v>
      </c>
      <c r="D8" s="109" t="s">
        <v>48</v>
      </c>
      <c r="E8" s="110" t="n">
        <v>1</v>
      </c>
      <c r="F8" s="111" t="n">
        <v>2</v>
      </c>
      <c r="G8" s="111" t="n">
        <v>3</v>
      </c>
      <c r="H8" s="112" t="n">
        <v>4</v>
      </c>
      <c r="I8" s="113"/>
      <c r="J8" s="110" t="n">
        <v>1</v>
      </c>
      <c r="K8" s="111" t="n">
        <v>2</v>
      </c>
      <c r="L8" s="111" t="n">
        <v>3</v>
      </c>
      <c r="M8" s="114" t="n">
        <v>4</v>
      </c>
      <c r="N8" s="113"/>
      <c r="O8" s="110" t="n">
        <v>1</v>
      </c>
      <c r="P8" s="111" t="n">
        <v>2</v>
      </c>
      <c r="Q8" s="111" t="n">
        <v>3</v>
      </c>
      <c r="R8" s="114" t="n">
        <v>4</v>
      </c>
      <c r="S8" s="115" t="s">
        <v>93</v>
      </c>
      <c r="T8" s="107" t="s">
        <v>54</v>
      </c>
      <c r="U8" s="114" t="s">
        <v>55</v>
      </c>
      <c r="V8" s="113"/>
      <c r="W8" s="115"/>
    </row>
    <row r="9" customFormat="false" ht="19.5" hidden="false" customHeight="true" outlineLevel="0" collapsed="false">
      <c r="A9" s="93"/>
      <c r="B9" s="116" t="n">
        <f aca="false">IF('Deelnemers en Scores'!B21&gt;0,'Deelnemers en Scores'!B21,"")</f>
        <v>3</v>
      </c>
      <c r="C9" s="117" t="str">
        <f aca="false">IF('Deelnemers en Scores'!F21="","",'Deelnemers en Scores'!F21)</f>
        <v>team-4111-1-R2</v>
      </c>
      <c r="D9" s="118" t="str">
        <f aca="false">'Deelnemers en Scores'!D21</f>
        <v>[4111] Test vereniging 2</v>
      </c>
      <c r="E9" s="119" t="n">
        <f aca="false">IF('Deelnemers en Scores'!H22=0,"",'Deelnemers en Scores'!H22)</f>
        <v>215</v>
      </c>
      <c r="F9" s="119" t="n">
        <f aca="false">IF('Deelnemers en Scores'!H23=0,"",'Deelnemers en Scores'!H23)</f>
        <v>245</v>
      </c>
      <c r="G9" s="119" t="n">
        <f aca="false">IF('Deelnemers en Scores'!H24=0,"",'Deelnemers en Scores'!H24)</f>
        <v>231</v>
      </c>
      <c r="H9" s="120" t="str">
        <f aca="false">IF('Deelnemers en Scores'!H25=0,"",'Deelnemers en Scores'!H25)</f>
        <v>nvt</v>
      </c>
      <c r="I9" s="121"/>
      <c r="J9" s="119" t="n">
        <f aca="false">IF('Deelnemers en Scores'!I22=0,"",'Deelnemers en Scores'!I22)</f>
        <v>230</v>
      </c>
      <c r="K9" s="119" t="n">
        <f aca="false">IF('Deelnemers en Scores'!I23=0,"",'Deelnemers en Scores'!I23)</f>
        <v>244</v>
      </c>
      <c r="L9" s="119" t="n">
        <f aca="false">IF('Deelnemers en Scores'!I24=0,"",'Deelnemers en Scores'!I24)</f>
        <v>230</v>
      </c>
      <c r="M9" s="120" t="str">
        <f aca="false">IF('Deelnemers en Scores'!I25=0,"",'Deelnemers en Scores'!I25)</f>
        <v>nvt</v>
      </c>
      <c r="N9" s="121"/>
      <c r="O9" s="122" t="n">
        <f aca="false">IF(ISNUMBER(J9),E9+J9,"")</f>
        <v>445</v>
      </c>
      <c r="P9" s="123" t="n">
        <f aca="false">IF(ISNUMBER(K9),F9+K9,"")</f>
        <v>489</v>
      </c>
      <c r="Q9" s="123" t="n">
        <f aca="false">IF(ISNUMBER(L9),G9+L9,"")</f>
        <v>461</v>
      </c>
      <c r="R9" s="124" t="str">
        <f aca="false">IF(ISNUMBER(M9),H9+M9,"")</f>
        <v/>
      </c>
      <c r="S9" s="125" t="n">
        <f aca="false">IF(COUNT(O9:R9)&lt;4,SUM(O9:R9),SUM(O9:R9)-MIN(O9:R9))</f>
        <v>1395</v>
      </c>
      <c r="T9" s="122" t="n">
        <f aca="false">LARGE(O9:R9,1)</f>
        <v>489</v>
      </c>
      <c r="U9" s="124" t="n">
        <f aca="false">LARGE(O9:R9,2)</f>
        <v>461</v>
      </c>
      <c r="V9" s="121"/>
      <c r="W9" s="126" t="n">
        <f aca="false">S9+T9/10000+U9/10000000</f>
        <v>1395.0489461</v>
      </c>
      <c r="X9" s="127"/>
      <c r="Y9" s="128" t="n">
        <f aca="false">IF(W9&gt;0,IF(W9=W8,Y8,ROW()-ROW($Y$8)),"")</f>
        <v>1</v>
      </c>
      <c r="Z9" s="129" t="str">
        <f aca="false">IF(Y9&lt;&gt;"","e","")</f>
        <v>e</v>
      </c>
      <c r="AA9" s="130"/>
      <c r="AB9" s="130"/>
    </row>
    <row r="10" customFormat="false" ht="19.5" hidden="false" customHeight="true" outlineLevel="0" collapsed="false">
      <c r="A10" s="93"/>
      <c r="B10" s="131" t="n">
        <f aca="false">IF('Deelnemers en Scores'!B15&gt;0,'Deelnemers en Scores'!B15,"")</f>
        <v>2</v>
      </c>
      <c r="C10" s="132" t="str">
        <f aca="false">IF('Deelnemers en Scores'!F15="","",'Deelnemers en Scores'!F15)</f>
        <v>team-4101-1-R2</v>
      </c>
      <c r="D10" s="133" t="str">
        <f aca="false">'Deelnemers en Scores'!D15</f>
        <v>[4101] Test vereniging 5</v>
      </c>
      <c r="E10" s="134" t="n">
        <f aca="false">IF('Deelnemers en Scores'!H16=0,"",'Deelnemers en Scores'!H16)</f>
        <v>210</v>
      </c>
      <c r="F10" s="134" t="n">
        <f aca="false">IF('Deelnemers en Scores'!H17=0,"",'Deelnemers en Scores'!H17)</f>
        <v>220</v>
      </c>
      <c r="G10" s="134" t="n">
        <f aca="false">IF('Deelnemers en Scores'!H18=0,"",'Deelnemers en Scores'!H18)</f>
        <v>230</v>
      </c>
      <c r="H10" s="135" t="n">
        <f aca="false">IF('Deelnemers en Scores'!H19=0,"",'Deelnemers en Scores'!H19)</f>
        <v>240</v>
      </c>
      <c r="I10" s="136"/>
      <c r="J10" s="134" t="n">
        <f aca="false">IF('Deelnemers en Scores'!I16=0,"",'Deelnemers en Scores'!I16)</f>
        <v>215</v>
      </c>
      <c r="K10" s="134" t="n">
        <f aca="false">IF('Deelnemers en Scores'!I17=0,"",'Deelnemers en Scores'!I17)</f>
        <v>225</v>
      </c>
      <c r="L10" s="134" t="n">
        <f aca="false">IF('Deelnemers en Scores'!I18=0,"",'Deelnemers en Scores'!I18)</f>
        <v>235</v>
      </c>
      <c r="M10" s="135" t="n">
        <f aca="false">IF('Deelnemers en Scores'!I19=0,"",'Deelnemers en Scores'!I19)</f>
        <v>245</v>
      </c>
      <c r="N10" s="136"/>
      <c r="O10" s="137" t="n">
        <f aca="false">IF(ISNUMBER(J10),E10+J10,"")</f>
        <v>425</v>
      </c>
      <c r="P10" s="138" t="n">
        <f aca="false">IF(ISNUMBER(K10),F10+K10,"")</f>
        <v>445</v>
      </c>
      <c r="Q10" s="138" t="n">
        <f aca="false">IF(ISNUMBER(L10),G10+L10,"")</f>
        <v>465</v>
      </c>
      <c r="R10" s="139" t="n">
        <f aca="false">IF(ISNUMBER(M10),H10+M10,"")</f>
        <v>485</v>
      </c>
      <c r="S10" s="125" t="n">
        <f aca="false">IF(COUNT(O10:R10)&lt;4,SUM(O10:R10),SUM(O10:R10)-MIN(O10:R10))</f>
        <v>1395</v>
      </c>
      <c r="T10" s="122" t="n">
        <f aca="false">LARGE(O10:R10,1)</f>
        <v>485</v>
      </c>
      <c r="U10" s="124" t="n">
        <f aca="false">LARGE(O10:R10,2)</f>
        <v>465</v>
      </c>
      <c r="V10" s="136"/>
      <c r="W10" s="126" t="n">
        <f aca="false">S10+T10/10000+U10/10000000</f>
        <v>1395.0485465</v>
      </c>
      <c r="X10" s="127"/>
      <c r="Y10" s="128" t="n">
        <f aca="false">IF(W10&gt;0,IF(W10=W9,Y9,ROW()-ROW($Y$8)),"")</f>
        <v>2</v>
      </c>
      <c r="Z10" s="129" t="str">
        <f aca="false">IF(Y10&lt;&gt;"","e","")</f>
        <v>e</v>
      </c>
    </row>
    <row r="11" customFormat="false" ht="19.5" hidden="false" customHeight="true" outlineLevel="0" collapsed="false">
      <c r="A11" s="93"/>
      <c r="B11" s="131" t="n">
        <f aca="false">IF('Deelnemers en Scores'!B33&gt;0,'Deelnemers en Scores'!B33,"")</f>
        <v>5</v>
      </c>
      <c r="C11" s="132" t="str">
        <f aca="false">IF('Deelnemers en Scores'!F33="","",'Deelnemers en Scores'!F33)</f>
        <v>team-4121-2-R2</v>
      </c>
      <c r="D11" s="133" t="str">
        <f aca="false">'Deelnemers en Scores'!D33</f>
        <v>[4121] Test vereniging 3</v>
      </c>
      <c r="E11" s="134" t="str">
        <f aca="false">IF('Deelnemers en Scores'!H34=0,"",'Deelnemers en Scores'!H34)</f>
        <v>nvt</v>
      </c>
      <c r="F11" s="134" t="n">
        <f aca="false">IF('Deelnemers en Scores'!H35=0,"",'Deelnemers en Scores'!H35)</f>
        <v>210</v>
      </c>
      <c r="G11" s="134" t="n">
        <f aca="false">IF('Deelnemers en Scores'!H36=0,"",'Deelnemers en Scores'!H36)</f>
        <v>220</v>
      </c>
      <c r="H11" s="135" t="n">
        <f aca="false">IF('Deelnemers en Scores'!H37=0,"",'Deelnemers en Scores'!H37)</f>
        <v>231</v>
      </c>
      <c r="I11" s="136"/>
      <c r="J11" s="134" t="str">
        <f aca="false">IF('Deelnemers en Scores'!I34=0,"",'Deelnemers en Scores'!I34)</f>
        <v>nvt</v>
      </c>
      <c r="K11" s="134" t="n">
        <f aca="false">IF('Deelnemers en Scores'!I35=0,"",'Deelnemers en Scores'!I35)</f>
        <v>220</v>
      </c>
      <c r="L11" s="134" t="n">
        <f aca="false">IF('Deelnemers en Scores'!I36=0,"",'Deelnemers en Scores'!I36)</f>
        <v>211</v>
      </c>
      <c r="M11" s="135" t="n">
        <f aca="false">IF('Deelnemers en Scores'!I37=0,"",'Deelnemers en Scores'!I37)</f>
        <v>230</v>
      </c>
      <c r="N11" s="136"/>
      <c r="O11" s="137" t="str">
        <f aca="false">IF(ISNUMBER(J11),E11+J11,"")</f>
        <v/>
      </c>
      <c r="P11" s="138" t="n">
        <f aca="false">IF(ISNUMBER(K11),F11+K11,"")</f>
        <v>430</v>
      </c>
      <c r="Q11" s="138" t="n">
        <f aca="false">IF(ISNUMBER(L11),G11+L11,"")</f>
        <v>431</v>
      </c>
      <c r="R11" s="139" t="n">
        <f aca="false">IF(ISNUMBER(M11),H11+M11,"")</f>
        <v>461</v>
      </c>
      <c r="S11" s="125" t="n">
        <f aca="false">IF(COUNT(O11:R11)&lt;4,SUM(O11:R11),SUM(O11:R11)-MIN(O11:R11))</f>
        <v>1322</v>
      </c>
      <c r="T11" s="122" t="n">
        <f aca="false">LARGE(O11:R11,1)</f>
        <v>461</v>
      </c>
      <c r="U11" s="124" t="n">
        <f aca="false">LARGE(O11:R11,2)</f>
        <v>431</v>
      </c>
      <c r="V11" s="136"/>
      <c r="W11" s="126" t="n">
        <f aca="false">S11+T11/10000+U11/10000000</f>
        <v>1322.0461431</v>
      </c>
      <c r="X11" s="127"/>
      <c r="Y11" s="128" t="n">
        <f aca="false">IF(W11&gt;0,IF(W11=W10,Y10,ROW()-ROW($Y$8)),"")</f>
        <v>3</v>
      </c>
      <c r="Z11" s="129" t="str">
        <f aca="false">IF(Y11&lt;&gt;"","e","")</f>
        <v>e</v>
      </c>
    </row>
    <row r="12" customFormat="false" ht="19.5" hidden="false" customHeight="true" outlineLevel="0" collapsed="false">
      <c r="A12" s="93"/>
      <c r="B12" s="131" t="n">
        <f aca="false">IF('Deelnemers en Scores'!B27&gt;0,'Deelnemers en Scores'!B27,"")</f>
        <v>4</v>
      </c>
      <c r="C12" s="132" t="str">
        <f aca="false">IF('Deelnemers en Scores'!F27="","",'Deelnemers en Scores'!F27)</f>
        <v>team-4121-2-R2</v>
      </c>
      <c r="D12" s="133" t="str">
        <f aca="false">'Deelnemers en Scores'!D27</f>
        <v>[4121] Test vereniging 3</v>
      </c>
      <c r="E12" s="134" t="n">
        <f aca="false">IF('Deelnemers en Scores'!H28=0,"",'Deelnemers en Scores'!H28)</f>
        <v>210</v>
      </c>
      <c r="F12" s="134" t="n">
        <f aca="false">IF('Deelnemers en Scores'!H29=0,"",'Deelnemers en Scores'!H29)</f>
        <v>210</v>
      </c>
      <c r="G12" s="134" t="n">
        <f aca="false">IF('Deelnemers en Scores'!H30=0,"",'Deelnemers en Scores'!H30)</f>
        <v>220</v>
      </c>
      <c r="H12" s="135" t="n">
        <f aca="false">IF('Deelnemers en Scores'!H31=0,"",'Deelnemers en Scores'!H31)</f>
        <v>150</v>
      </c>
      <c r="I12" s="136"/>
      <c r="J12" s="134" t="n">
        <f aca="false">IF('Deelnemers en Scores'!I28=0,"",'Deelnemers en Scores'!I28)</f>
        <v>230</v>
      </c>
      <c r="K12" s="134" t="n">
        <f aca="false">IF('Deelnemers en Scores'!I29=0,"",'Deelnemers en Scores'!I29)</f>
        <v>220</v>
      </c>
      <c r="L12" s="134" t="n">
        <f aca="false">IF('Deelnemers en Scores'!I30=0,"",'Deelnemers en Scores'!I30)</f>
        <v>211</v>
      </c>
      <c r="M12" s="135" t="n">
        <f aca="false">IF('Deelnemers en Scores'!I31=0,"",'Deelnemers en Scores'!I31)</f>
        <v>100</v>
      </c>
      <c r="N12" s="136"/>
      <c r="O12" s="137" t="n">
        <f aca="false">IF(ISNUMBER(J12),E12+J12,"")</f>
        <v>440</v>
      </c>
      <c r="P12" s="138" t="n">
        <f aca="false">IF(ISNUMBER(K12),F12+K12,"")</f>
        <v>430</v>
      </c>
      <c r="Q12" s="138" t="n">
        <f aca="false">IF(ISNUMBER(L12),G12+L12,"")</f>
        <v>431</v>
      </c>
      <c r="R12" s="139" t="n">
        <f aca="false">IF(ISNUMBER(M12),H12+M12,"")</f>
        <v>250</v>
      </c>
      <c r="S12" s="125" t="n">
        <f aca="false">IF(COUNT(O12:R12)&lt;4,SUM(O12:R12),SUM(O12:R12)-MIN(O12:R12))</f>
        <v>1301</v>
      </c>
      <c r="T12" s="122" t="n">
        <f aca="false">LARGE(O12:R12,1)</f>
        <v>440</v>
      </c>
      <c r="U12" s="124" t="n">
        <f aca="false">LARGE(O12:R12,2)</f>
        <v>431</v>
      </c>
      <c r="V12" s="136"/>
      <c r="W12" s="126" t="n">
        <f aca="false">S12+T12/10000+U12/10000000</f>
        <v>1301.0440431</v>
      </c>
      <c r="X12" s="127"/>
      <c r="Y12" s="128" t="n">
        <f aca="false">IF(W12&gt;0,IF(W12=W11,Y11,ROW()-ROW($Y$8)),"")</f>
        <v>4</v>
      </c>
      <c r="Z12" s="129" t="str">
        <f aca="false">IF(Y12&lt;&gt;"","e","")</f>
        <v>e</v>
      </c>
    </row>
    <row r="13" customFormat="false" ht="19.5" hidden="false" customHeight="true" outlineLevel="0" collapsed="false">
      <c r="A13" s="93"/>
      <c r="B13" s="131" t="n">
        <f aca="false">IF('Deelnemers en Scores'!B9&gt;0,'Deelnemers en Scores'!B9,"")</f>
        <v>1</v>
      </c>
      <c r="C13" s="132" t="str">
        <f aca="false">IF('Deelnemers en Scores'!F9="","",'Deelnemers en Scores'!F9)</f>
        <v>team-4091-2-R2</v>
      </c>
      <c r="D13" s="133" t="str">
        <f aca="false">'Deelnemers en Scores'!D9</f>
        <v>[4091] Test vereniging 1</v>
      </c>
      <c r="E13" s="134" t="n">
        <f aca="false">IF('Deelnemers en Scores'!H10=0,"",'Deelnemers en Scores'!H10)</f>
        <v>200</v>
      </c>
      <c r="F13" s="134" t="n">
        <f aca="false">IF('Deelnemers en Scores'!H11=0,"",'Deelnemers en Scores'!H11)</f>
        <v>210</v>
      </c>
      <c r="G13" s="134" t="n">
        <f aca="false">IF('Deelnemers en Scores'!H12=0,"",'Deelnemers en Scores'!H12)</f>
        <v>220</v>
      </c>
      <c r="H13" s="135" t="str">
        <f aca="false">IF('Deelnemers en Scores'!H13=0,"",'Deelnemers en Scores'!H13)</f>
        <v/>
      </c>
      <c r="I13" s="136"/>
      <c r="J13" s="134" t="n">
        <f aca="false">IF('Deelnemers en Scores'!I10=0,"",'Deelnemers en Scores'!I10)</f>
        <v>230</v>
      </c>
      <c r="K13" s="134" t="n">
        <f aca="false">IF('Deelnemers en Scores'!I11=0,"",'Deelnemers en Scores'!I11)</f>
        <v>220</v>
      </c>
      <c r="L13" s="134" t="n">
        <f aca="false">IF('Deelnemers en Scores'!I12=0,"",'Deelnemers en Scores'!I12)</f>
        <v>210</v>
      </c>
      <c r="M13" s="135" t="str">
        <f aca="false">IF('Deelnemers en Scores'!I13=0,"",'Deelnemers en Scores'!I13)</f>
        <v/>
      </c>
      <c r="N13" s="136"/>
      <c r="O13" s="137" t="n">
        <f aca="false">IF(ISNUMBER(J13),E13+J13,"")</f>
        <v>430</v>
      </c>
      <c r="P13" s="138" t="n">
        <f aca="false">IF(ISNUMBER(K13),F13+K13,"")</f>
        <v>430</v>
      </c>
      <c r="Q13" s="138" t="n">
        <f aca="false">IF(ISNUMBER(L13),G13+L13,"")</f>
        <v>430</v>
      </c>
      <c r="R13" s="139" t="str">
        <f aca="false">IF(ISNUMBER(M13),H13+M13,"")</f>
        <v/>
      </c>
      <c r="S13" s="125" t="n">
        <f aca="false">IF(COUNT(O13:R13)&lt;4,SUM(O13:R13),SUM(O13:R13)-MIN(O13:R13))</f>
        <v>1290</v>
      </c>
      <c r="T13" s="122" t="n">
        <f aca="false">LARGE(O13:R13,1)</f>
        <v>430</v>
      </c>
      <c r="U13" s="124" t="n">
        <f aca="false">LARGE(O13:R13,2)</f>
        <v>430</v>
      </c>
      <c r="V13" s="136"/>
      <c r="W13" s="126" t="n">
        <f aca="false">S13+D27</f>
        <v>1290</v>
      </c>
      <c r="X13" s="127"/>
      <c r="Y13" s="128" t="n">
        <f aca="false">IF(W13&gt;0,IF(W13=W12,Y12,ROW()-ROW($Y$8)),"")</f>
        <v>5</v>
      </c>
      <c r="Z13" s="129" t="str">
        <f aca="false">IF(Y13&lt;&gt;"","e","")</f>
        <v>e</v>
      </c>
    </row>
    <row r="14" customFormat="false" ht="19.5" hidden="false" customHeight="true" outlineLevel="0" collapsed="false">
      <c r="A14" s="93"/>
      <c r="B14" s="131" t="n">
        <f aca="false">IF('Deelnemers en Scores'!B39&gt;0,'Deelnemers en Scores'!B39,"")</f>
        <v>6</v>
      </c>
      <c r="C14" s="132" t="str">
        <f aca="false">IF('Deelnemers en Scores'!F39="","",'Deelnemers en Scores'!F39)</f>
        <v>n.v.t.</v>
      </c>
      <c r="D14" s="133" t="str">
        <f aca="false">'Deelnemers en Scores'!D39</f>
        <v>Garbage</v>
      </c>
      <c r="E14" s="134" t="str">
        <f aca="false">IF('Deelnemers en Scores'!H40=0,"",'Deelnemers en Scores'!H40)</f>
        <v/>
      </c>
      <c r="F14" s="134" t="str">
        <f aca="false">IF('Deelnemers en Scores'!H41=0,"",'Deelnemers en Scores'!H41)</f>
        <v/>
      </c>
      <c r="G14" s="134" t="str">
        <f aca="false">IF('Deelnemers en Scores'!H42=0,"",'Deelnemers en Scores'!H42)</f>
        <v/>
      </c>
      <c r="H14" s="135" t="str">
        <f aca="false">IF('Deelnemers en Scores'!H43=0,"",'Deelnemers en Scores'!H43)</f>
        <v/>
      </c>
      <c r="I14" s="136"/>
      <c r="J14" s="134" t="str">
        <f aca="false">IF('Deelnemers en Scores'!I40=0,"",'Deelnemers en Scores'!I40)</f>
        <v/>
      </c>
      <c r="K14" s="134" t="str">
        <f aca="false">IF('Deelnemers en Scores'!I41=0,"",'Deelnemers en Scores'!I41)</f>
        <v/>
      </c>
      <c r="L14" s="134" t="str">
        <f aca="false">IF('Deelnemers en Scores'!I42=0,"",'Deelnemers en Scores'!I42)</f>
        <v/>
      </c>
      <c r="M14" s="135" t="str">
        <f aca="false">IF('Deelnemers en Scores'!I43=0,"",'Deelnemers en Scores'!I43)</f>
        <v/>
      </c>
      <c r="N14" s="136"/>
      <c r="O14" s="137" t="str">
        <f aca="false">IF(ISNUMBER(J14),E14+J14,"")</f>
        <v/>
      </c>
      <c r="P14" s="138" t="str">
        <f aca="false">IF(ISNUMBER(K14),F14+K14,"")</f>
        <v/>
      </c>
      <c r="Q14" s="138" t="str">
        <f aca="false">IF(ISNUMBER(L14),G14+L14,"")</f>
        <v/>
      </c>
      <c r="R14" s="139" t="str">
        <f aca="false">IF(ISNUMBER(M14),H14+M14,"")</f>
        <v/>
      </c>
      <c r="S14" s="125" t="n">
        <f aca="false">IF(COUNT(O14:R14)&lt;4,SUM(O14:R14),SUM(O14:R14)-MIN(O14:R14))</f>
        <v>0</v>
      </c>
      <c r="T14" s="122" t="e">
        <f aca="false">LARGE(O14:R14,1)</f>
        <v>#VALUE!</v>
      </c>
      <c r="U14" s="124" t="e">
        <f aca="false">LARGE(O14:R14,2)</f>
        <v>#VALUE!</v>
      </c>
      <c r="V14" s="136"/>
      <c r="W14" s="126" t="e">
        <f aca="false">S14+T14/10000+U14/10000000</f>
        <v>#VALUE!</v>
      </c>
      <c r="X14" s="127"/>
      <c r="Y14" s="128" t="e">
        <f aca="false">IF(W14&gt;0,IF(W14=W13,Y13,ROW()-ROW($Y$8)),"")</f>
        <v>#VALUE!</v>
      </c>
      <c r="Z14" s="129" t="e">
        <f aca="false">IF(Y14&lt;&gt;"","e","")</f>
        <v>#VALUE!</v>
      </c>
    </row>
    <row r="15" customFormat="false" ht="19.5" hidden="false" customHeight="true" outlineLevel="0" collapsed="false">
      <c r="A15" s="93"/>
      <c r="B15" s="131" t="n">
        <f aca="false">IF('Deelnemers en Scores'!B45&gt;0,'Deelnemers en Scores'!B45,"")</f>
        <v>7</v>
      </c>
      <c r="C15" s="132" t="str">
        <f aca="false">IF('Deelnemers en Scores'!F45="","",'Deelnemers en Scores'!F45)</f>
        <v>team-4111-2-R2</v>
      </c>
      <c r="D15" s="133" t="str">
        <f aca="false">'Deelnemers en Scores'!D45</f>
        <v>[4111] Test vereniging met A-team</v>
      </c>
      <c r="E15" s="134" t="str">
        <f aca="false">IF('Deelnemers en Scores'!H46=0,"",'Deelnemers en Scores'!H46)</f>
        <v/>
      </c>
      <c r="F15" s="134" t="str">
        <f aca="false">IF('Deelnemers en Scores'!H47=0,"",'Deelnemers en Scores'!H47)</f>
        <v/>
      </c>
      <c r="G15" s="134" t="str">
        <f aca="false">IF('Deelnemers en Scores'!H48=0,"",'Deelnemers en Scores'!H48)</f>
        <v/>
      </c>
      <c r="H15" s="135" t="str">
        <f aca="false">IF('Deelnemers en Scores'!H49=0,"",'Deelnemers en Scores'!H49)</f>
        <v/>
      </c>
      <c r="I15" s="136"/>
      <c r="J15" s="134" t="str">
        <f aca="false">IF('Deelnemers en Scores'!I46=0,"",'Deelnemers en Scores'!I46)</f>
        <v/>
      </c>
      <c r="K15" s="134" t="str">
        <f aca="false">IF('Deelnemers en Scores'!I47=0,"",'Deelnemers en Scores'!I47)</f>
        <v/>
      </c>
      <c r="L15" s="134" t="str">
        <f aca="false">IF('Deelnemers en Scores'!I48=0,"",'Deelnemers en Scores'!I48)</f>
        <v/>
      </c>
      <c r="M15" s="135" t="str">
        <f aca="false">IF('Deelnemers en Scores'!I49=0,"",'Deelnemers en Scores'!I49)</f>
        <v/>
      </c>
      <c r="N15" s="136"/>
      <c r="O15" s="137" t="str">
        <f aca="false">IF(ISNUMBER(J15),E15+J15,"")</f>
        <v/>
      </c>
      <c r="P15" s="138" t="str">
        <f aca="false">IF(ISNUMBER(K15),F15+K15,"")</f>
        <v/>
      </c>
      <c r="Q15" s="138" t="str">
        <f aca="false">IF(ISNUMBER(L15),G15+L15,"")</f>
        <v/>
      </c>
      <c r="R15" s="139" t="str">
        <f aca="false">IF(ISNUMBER(M15),H15+M15,"")</f>
        <v/>
      </c>
      <c r="S15" s="125" t="n">
        <f aca="false">IF(COUNT(O15:R15)&lt;4,SUM(O15:R15),SUM(O15:R15)-MIN(O15:R15))</f>
        <v>0</v>
      </c>
      <c r="T15" s="122" t="e">
        <f aca="false">LARGE(O15:R15,1)</f>
        <v>#VALUE!</v>
      </c>
      <c r="U15" s="124" t="e">
        <f aca="false">LARGE(O15:R15,2)</f>
        <v>#VALUE!</v>
      </c>
      <c r="V15" s="136"/>
      <c r="W15" s="126" t="e">
        <f aca="false">S15+T15/10000+U15/10000000</f>
        <v>#VALUE!</v>
      </c>
      <c r="X15" s="127"/>
      <c r="Y15" s="128" t="e">
        <f aca="false">IF(W15&gt;0,IF(W15=W14,Y14,ROW()-ROW($Y$8)),"")</f>
        <v>#VALUE!</v>
      </c>
      <c r="Z15" s="129" t="e">
        <f aca="false">IF(Y15&lt;&gt;"","e","")</f>
        <v>#VALUE!</v>
      </c>
    </row>
    <row r="16" customFormat="false" ht="19.5" hidden="false" customHeight="true" outlineLevel="0" collapsed="false">
      <c r="A16" s="93"/>
      <c r="B16" s="131" t="n">
        <f aca="false">IF('Deelnemers en Scores'!B51&gt;0,'Deelnemers en Scores'!B51,"")</f>
        <v>8</v>
      </c>
      <c r="C16" s="132" t="str">
        <f aca="false">IF('Deelnemers en Scores'!F51="","",'Deelnemers en Scores'!F51)</f>
        <v>Niet bestaand team</v>
      </c>
      <c r="D16" s="133" t="str">
        <f aca="false">'Deelnemers en Scores'!D51</f>
        <v>[4121] Test vereniging 3</v>
      </c>
      <c r="E16" s="134" t="str">
        <f aca="false">IF('Deelnemers en Scores'!H52=0,"",'Deelnemers en Scores'!H52)</f>
        <v/>
      </c>
      <c r="F16" s="134" t="str">
        <f aca="false">IF('Deelnemers en Scores'!H53=0,"",'Deelnemers en Scores'!H53)</f>
        <v/>
      </c>
      <c r="G16" s="134" t="str">
        <f aca="false">IF('Deelnemers en Scores'!H54=0,"",'Deelnemers en Scores'!H54)</f>
        <v/>
      </c>
      <c r="H16" s="135" t="str">
        <f aca="false">IF('Deelnemers en Scores'!H55=0,"",'Deelnemers en Scores'!H55)</f>
        <v/>
      </c>
      <c r="I16" s="136"/>
      <c r="J16" s="134" t="str">
        <f aca="false">IF('Deelnemers en Scores'!I52=0,"",'Deelnemers en Scores'!I52)</f>
        <v/>
      </c>
      <c r="K16" s="134" t="str">
        <f aca="false">IF('Deelnemers en Scores'!I53=0,"",'Deelnemers en Scores'!I53)</f>
        <v/>
      </c>
      <c r="L16" s="134" t="str">
        <f aca="false">IF('Deelnemers en Scores'!I54=0,"",'Deelnemers en Scores'!I54)</f>
        <v/>
      </c>
      <c r="M16" s="135" t="str">
        <f aca="false">IF('Deelnemers en Scores'!I55=0,"",'Deelnemers en Scores'!I55)</f>
        <v/>
      </c>
      <c r="N16" s="136"/>
      <c r="O16" s="137" t="str">
        <f aca="false">IF(ISNUMBER(J16),E16+J16,"")</f>
        <v/>
      </c>
      <c r="P16" s="138" t="str">
        <f aca="false">IF(ISNUMBER(K16),F16+K16,"")</f>
        <v/>
      </c>
      <c r="Q16" s="138" t="str">
        <f aca="false">IF(ISNUMBER(L16),G16+L16,"")</f>
        <v/>
      </c>
      <c r="R16" s="139" t="str">
        <f aca="false">IF(ISNUMBER(M16),H16+M16,"")</f>
        <v/>
      </c>
      <c r="S16" s="125" t="n">
        <f aca="false">IF(COUNT(O16:R16)&lt;4,SUM(O16:R16),SUM(O16:R16)-MIN(O16:R16))</f>
        <v>0</v>
      </c>
      <c r="T16" s="122" t="e">
        <f aca="false">LARGE(O16:R16,1)</f>
        <v>#VALUE!</v>
      </c>
      <c r="U16" s="124" t="e">
        <f aca="false">LARGE(O16:R16,2)</f>
        <v>#VALUE!</v>
      </c>
      <c r="V16" s="136"/>
      <c r="W16" s="126" t="e">
        <f aca="false">S16+T16/10000+U16/10000000</f>
        <v>#VALUE!</v>
      </c>
      <c r="X16" s="127"/>
      <c r="Y16" s="128" t="e">
        <f aca="false">IF(W16&gt;0,IF(W16=W15,Y15,ROW()-ROW($Y$8)),"")</f>
        <v>#VALUE!</v>
      </c>
      <c r="Z16" s="129" t="e">
        <f aca="false">IF(Y16&lt;&gt;"","e","")</f>
        <v>#VALUE!</v>
      </c>
    </row>
    <row r="17" customFormat="false" ht="20.25" hidden="false" customHeight="true" outlineLevel="0" collapsed="false">
      <c r="A17" s="93"/>
      <c r="B17" s="131" t="n">
        <f aca="false">IF('Deelnemers en Scores'!B57&gt;0,'Deelnemers en Scores'!B57,"")</f>
        <v>9</v>
      </c>
      <c r="C17" s="132" t="str">
        <f aca="false">IF('Deelnemers en Scores'!F57="","",'Deelnemers en Scores'!F57)</f>
        <v>n.v.t.</v>
      </c>
      <c r="D17" s="133" t="str">
        <f aca="false">'Deelnemers en Scores'!D57</f>
        <v>[xxxx] Garbage</v>
      </c>
      <c r="E17" s="134" t="str">
        <f aca="false">IF('Deelnemers en Scores'!H58=0,"",'Deelnemers en Scores'!H58)</f>
        <v/>
      </c>
      <c r="F17" s="134" t="str">
        <f aca="false">IF('Deelnemers en Scores'!H59=0,"",'Deelnemers en Scores'!H59)</f>
        <v/>
      </c>
      <c r="G17" s="134" t="str">
        <f aca="false">IF('Deelnemers en Scores'!H60=0,"",'Deelnemers en Scores'!H60)</f>
        <v/>
      </c>
      <c r="H17" s="135" t="str">
        <f aca="false">IF('Deelnemers en Scores'!H61=0,"",'Deelnemers en Scores'!H61)</f>
        <v/>
      </c>
      <c r="I17" s="136"/>
      <c r="J17" s="134" t="str">
        <f aca="false">IF('Deelnemers en Scores'!I58=0,"",'Deelnemers en Scores'!I58)</f>
        <v/>
      </c>
      <c r="K17" s="134" t="str">
        <f aca="false">IF('Deelnemers en Scores'!I59=0,"",'Deelnemers en Scores'!I59)</f>
        <v/>
      </c>
      <c r="L17" s="134" t="str">
        <f aca="false">IF('Deelnemers en Scores'!I60=0,"",'Deelnemers en Scores'!I60)</f>
        <v/>
      </c>
      <c r="M17" s="135" t="str">
        <f aca="false">IF('Deelnemers en Scores'!I61=0,"",'Deelnemers en Scores'!I61)</f>
        <v/>
      </c>
      <c r="N17" s="136"/>
      <c r="O17" s="137" t="str">
        <f aca="false">IF(ISNUMBER(J17),E17+J17,"")</f>
        <v/>
      </c>
      <c r="P17" s="138" t="str">
        <f aca="false">IF(ISNUMBER(K17),F17+K17,"")</f>
        <v/>
      </c>
      <c r="Q17" s="138" t="str">
        <f aca="false">IF(ISNUMBER(L17),G17+L17,"")</f>
        <v/>
      </c>
      <c r="R17" s="139" t="str">
        <f aca="false">IF(ISNUMBER(M17),H17+M17,"")</f>
        <v/>
      </c>
      <c r="S17" s="125" t="n">
        <f aca="false">IF(COUNT(O17:R17)&lt;4,SUM(O17:R17),SUM(O17:R17)-MIN(O17:R17))</f>
        <v>0</v>
      </c>
      <c r="T17" s="122" t="e">
        <f aca="false">LARGE(O17:R17,1)</f>
        <v>#VALUE!</v>
      </c>
      <c r="U17" s="124" t="e">
        <f aca="false">LARGE(O17:R17,2)</f>
        <v>#VALUE!</v>
      </c>
      <c r="V17" s="136"/>
      <c r="W17" s="126" t="e">
        <f aca="false">S17+T17/10000+U17/10000000</f>
        <v>#VALUE!</v>
      </c>
      <c r="X17" s="127"/>
      <c r="Y17" s="128" t="e">
        <f aca="false">IF(W17&gt;0,IF(W17=W16,Y16,ROW()-ROW($Y$8)),"")</f>
        <v>#VALUE!</v>
      </c>
      <c r="Z17" s="129" t="e">
        <f aca="false">IF(Y17&lt;&gt;"","e","")</f>
        <v>#VALUE!</v>
      </c>
    </row>
    <row r="18" customFormat="false" ht="20.25" hidden="false" customHeight="true" outlineLevel="0" collapsed="false">
      <c r="A18" s="93"/>
      <c r="B18" s="131" t="n">
        <f aca="false">IF('Deelnemers en Scores'!B63&gt;0,'Deelnemers en Scores'!B63,"")</f>
        <v>10</v>
      </c>
      <c r="C18" s="132" t="str">
        <f aca="false">IF('Deelnemers en Scores'!F63="","",'Deelnemers en Scores'!F63)</f>
        <v>n.v.t.</v>
      </c>
      <c r="D18" s="133" t="str">
        <f aca="false">'Deelnemers en Scores'!D63</f>
        <v>n.v.t.</v>
      </c>
      <c r="E18" s="134" t="str">
        <f aca="false">IF('Deelnemers en Scores'!H64=0,"",'Deelnemers en Scores'!H64)</f>
        <v/>
      </c>
      <c r="F18" s="134" t="str">
        <f aca="false">IF('Deelnemers en Scores'!H65=0,"",'Deelnemers en Scores'!H65)</f>
        <v/>
      </c>
      <c r="G18" s="134" t="str">
        <f aca="false">IF('Deelnemers en Scores'!H66=0,"",'Deelnemers en Scores'!H66)</f>
        <v/>
      </c>
      <c r="H18" s="135" t="str">
        <f aca="false">IF('Deelnemers en Scores'!H67=0,"",'Deelnemers en Scores'!H67)</f>
        <v/>
      </c>
      <c r="I18" s="136"/>
      <c r="J18" s="134" t="str">
        <f aca="false">IF('Deelnemers en Scores'!I64=0,"",'Deelnemers en Scores'!I64)</f>
        <v/>
      </c>
      <c r="K18" s="134" t="str">
        <f aca="false">IF('Deelnemers en Scores'!I65=0,"",'Deelnemers en Scores'!I65)</f>
        <v/>
      </c>
      <c r="L18" s="134" t="str">
        <f aca="false">IF('Deelnemers en Scores'!I66=0,"",'Deelnemers en Scores'!I66)</f>
        <v/>
      </c>
      <c r="M18" s="135" t="str">
        <f aca="false">IF('Deelnemers en Scores'!I67=0,"",'Deelnemers en Scores'!I67)</f>
        <v/>
      </c>
      <c r="N18" s="136"/>
      <c r="O18" s="137" t="str">
        <f aca="false">IF(ISNUMBER(J18),E18+J18,"")</f>
        <v/>
      </c>
      <c r="P18" s="138" t="str">
        <f aca="false">IF(ISNUMBER(K18),F18+K18,"")</f>
        <v/>
      </c>
      <c r="Q18" s="138" t="str">
        <f aca="false">IF(ISNUMBER(L18),G18+L18,"")</f>
        <v/>
      </c>
      <c r="R18" s="139" t="str">
        <f aca="false">IF(ISNUMBER(M18),H18+M18,"")</f>
        <v/>
      </c>
      <c r="S18" s="125" t="n">
        <f aca="false">IF(COUNT(O18:R18)&lt;4,SUM(O18:R18),SUM(O18:R18)-MIN(O18:R18))</f>
        <v>0</v>
      </c>
      <c r="T18" s="122" t="e">
        <f aca="false">LARGE(O18:R18,1)</f>
        <v>#VALUE!</v>
      </c>
      <c r="U18" s="124" t="e">
        <f aca="false">LARGE(O18:R18,2)</f>
        <v>#VALUE!</v>
      </c>
      <c r="V18" s="136"/>
      <c r="W18" s="126" t="e">
        <f aca="false">S18+T18/10000+U18/10000000</f>
        <v>#VALUE!</v>
      </c>
      <c r="X18" s="127"/>
      <c r="Y18" s="128" t="e">
        <f aca="false">IF(W18&gt;0,IF(W18=W17,Y17,ROW()-ROW($Y$8)),"")</f>
        <v>#VALUE!</v>
      </c>
      <c r="Z18" s="129" t="e">
        <f aca="false">IF(Y18&lt;&gt;"","e","")</f>
        <v>#VALUE!</v>
      </c>
    </row>
    <row r="19" customFormat="false" ht="20.25" hidden="false" customHeight="true" outlineLevel="0" collapsed="false">
      <c r="A19" s="93"/>
      <c r="B19" s="131" t="n">
        <f aca="false">IF('Deelnemers en Scores'!B69&gt;0,'Deelnemers en Scores'!B69,"")</f>
        <v>11</v>
      </c>
      <c r="C19" s="132" t="str">
        <f aca="false">IF('Deelnemers en Scores'!F69="","",'Deelnemers en Scores'!F69)</f>
        <v>n.v.t.</v>
      </c>
      <c r="D19" s="133" t="str">
        <f aca="false">'Deelnemers en Scores'!D69</f>
        <v>n.v.t.</v>
      </c>
      <c r="E19" s="134" t="str">
        <f aca="false">IF('Deelnemers en Scores'!H70=0,"",'Deelnemers en Scores'!H70)</f>
        <v/>
      </c>
      <c r="F19" s="134" t="str">
        <f aca="false">IF('Deelnemers en Scores'!H71=0,"",'Deelnemers en Scores'!H71)</f>
        <v/>
      </c>
      <c r="G19" s="134" t="str">
        <f aca="false">IF('Deelnemers en Scores'!H72=0,"",'Deelnemers en Scores'!H72)</f>
        <v/>
      </c>
      <c r="H19" s="135" t="str">
        <f aca="false">IF('Deelnemers en Scores'!H73=0,"",'Deelnemers en Scores'!H73)</f>
        <v/>
      </c>
      <c r="I19" s="136"/>
      <c r="J19" s="134" t="str">
        <f aca="false">IF('Deelnemers en Scores'!I70=0,"",'Deelnemers en Scores'!I70)</f>
        <v/>
      </c>
      <c r="K19" s="134" t="str">
        <f aca="false">IF('Deelnemers en Scores'!I71=0,"",'Deelnemers en Scores'!I71)</f>
        <v/>
      </c>
      <c r="L19" s="134" t="str">
        <f aca="false">IF('Deelnemers en Scores'!I72=0,"",'Deelnemers en Scores'!I72)</f>
        <v/>
      </c>
      <c r="M19" s="135" t="str">
        <f aca="false">IF('Deelnemers en Scores'!I73=0,"",'Deelnemers en Scores'!I73)</f>
        <v/>
      </c>
      <c r="N19" s="136"/>
      <c r="O19" s="137" t="str">
        <f aca="false">IF(ISNUMBER(J19),E19+J19,"")</f>
        <v/>
      </c>
      <c r="P19" s="138" t="str">
        <f aca="false">IF(ISNUMBER(K19),F19+K19,"")</f>
        <v/>
      </c>
      <c r="Q19" s="138" t="str">
        <f aca="false">IF(ISNUMBER(L19),G19+L19,"")</f>
        <v/>
      </c>
      <c r="R19" s="139" t="str">
        <f aca="false">IF(ISNUMBER(M19),H19+M19,"")</f>
        <v/>
      </c>
      <c r="S19" s="125" t="n">
        <f aca="false">IF(COUNT(O19:R19)&lt;4,SUM(O19:R19),SUM(O19:R19)-MIN(O19:R19))</f>
        <v>0</v>
      </c>
      <c r="T19" s="122" t="e">
        <f aca="false">LARGE(O19:R19,1)</f>
        <v>#VALUE!</v>
      </c>
      <c r="U19" s="124" t="e">
        <f aca="false">LARGE(O19:R19,2)</f>
        <v>#VALUE!</v>
      </c>
      <c r="V19" s="136"/>
      <c r="W19" s="126" t="e">
        <f aca="false">S19+T19/10000+U19/10000000</f>
        <v>#VALUE!</v>
      </c>
      <c r="X19" s="127"/>
      <c r="Y19" s="128" t="e">
        <f aca="false">IF(W19&gt;0,IF(W19=W18,Y18,ROW()-ROW($Y$8)),"")</f>
        <v>#VALUE!</v>
      </c>
      <c r="Z19" s="129" t="e">
        <f aca="false">IF(Y19&lt;&gt;"","e","")</f>
        <v>#VALUE!</v>
      </c>
    </row>
    <row r="20" customFormat="false" ht="20.25" hidden="false" customHeight="true" outlineLevel="0" collapsed="false">
      <c r="A20" s="93"/>
      <c r="B20" s="140" t="n">
        <f aca="false">IF('Deelnemers en Scores'!B75&gt;0,'Deelnemers en Scores'!B75,"")</f>
        <v>12</v>
      </c>
      <c r="C20" s="141" t="str">
        <f aca="false">IF('Deelnemers en Scores'!F75="","",'Deelnemers en Scores'!F75)</f>
        <v>n.v.t.</v>
      </c>
      <c r="D20" s="142" t="str">
        <f aca="false">'Deelnemers en Scores'!D75</f>
        <v>n.v.t.</v>
      </c>
      <c r="E20" s="143" t="str">
        <f aca="false">IF('Deelnemers en Scores'!H76=0,"",'Deelnemers en Scores'!H76)</f>
        <v/>
      </c>
      <c r="F20" s="143" t="str">
        <f aca="false">IF('Deelnemers en Scores'!H77=0,"",'Deelnemers en Scores'!H77)</f>
        <v/>
      </c>
      <c r="G20" s="143" t="str">
        <f aca="false">IF('Deelnemers en Scores'!H78=0,"",'Deelnemers en Scores'!H78)</f>
        <v/>
      </c>
      <c r="H20" s="144" t="str">
        <f aca="false">IF('Deelnemers en Scores'!H79=0,"",'Deelnemers en Scores'!H79)</f>
        <v/>
      </c>
      <c r="I20" s="145"/>
      <c r="J20" s="143" t="str">
        <f aca="false">IF('Deelnemers en Scores'!I76=0,"",'Deelnemers en Scores'!I76)</f>
        <v/>
      </c>
      <c r="K20" s="143" t="str">
        <f aca="false">IF('Deelnemers en Scores'!I77=0,"",'Deelnemers en Scores'!I77)</f>
        <v/>
      </c>
      <c r="L20" s="143" t="str">
        <f aca="false">IF('Deelnemers en Scores'!I78=0,"",'Deelnemers en Scores'!I78)</f>
        <v/>
      </c>
      <c r="M20" s="144" t="str">
        <f aca="false">IF('Deelnemers en Scores'!I79=0,"",'Deelnemers en Scores'!I79)</f>
        <v/>
      </c>
      <c r="N20" s="145"/>
      <c r="O20" s="146" t="str">
        <f aca="false">IF(ISNUMBER(J20),E20+J20,"")</f>
        <v/>
      </c>
      <c r="P20" s="147" t="str">
        <f aca="false">IF(ISNUMBER(K20),F20+K20,"")</f>
        <v/>
      </c>
      <c r="Q20" s="147" t="str">
        <f aca="false">IF(ISNUMBER(L20),G20+L20,"")</f>
        <v/>
      </c>
      <c r="R20" s="148" t="str">
        <f aca="false">IF(ISNUMBER(M20),H20+M20,"")</f>
        <v/>
      </c>
      <c r="S20" s="125" t="n">
        <f aca="false">IF(COUNT(O20:R20)&lt;4,SUM(O20:R20),SUM(O20:R20)-MIN(O20:R20))</f>
        <v>0</v>
      </c>
      <c r="T20" s="149" t="e">
        <f aca="false">LARGE(O20:R20,1)</f>
        <v>#VALUE!</v>
      </c>
      <c r="U20" s="150" t="e">
        <f aca="false">LARGE(O20:R20,2)</f>
        <v>#VALUE!</v>
      </c>
      <c r="V20" s="145"/>
      <c r="W20" s="126" t="e">
        <f aca="false">S20+T20/10000+U20/10000000</f>
        <v>#VALUE!</v>
      </c>
      <c r="X20" s="127"/>
      <c r="Y20" s="128" t="e">
        <f aca="false">IF(W20&gt;0,IF(W20=W19,Y19,ROW()-ROW($Y$8)),"")</f>
        <v>#VALUE!</v>
      </c>
      <c r="Z20" s="129" t="e">
        <f aca="false">IF(Y20&lt;&gt;"","e","")</f>
        <v>#VALUE!</v>
      </c>
    </row>
    <row r="21" customFormat="false" ht="15" hidden="false" customHeight="false" outlineLevel="0" collapsed="false">
      <c r="B21" s="151"/>
      <c r="C21" s="152"/>
      <c r="D21" s="152"/>
      <c r="E21" s="152"/>
      <c r="F21" s="152"/>
      <c r="G21" s="152"/>
      <c r="H21" s="152"/>
      <c r="I21" s="152"/>
      <c r="J21" s="152"/>
      <c r="K21" s="152"/>
      <c r="L21" s="152"/>
      <c r="M21" s="152"/>
      <c r="N21" s="152"/>
      <c r="O21" s="152"/>
      <c r="P21" s="152"/>
      <c r="Q21" s="152"/>
      <c r="R21" s="152"/>
      <c r="S21" s="152"/>
      <c r="T21" s="152"/>
      <c r="U21" s="152"/>
      <c r="V21" s="152"/>
      <c r="W21" s="152"/>
    </row>
    <row r="22" customFormat="false" ht="15" hidden="false" customHeight="false" outlineLevel="0" collapsed="false"/>
    <row r="23" customFormat="false" ht="80.25" hidden="false" customHeight="true" outlineLevel="0" collapsed="false">
      <c r="K23" s="153" t="s">
        <v>94</v>
      </c>
      <c r="L23" s="153"/>
      <c r="M23" s="153"/>
      <c r="N23" s="153"/>
      <c r="O23" s="153"/>
      <c r="P23" s="153"/>
      <c r="Q23" s="153"/>
      <c r="R23" s="153"/>
      <c r="S23" s="153"/>
      <c r="T23" s="153"/>
      <c r="U23" s="153"/>
      <c r="V23" s="153"/>
      <c r="W23" s="153"/>
    </row>
    <row r="24" customFormat="false" ht="15" hidden="false" customHeight="false" outlineLevel="0" collapsed="false">
      <c r="K24" s="154"/>
      <c r="L24" s="154"/>
      <c r="M24" s="154"/>
      <c r="N24" s="154"/>
      <c r="O24" s="154"/>
      <c r="P24" s="154"/>
      <c r="Q24" s="154"/>
      <c r="R24" s="154"/>
      <c r="S24" s="154"/>
      <c r="T24" s="154"/>
      <c r="U24" s="154"/>
      <c r="V24" s="154"/>
      <c r="W24" s="154"/>
    </row>
  </sheetData>
  <mergeCells count="7">
    <mergeCell ref="B2:W2"/>
    <mergeCell ref="P4:U4"/>
    <mergeCell ref="E7:H7"/>
    <mergeCell ref="J7:M7"/>
    <mergeCell ref="O7:R7"/>
    <mergeCell ref="T7:U7"/>
    <mergeCell ref="K23:W23"/>
  </mergeCells>
  <printOptions headings="false" gridLines="false" gridLinesSet="true" horizontalCentered="false" verticalCentered="false"/>
  <pageMargins left="0.196527777777778" right="0.39375" top="0.7875" bottom="0.39375" header="0.511811023622047" footer="0.511805555555556"/>
  <pageSetup paperSize="9" scale="100" fitToWidth="1" fitToHeight="1" pageOrder="downThenOver" orientation="landscape" blackAndWhite="false" draft="false" cellComments="none" horizontalDpi="300" verticalDpi="300" copies="1"/>
  <headerFooter differentFirst="false" differentOddEven="false">
    <oddHeader/>
    <oddFooter>&amp;C&amp;D &amp;T</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2023-03-09T05:35:05Z</dcterms:created>
  <dc:creator>Thea-en-Ramon</dc:creator>
  <dc:description/>
  <dc:language>en-US</dc:language>
  <cp:lastModifiedBy/>
  <cp:lastPrinted>2023-03-09T06:50:37Z</cp:lastPrinted>
  <dcterms:modified xsi:type="dcterms:W3CDTF">2023-06-30T11:15:45Z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