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5.xml" ContentType="application/vnd.openxmlformats-officedocument.spreadsheetml.workshee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etails" sheetId="1" state="visible" r:id="rId1"/>
    <sheet name="P1_I" sheetId="2" state="visible" r:id="rId2"/>
    <sheet name="EndSem_E" sheetId="3" state="visible" r:id="rId3"/>
    <sheet name="Internal_Components" sheetId="4" state="visible" r:id="rId4"/>
    <sheet name="External_Components" sheetId="5" state="visible" r:id="rId5"/>
    <sheet name="Course_level_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  <font>
      <b val="1"/>
      <color rgb="00fe3400"/>
    </font>
  </fonts>
  <fills count="20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b7dee8"/>
        <bgColor rgb="00b7dee8"/>
      </patternFill>
    </fill>
    <fill>
      <patternFill patternType="solid">
        <fgColor rgb="00daeef3"/>
        <bgColor rgb="00daeef3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7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1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12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13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/>
    </xf>
    <xf numFmtId="0" fontId="0" fillId="17" borderId="0" pivotButton="0" quotePrefix="0" xfId="0"/>
    <xf numFmtId="0" fontId="1" fillId="18" borderId="0" applyAlignment="1" pivotButton="0" quotePrefix="0" xfId="0">
      <alignment horizontal="center" vertical="center" textRotation="90" wrapText="1"/>
    </xf>
    <xf numFmtId="0" fontId="1" fillId="19" borderId="1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1" fillId="19" borderId="2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O_PO" displayName="CO_PO" ref="D2:U6" headerRowCount="1">
  <autoFilter ref="D2:U6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P1_I_ComponentData" displayName="P1_I_ComponentData" ref="A2:D4" headerRowCount="1">
  <autoFilter ref="A2:D4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P1_I_StudentMarks" displayName="P1_I_StudentMarks" ref="A6:D16" headerRowCount="1">
  <autoFilter ref="A6:D16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2" name="Combined_ComponentData_I" displayName="Combined_ComponentData_I" ref="H2:K4" headerRowCount="1">
  <autoFilter ref="H2:K4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id="13" name="Combined_StudentMarks_I" displayName="Combined_StudentMarks_I" ref="H6:K16" headerRowCount="1">
  <autoFilter ref="H6:K16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id="14" name="Final_attainment_I" displayName="Final_attainment_I" ref="H18:K21" headerRowCount="1">
  <autoFilter ref="H18:K21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EndSem_E_ComponentData" displayName="EndSem_E_ComponentData" ref="A2:D4" headerRowCount="1">
  <autoFilter ref="A2:D4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6" name="EndSem_E_StudentMarks" displayName="EndSem_E_StudentMarks" ref="A6:D16" headerRowCount="1">
  <autoFilter ref="A6:D16"/>
  <tableColumns count="4">
    <tableColumn id="1" name="CO1"/>
    <tableColumn id="2" name="CO2"/>
    <tableColumn id="3" name="CO3"/>
    <tableColumn id="4" name="CO4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7" name="Combined_ComponentData_E" displayName="Combined_ComponentData_E" ref="H2:K4" headerRowCount="1">
  <autoFilter ref="H2:K4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id="18" name="Combined_StudentMarks_E" displayName="Combined_StudentMarks_E" ref="H6:K16" headerRowCount="1">
  <autoFilter ref="H6:K16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id="19" name="Final_attainment_E" displayName="Final_attainment_E" ref="H18:K21" headerRowCount="1">
  <autoFilter ref="H18:K21"/>
  <tableColumns count="4">
    <tableColumn id="8" name="CO1"/>
    <tableColumn id="9" name="CO2"/>
    <tableColumn id="10" name="CO3"/>
    <tableColumn id="11" name="CO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qn_co_mm_btl_P1_I" displayName="qn_co_mm_btl_P1_I" ref="C2:I7" headerRowCount="1">
  <autoFilter ref="C2:I7"/>
  <tableColumns count="7"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studentmarks_P1_I" displayName="studentmarks_P1_I" ref="C10:I20" headerRowCount="1">
  <autoFilter ref="C10:I20"/>
  <tableColumns count="7"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cummulative_co_mm_btl_P1_I" displayName="cummulative_co_mm_btl_P1_I" ref="K2:N4" headerRowCount="1">
  <autoFilter ref="K2:N4"/>
  <tableColumns count="4">
    <tableColumn id="11" name="CO1"/>
    <tableColumn id="12" name="CO2"/>
    <tableColumn id="13" name="CO3"/>
    <tableColumn id="14" name="CO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cummulative_studentmarks_P1_I" displayName="cummulative_studentmarks_P1_I" ref="K10:N20" headerRowCount="1">
  <autoFilter ref="K10:N20"/>
  <tableColumns count="4">
    <tableColumn id="11" name="CO1"/>
    <tableColumn id="12" name="CO2"/>
    <tableColumn id="13" name="CO3"/>
    <tableColumn id="14" name="CO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qn_co_mm_btl_EndSem_E" displayName="qn_co_mm_btl_EndSem_E" ref="C2:O7" headerRowCount="1">
  <autoFilter ref="C2:O7"/>
  <tableColumns count="13"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studentmarks_EndSem_E" displayName="studentmarks_EndSem_E" ref="C10:O20" headerRowCount="1">
  <autoFilter ref="C10:O20"/>
  <tableColumns count="13"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cummulative_co_mm_btl_EndSem_E" displayName="cummulative_co_mm_btl_EndSem_E" ref="Q2:T4" headerRowCount="1">
  <autoFilter ref="Q2:T4"/>
  <tableColumns count="4">
    <tableColumn id="17" name="CO1"/>
    <tableColumn id="18" name="CO2"/>
    <tableColumn id="19" name="CO3"/>
    <tableColumn id="20" name="CO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cummulative_studentmarks_EndSem_E" displayName="cummulative_studentmarks_EndSem_E" ref="Q10:T20" headerRowCount="1">
  <autoFilter ref="Q10:T20"/>
  <tableColumns count="4">
    <tableColumn id="17" name="CO1"/>
    <tableColumn id="18" name="CO2"/>
    <tableColumn id="19" name="CO3"/>
    <tableColumn id="20" name="CO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Relationship Type="http://schemas.openxmlformats.org/officeDocument/2006/relationships/table" Target="/xl/tables/table5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Relationship Type="http://schemas.openxmlformats.org/officeDocument/2006/relationships/table" Target="/xl/tables/table13.xml" Id="rId4" /><Relationship Type="http://schemas.openxmlformats.org/officeDocument/2006/relationships/table" Target="/xl/tables/table14.xml" Id="rId5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5.xml" Id="rId1" /><Relationship Type="http://schemas.openxmlformats.org/officeDocument/2006/relationships/table" Target="/xl/tables/table16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Relationship Type="http://schemas.openxmlformats.org/officeDocument/2006/relationships/table" Target="/xl/tables/table19.xm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Dr. S. S. Patil</t>
        </is>
      </c>
      <c r="C2" s="3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6" t="inlineStr">
        <is>
          <t>Academic_year</t>
        </is>
      </c>
      <c r="B3" s="6" t="inlineStr">
        <is>
          <t>2022-2023</t>
        </is>
      </c>
      <c r="C3" s="3" t="n"/>
      <c r="D3" s="4" t="inlineStr">
        <is>
          <t>CO1</t>
        </is>
      </c>
      <c r="E3" s="7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>
      <c r="A4" s="5" t="inlineStr">
        <is>
          <t>Batch</t>
        </is>
      </c>
      <c r="B4" s="5" t="n">
        <v>2019</v>
      </c>
      <c r="C4" s="3" t="n"/>
      <c r="D4" s="4" t="inlineStr">
        <is>
          <t>CO2</t>
        </is>
      </c>
      <c r="E4" s="7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>
      <c r="A5" s="6" t="inlineStr">
        <is>
          <t>Branch</t>
        </is>
      </c>
      <c r="B5" s="6" t="inlineStr">
        <is>
          <t>CSE</t>
        </is>
      </c>
      <c r="C5" s="3" t="n"/>
      <c r="D5" s="4" t="inlineStr">
        <is>
          <t>CO3</t>
        </is>
      </c>
      <c r="E5" s="7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</row>
    <row r="6">
      <c r="A6" s="5" t="inlineStr">
        <is>
          <t>Subject_Name</t>
        </is>
      </c>
      <c r="B6" s="5" t="inlineStr">
        <is>
          <t>PCE</t>
        </is>
      </c>
      <c r="C6" s="3" t="n"/>
      <c r="D6" s="4" t="inlineStr">
        <is>
          <t>CO4</t>
        </is>
      </c>
      <c r="E6" s="7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</row>
    <row r="7">
      <c r="A7" s="6" t="inlineStr">
        <is>
          <t>Subject_Code</t>
        </is>
      </c>
      <c r="B7" s="6" t="inlineStr">
        <is>
          <t>19MEE444</t>
        </is>
      </c>
      <c r="C7" s="3" t="n"/>
      <c r="D7" s="3" t="n"/>
      <c r="E7" s="3" t="n"/>
    </row>
    <row r="8">
      <c r="A8" s="5" t="inlineStr">
        <is>
          <t>Section</t>
        </is>
      </c>
      <c r="B8" s="5" t="inlineStr">
        <is>
          <t>A</t>
        </is>
      </c>
      <c r="C8" s="3" t="n"/>
      <c r="D8" s="3" t="n"/>
      <c r="E8" s="3" t="n"/>
    </row>
    <row r="9">
      <c r="A9" s="6" t="inlineStr">
        <is>
          <t>Semester</t>
        </is>
      </c>
      <c r="B9" s="9" t="inlineStr">
        <is>
          <t>Even</t>
        </is>
      </c>
      <c r="C9" s="3" t="n"/>
      <c r="D9" s="4" t="inlineStr">
        <is>
          <t>Indirect CO Assessment</t>
        </is>
      </c>
      <c r="E9" s="3" t="n"/>
    </row>
    <row r="10">
      <c r="A10" s="5" t="inlineStr">
        <is>
          <t>Number_of_Students</t>
        </is>
      </c>
      <c r="B10" s="10" t="n">
        <v>10</v>
      </c>
      <c r="C10" s="3" t="n"/>
      <c r="D10" s="11" t="inlineStr">
        <is>
          <t>COs</t>
        </is>
      </c>
      <c r="E10" s="11" t="inlineStr">
        <is>
          <t>Indirect %</t>
        </is>
      </c>
    </row>
    <row r="11">
      <c r="A11" s="6" t="inlineStr">
        <is>
          <t>Number_of_COs</t>
        </is>
      </c>
      <c r="B11" s="9" t="n">
        <v>4</v>
      </c>
      <c r="C11" s="3" t="n"/>
      <c r="D11" s="12" t="inlineStr">
        <is>
          <t>CO1</t>
        </is>
      </c>
      <c r="E11" s="13" t="n"/>
    </row>
    <row r="12">
      <c r="A12" s="3" t="n"/>
      <c r="B12" s="7" t="n"/>
      <c r="C12" s="3" t="n"/>
      <c r="D12" s="14" t="inlineStr">
        <is>
          <t>CO2</t>
        </is>
      </c>
      <c r="E12" s="15" t="n"/>
    </row>
    <row r="13">
      <c r="A13" s="1" t="inlineStr">
        <is>
          <t>Variables</t>
        </is>
      </c>
      <c r="B13" s="16" t="n"/>
      <c r="C13" s="3" t="n"/>
      <c r="D13" s="12" t="inlineStr">
        <is>
          <t>CO3</t>
        </is>
      </c>
      <c r="E13" s="13" t="n"/>
    </row>
    <row r="14">
      <c r="A14" s="5" t="inlineStr">
        <is>
          <t>Default Threshold %</t>
        </is>
      </c>
      <c r="B14" s="10" t="n"/>
      <c r="C14" s="3" t="n"/>
      <c r="D14" s="14" t="inlineStr">
        <is>
          <t>CO4</t>
        </is>
      </c>
      <c r="E14" s="15" t="n"/>
    </row>
    <row r="15">
      <c r="A15" s="6" t="inlineStr">
        <is>
          <t>Internal %</t>
        </is>
      </c>
      <c r="B15" s="9" t="n"/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6" t="inlineStr">
        <is>
          <t>Direct %</t>
        </is>
      </c>
      <c r="B17" s="9" t="n"/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6" t="inlineStr">
        <is>
          <t>Target CO Attainment %</t>
        </is>
      </c>
      <c r="B19" s="9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17" t="inlineStr">
        <is>
          <t>Colour Code</t>
        </is>
      </c>
      <c r="B21" s="17" t="inlineStr">
        <is>
          <t>Meaning</t>
        </is>
      </c>
      <c r="C21" s="3" t="n"/>
      <c r="D21" s="3" t="n"/>
      <c r="E21" s="3" t="n"/>
    </row>
    <row r="22">
      <c r="A22" s="18" t="inlineStr">
        <is>
          <t>Pink fill</t>
        </is>
      </c>
      <c r="B22" s="18" t="inlineStr">
        <is>
          <t>Empty cell</t>
        </is>
      </c>
      <c r="C22" s="3" t="n"/>
      <c r="D22" s="3" t="n"/>
      <c r="E22" s="3" t="n"/>
    </row>
    <row r="23">
      <c r="A23" s="19" t="inlineStr">
        <is>
          <t>Red fill</t>
        </is>
      </c>
      <c r="B23" s="19" t="inlineStr">
        <is>
          <t>Cell value greater than expected</t>
        </is>
      </c>
      <c r="C23" s="3" t="n"/>
      <c r="D23" s="3" t="n"/>
      <c r="E2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A1:B1"/>
    <mergeCell ref="A13:B13"/>
    <mergeCell ref="D9:E9"/>
    <mergeCell ref="D1:U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11">
    <cfRule type="expression" priority="5" dxfId="0" stopIfTrue="0">
      <formula>ISBLANK(E11)</formula>
    </cfRule>
  </conditionalFormatting>
  <conditionalFormatting sqref="E12">
    <cfRule type="expression" priority="6" dxfId="0" stopIfTrue="0">
      <formula>ISBLANK(E12)</formula>
    </cfRule>
  </conditionalFormatting>
  <conditionalFormatting sqref="E13">
    <cfRule type="expression" priority="7" dxfId="0" stopIfTrue="0">
      <formula>ISBLANK(E13)</formula>
    </cfRule>
  </conditionalFormatting>
  <conditionalFormatting sqref="E14">
    <cfRule type="expression" priority="8" dxfId="0" stopIfTrue="0">
      <formula>ISBLANK(E14)</formula>
    </cfRule>
  </conditionalFormatting>
  <conditionalFormatting sqref="E3">
    <cfRule type="expression" priority="9" dxfId="0" stopIfTrue="0">
      <formula>ISBLANK(E3)</formula>
    </cfRule>
  </conditionalFormatting>
  <conditionalFormatting sqref="F3">
    <cfRule type="expression" priority="10" dxfId="0" stopIfTrue="0">
      <formula>ISBLANK(F3)</formula>
    </cfRule>
  </conditionalFormatting>
  <conditionalFormatting sqref="G3">
    <cfRule type="expression" priority="11" dxfId="0" stopIfTrue="0">
      <formula>ISBLANK(G3)</formula>
    </cfRule>
  </conditionalFormatting>
  <conditionalFormatting sqref="H3">
    <cfRule type="expression" priority="12" dxfId="0" stopIfTrue="0">
      <formula>ISBLANK(H3)</formula>
    </cfRule>
  </conditionalFormatting>
  <conditionalFormatting sqref="I3">
    <cfRule type="expression" priority="13" dxfId="0" stopIfTrue="0">
      <formula>ISBLANK(I3)</formula>
    </cfRule>
  </conditionalFormatting>
  <conditionalFormatting sqref="J3">
    <cfRule type="expression" priority="14" dxfId="0" stopIfTrue="0">
      <formula>ISBLANK(J3)</formula>
    </cfRule>
  </conditionalFormatting>
  <conditionalFormatting sqref="K3">
    <cfRule type="expression" priority="15" dxfId="0" stopIfTrue="0">
      <formula>ISBLANK(K3)</formula>
    </cfRule>
  </conditionalFormatting>
  <conditionalFormatting sqref="L3">
    <cfRule type="expression" priority="16" dxfId="0" stopIfTrue="0">
      <formula>ISBLANK(L3)</formula>
    </cfRule>
  </conditionalFormatting>
  <conditionalFormatting sqref="M3">
    <cfRule type="expression" priority="17" dxfId="0" stopIfTrue="0">
      <formula>ISBLANK(M3)</formula>
    </cfRule>
  </conditionalFormatting>
  <conditionalFormatting sqref="N3">
    <cfRule type="expression" priority="18" dxfId="0" stopIfTrue="0">
      <formula>ISBLANK(N3)</formula>
    </cfRule>
  </conditionalFormatting>
  <conditionalFormatting sqref="O3">
    <cfRule type="expression" priority="19" dxfId="0" stopIfTrue="0">
      <formula>ISBLANK(O3)</formula>
    </cfRule>
  </conditionalFormatting>
  <conditionalFormatting sqref="P3">
    <cfRule type="expression" priority="20" dxfId="0" stopIfTrue="0">
      <formula>ISBLANK(P3)</formula>
    </cfRule>
  </conditionalFormatting>
  <conditionalFormatting sqref="Q3">
    <cfRule type="expression" priority="21" dxfId="0" stopIfTrue="0">
      <formula>ISBLANK(Q3)</formula>
    </cfRule>
  </conditionalFormatting>
  <conditionalFormatting sqref="R3">
    <cfRule type="expression" priority="22" dxfId="0" stopIfTrue="0">
      <formula>ISBLANK(R3)</formula>
    </cfRule>
  </conditionalFormatting>
  <conditionalFormatting sqref="S3">
    <cfRule type="expression" priority="23" dxfId="0" stopIfTrue="0">
      <formula>ISBLANK(S3)</formula>
    </cfRule>
  </conditionalFormatting>
  <conditionalFormatting sqref="T3">
    <cfRule type="expression" priority="24" dxfId="0" stopIfTrue="0">
      <formula>ISBLANK(T3)</formula>
    </cfRule>
  </conditionalFormatting>
  <conditionalFormatting sqref="U3">
    <cfRule type="expression" priority="25" dxfId="0" stopIfTrue="0">
      <formula>ISBLANK(U3)</formula>
    </cfRule>
  </conditionalFormatting>
  <conditionalFormatting sqref="E4">
    <cfRule type="expression" priority="26" dxfId="0" stopIfTrue="0">
      <formula>ISBLANK(E4)</formula>
    </cfRule>
  </conditionalFormatting>
  <conditionalFormatting sqref="F4">
    <cfRule type="expression" priority="27" dxfId="0" stopIfTrue="0">
      <formula>ISBLANK(F4)</formula>
    </cfRule>
  </conditionalFormatting>
  <conditionalFormatting sqref="G4">
    <cfRule type="expression" priority="28" dxfId="0" stopIfTrue="0">
      <formula>ISBLANK(G4)</formula>
    </cfRule>
  </conditionalFormatting>
  <conditionalFormatting sqref="H4">
    <cfRule type="expression" priority="29" dxfId="0" stopIfTrue="0">
      <formula>ISBLANK(H4)</formula>
    </cfRule>
  </conditionalFormatting>
  <conditionalFormatting sqref="I4">
    <cfRule type="expression" priority="30" dxfId="0" stopIfTrue="0">
      <formula>ISBLANK(I4)</formula>
    </cfRule>
  </conditionalFormatting>
  <conditionalFormatting sqref="J4">
    <cfRule type="expression" priority="31" dxfId="0" stopIfTrue="0">
      <formula>ISBLANK(J4)</formula>
    </cfRule>
  </conditionalFormatting>
  <conditionalFormatting sqref="K4">
    <cfRule type="expression" priority="32" dxfId="0" stopIfTrue="0">
      <formula>ISBLANK(K4)</formula>
    </cfRule>
  </conditionalFormatting>
  <conditionalFormatting sqref="L4">
    <cfRule type="expression" priority="33" dxfId="0" stopIfTrue="0">
      <formula>ISBLANK(L4)</formula>
    </cfRule>
  </conditionalFormatting>
  <conditionalFormatting sqref="M4">
    <cfRule type="expression" priority="34" dxfId="0" stopIfTrue="0">
      <formula>ISBLANK(M4)</formula>
    </cfRule>
  </conditionalFormatting>
  <conditionalFormatting sqref="N4">
    <cfRule type="expression" priority="35" dxfId="0" stopIfTrue="0">
      <formula>ISBLANK(N4)</formula>
    </cfRule>
  </conditionalFormatting>
  <conditionalFormatting sqref="O4">
    <cfRule type="expression" priority="36" dxfId="0" stopIfTrue="0">
      <formula>ISBLANK(O4)</formula>
    </cfRule>
  </conditionalFormatting>
  <conditionalFormatting sqref="P4">
    <cfRule type="expression" priority="37" dxfId="0" stopIfTrue="0">
      <formula>ISBLANK(P4)</formula>
    </cfRule>
  </conditionalFormatting>
  <conditionalFormatting sqref="Q4">
    <cfRule type="expression" priority="38" dxfId="0" stopIfTrue="0">
      <formula>ISBLANK(Q4)</formula>
    </cfRule>
  </conditionalFormatting>
  <conditionalFormatting sqref="R4">
    <cfRule type="expression" priority="39" dxfId="0" stopIfTrue="0">
      <formula>ISBLANK(R4)</formula>
    </cfRule>
  </conditionalFormatting>
  <conditionalFormatting sqref="S4">
    <cfRule type="expression" priority="40" dxfId="0" stopIfTrue="0">
      <formula>ISBLANK(S4)</formula>
    </cfRule>
  </conditionalFormatting>
  <conditionalFormatting sqref="T4">
    <cfRule type="expression" priority="41" dxfId="0" stopIfTrue="0">
      <formula>ISBLANK(T4)</formula>
    </cfRule>
  </conditionalFormatting>
  <conditionalFormatting sqref="U4">
    <cfRule type="expression" priority="42" dxfId="0" stopIfTrue="0">
      <formula>ISBLANK(U4)</formula>
    </cfRule>
  </conditionalFormatting>
  <conditionalFormatting sqref="E5">
    <cfRule type="expression" priority="43" dxfId="0" stopIfTrue="0">
      <formula>ISBLANK(E5)</formula>
    </cfRule>
  </conditionalFormatting>
  <conditionalFormatting sqref="F5">
    <cfRule type="expression" priority="44" dxfId="0" stopIfTrue="0">
      <formula>ISBLANK(F5)</formula>
    </cfRule>
  </conditionalFormatting>
  <conditionalFormatting sqref="G5">
    <cfRule type="expression" priority="45" dxfId="0" stopIfTrue="0">
      <formula>ISBLANK(G5)</formula>
    </cfRule>
  </conditionalFormatting>
  <conditionalFormatting sqref="H5">
    <cfRule type="expression" priority="46" dxfId="0" stopIfTrue="0">
      <formula>ISBLANK(H5)</formula>
    </cfRule>
  </conditionalFormatting>
  <conditionalFormatting sqref="I5">
    <cfRule type="expression" priority="47" dxfId="0" stopIfTrue="0">
      <formula>ISBLANK(I5)</formula>
    </cfRule>
  </conditionalFormatting>
  <conditionalFormatting sqref="J5">
    <cfRule type="expression" priority="48" dxfId="0" stopIfTrue="0">
      <formula>ISBLANK(J5)</formula>
    </cfRule>
  </conditionalFormatting>
  <conditionalFormatting sqref="K5">
    <cfRule type="expression" priority="49" dxfId="0" stopIfTrue="0">
      <formula>ISBLANK(K5)</formula>
    </cfRule>
  </conditionalFormatting>
  <conditionalFormatting sqref="L5">
    <cfRule type="expression" priority="50" dxfId="0" stopIfTrue="0">
      <formula>ISBLANK(L5)</formula>
    </cfRule>
  </conditionalFormatting>
  <conditionalFormatting sqref="M5">
    <cfRule type="expression" priority="51" dxfId="0" stopIfTrue="0">
      <formula>ISBLANK(M5)</formula>
    </cfRule>
  </conditionalFormatting>
  <conditionalFormatting sqref="N5">
    <cfRule type="expression" priority="52" dxfId="0" stopIfTrue="0">
      <formula>ISBLANK(N5)</formula>
    </cfRule>
  </conditionalFormatting>
  <conditionalFormatting sqref="O5">
    <cfRule type="expression" priority="53" dxfId="0" stopIfTrue="0">
      <formula>ISBLANK(O5)</formula>
    </cfRule>
  </conditionalFormatting>
  <conditionalFormatting sqref="P5">
    <cfRule type="expression" priority="54" dxfId="0" stopIfTrue="0">
      <formula>ISBLANK(P5)</formula>
    </cfRule>
  </conditionalFormatting>
  <conditionalFormatting sqref="Q5">
    <cfRule type="expression" priority="55" dxfId="0" stopIfTrue="0">
      <formula>ISBLANK(Q5)</formula>
    </cfRule>
  </conditionalFormatting>
  <conditionalFormatting sqref="R5">
    <cfRule type="expression" priority="56" dxfId="0" stopIfTrue="0">
      <formula>ISBLANK(R5)</formula>
    </cfRule>
  </conditionalFormatting>
  <conditionalFormatting sqref="S5">
    <cfRule type="expression" priority="57" dxfId="0" stopIfTrue="0">
      <formula>ISBLANK(S5)</formula>
    </cfRule>
  </conditionalFormatting>
  <conditionalFormatting sqref="T5">
    <cfRule type="expression" priority="58" dxfId="0" stopIfTrue="0">
      <formula>ISBLANK(T5)</formula>
    </cfRule>
  </conditionalFormatting>
  <conditionalFormatting sqref="U5">
    <cfRule type="expression" priority="59" dxfId="0" stopIfTrue="0">
      <formula>ISBLANK(U5)</formula>
    </cfRule>
  </conditionalFormatting>
  <conditionalFormatting sqref="E6">
    <cfRule type="expression" priority="60" dxfId="0" stopIfTrue="0">
      <formula>ISBLANK(E6)</formula>
    </cfRule>
  </conditionalFormatting>
  <conditionalFormatting sqref="F6">
    <cfRule type="expression" priority="61" dxfId="0" stopIfTrue="0">
      <formula>ISBLANK(F6)</formula>
    </cfRule>
  </conditionalFormatting>
  <conditionalFormatting sqref="G6">
    <cfRule type="expression" priority="62" dxfId="0" stopIfTrue="0">
      <formula>ISBLANK(G6)</formula>
    </cfRule>
  </conditionalFormatting>
  <conditionalFormatting sqref="H6">
    <cfRule type="expression" priority="63" dxfId="0" stopIfTrue="0">
      <formula>ISBLANK(H6)</formula>
    </cfRule>
  </conditionalFormatting>
  <conditionalFormatting sqref="I6">
    <cfRule type="expression" priority="64" dxfId="0" stopIfTrue="0">
      <formula>ISBLANK(I6)</formula>
    </cfRule>
  </conditionalFormatting>
  <conditionalFormatting sqref="J6">
    <cfRule type="expression" priority="65" dxfId="0" stopIfTrue="0">
      <formula>ISBLANK(J6)</formula>
    </cfRule>
  </conditionalFormatting>
  <conditionalFormatting sqref="K6">
    <cfRule type="expression" priority="66" dxfId="0" stopIfTrue="0">
      <formula>ISBLANK(K6)</formula>
    </cfRule>
  </conditionalFormatting>
  <conditionalFormatting sqref="L6">
    <cfRule type="expression" priority="67" dxfId="0" stopIfTrue="0">
      <formula>ISBLANK(L6)</formula>
    </cfRule>
  </conditionalFormatting>
  <conditionalFormatting sqref="M6">
    <cfRule type="expression" priority="68" dxfId="0" stopIfTrue="0">
      <formula>ISBLANK(M6)</formula>
    </cfRule>
  </conditionalFormatting>
  <conditionalFormatting sqref="N6">
    <cfRule type="expression" priority="69" dxfId="0" stopIfTrue="0">
      <formula>ISBLANK(N6)</formula>
    </cfRule>
  </conditionalFormatting>
  <conditionalFormatting sqref="O6">
    <cfRule type="expression" priority="70" dxfId="0" stopIfTrue="0">
      <formula>ISBLANK(O6)</formula>
    </cfRule>
  </conditionalFormatting>
  <conditionalFormatting sqref="P6">
    <cfRule type="expression" priority="71" dxfId="0" stopIfTrue="0">
      <formula>ISBLANK(P6)</formula>
    </cfRule>
  </conditionalFormatting>
  <conditionalFormatting sqref="Q6">
    <cfRule type="expression" priority="72" dxfId="0" stopIfTrue="0">
      <formula>ISBLANK(Q6)</formula>
    </cfRule>
  </conditionalFormatting>
  <conditionalFormatting sqref="R6">
    <cfRule type="expression" priority="73" dxfId="0" stopIfTrue="0">
      <formula>ISBLANK(R6)</formula>
    </cfRule>
  </conditionalFormatting>
  <conditionalFormatting sqref="S6">
    <cfRule type="expression" priority="74" dxfId="0" stopIfTrue="0">
      <formula>ISBLANK(S6)</formula>
    </cfRule>
  </conditionalFormatting>
  <conditionalFormatting sqref="T6">
    <cfRule type="expression" priority="75" dxfId="0" stopIfTrue="0">
      <formula>ISBLANK(T6)</formula>
    </cfRule>
  </conditionalFormatting>
  <conditionalFormatting sqref="U6">
    <cfRule type="expression" priority="76" dxfId="0" stopIfTrue="0">
      <formula>ISBLANK(U6)</formula>
    </cfRule>
  </conditionalFormatting>
  <dataValidations count="76"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11 E12 E13 E14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11 E12 E13 E14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11 E12 E13 E14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11 E12 E13 E14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 E5 F5 G5 H5 I5 J5 K5 L5 M5 N5 O5 P5 Q5 R5 S5 T5 U5 E6 F6 G6 H6 I6 J6 K6 L6 M6 N6 O6 P6 Q6 R6 S6 T6 U6" showErrorMessage="1" showInputMessage="1" allowBlank="0" errorTitle="Invalid Entry" error="You must enter a number 1, 2 or 3" type="whole" operator="between">
      <formula1>1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</cols>
  <sheetData>
    <row r="1">
      <c r="A1" s="3" t="n"/>
      <c r="B1" s="3" t="inlineStr">
        <is>
          <t>P1_I</t>
        </is>
      </c>
      <c r="C1" s="3" t="n"/>
      <c r="D1" s="3" t="n"/>
      <c r="E1" s="3" t="n"/>
      <c r="F1" s="3" t="n"/>
      <c r="G1" s="3" t="n"/>
      <c r="H1" s="3" t="n"/>
      <c r="I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F2" s="3" t="inlineStr">
        <is>
          <t>Q4</t>
        </is>
      </c>
      <c r="G2" s="3" t="inlineStr">
        <is>
          <t>Q5</t>
        </is>
      </c>
      <c r="H2" s="3" t="inlineStr">
        <is>
          <t>Q6</t>
        </is>
      </c>
      <c r="I2" s="3" t="inlineStr">
        <is>
          <t>Q7</t>
        </is>
      </c>
      <c r="K2" t="inlineStr">
        <is>
          <t>CO1</t>
        </is>
      </c>
      <c r="L2" t="inlineStr">
        <is>
          <t>CO2</t>
        </is>
      </c>
      <c r="M2" t="inlineStr">
        <is>
          <t>CO3</t>
        </is>
      </c>
      <c r="N2" t="inlineStr">
        <is>
          <t>CO4</t>
        </is>
      </c>
    </row>
    <row r="3">
      <c r="A3" s="3" t="n"/>
      <c r="B3" s="20" t="inlineStr">
        <is>
          <t>Max Marks</t>
        </is>
      </c>
      <c r="C3" s="7" t="n"/>
      <c r="D3" s="7" t="n"/>
      <c r="E3" s="7" t="n"/>
      <c r="F3" s="7" t="n"/>
      <c r="G3" s="7" t="n"/>
      <c r="H3" s="7" t="n"/>
      <c r="I3" s="7" t="n"/>
      <c r="K3">
        <f>SUMIFS(C3:I3, C6:I6, "19MEE444_CO1")</f>
        <v/>
      </c>
      <c r="L3">
        <f>SUMIFS(C3:I3, C6:I6, "19MEE444_CO2")</f>
        <v/>
      </c>
      <c r="M3">
        <f>SUMIFS(C3:I3, C6:I6, "19MEE444_CO3")</f>
        <v/>
      </c>
      <c r="N3">
        <f>SUMIFS(C3:I3, C6:I6, "19MEE444_CO4")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F4" s="7">
        <f>Input_Details!B14/100*F3</f>
        <v/>
      </c>
      <c r="G4" s="7">
        <f>Input_Details!B14/100*G3</f>
        <v/>
      </c>
      <c r="H4" s="7">
        <f>Input_Details!B14/100*H3</f>
        <v/>
      </c>
      <c r="I4" s="7">
        <f>Input_Details!B14/100*I3</f>
        <v/>
      </c>
      <c r="K4">
        <f>SUMIFS(C4:I4, C6:I6, "19MEE444_CO1")</f>
        <v/>
      </c>
      <c r="L4">
        <f>SUMIFS(C4:I4, C6:I6, "19MEE444_CO2")</f>
        <v/>
      </c>
      <c r="M4">
        <f>SUMIFS(C4:I4, C6:I6, "19MEE444_CO3")</f>
        <v/>
      </c>
      <c r="N4">
        <f>SUMIFS(C4:I4, C6:I6, "19MEE444_CO4")</f>
        <v/>
      </c>
    </row>
    <row r="5">
      <c r="A5" s="3" t="n"/>
      <c r="B5" s="20" t="inlineStr">
        <is>
          <t>CO</t>
        </is>
      </c>
      <c r="C5" s="7" t="n"/>
      <c r="D5" s="7" t="n"/>
      <c r="E5" s="7" t="n"/>
      <c r="F5" s="7" t="n"/>
      <c r="G5" s="7" t="n"/>
      <c r="H5" s="7" t="n"/>
      <c r="I5" s="7" t="n"/>
    </row>
    <row r="6">
      <c r="A6" s="3" t="n"/>
      <c r="B6" s="20" t="inlineStr">
        <is>
          <t>Final CO</t>
        </is>
      </c>
      <c r="C6" s="3">
        <f>CONCATENATE("19MEE444_CO", C5)</f>
        <v/>
      </c>
      <c r="D6" s="3">
        <f>CONCATENATE("19MEE444_CO", D5)</f>
        <v/>
      </c>
      <c r="E6" s="3">
        <f>CONCATENATE("19MEE444_CO", E5)</f>
        <v/>
      </c>
      <c r="F6" s="3">
        <f>CONCATENATE("19MEE444_CO", F5)</f>
        <v/>
      </c>
      <c r="G6" s="3">
        <f>CONCATENATE("19MEE444_CO", G5)</f>
        <v/>
      </c>
      <c r="H6" s="3">
        <f>CONCATENATE("19MEE444_CO", H5)</f>
        <v/>
      </c>
      <c r="I6" s="3">
        <f>CONCATENATE("19MEE444_CO", I5)</f>
        <v/>
      </c>
    </row>
    <row r="7">
      <c r="A7" s="3" t="n"/>
      <c r="B7" s="20" t="inlineStr">
        <is>
          <t>BTL</t>
        </is>
      </c>
      <c r="C7" s="7" t="n"/>
      <c r="D7" s="7" t="n"/>
      <c r="E7" s="7" t="n"/>
      <c r="F7" s="7" t="n"/>
      <c r="G7" s="7" t="n"/>
      <c r="H7" s="7" t="n"/>
      <c r="I7" s="7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F10" s="4" t="inlineStr">
        <is>
          <t>Q4</t>
        </is>
      </c>
      <c r="G10" s="4" t="inlineStr">
        <is>
          <t>Q5</t>
        </is>
      </c>
      <c r="H10" s="4" t="inlineStr">
        <is>
          <t>Q6</t>
        </is>
      </c>
      <c r="I10" s="4" t="inlineStr">
        <is>
          <t>Q7</t>
        </is>
      </c>
      <c r="K10" t="inlineStr">
        <is>
          <t>CO1</t>
        </is>
      </c>
      <c r="L10" t="inlineStr">
        <is>
          <t>CO2</t>
        </is>
      </c>
      <c r="M10" t="inlineStr">
        <is>
          <t>CO3</t>
        </is>
      </c>
      <c r="N10" t="inlineStr">
        <is>
          <t>CO4</t>
        </is>
      </c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K11">
        <f>SUMIFS(C11:I11, C6:I6, "19MEE444_CO1")</f>
        <v/>
      </c>
      <c r="L11">
        <f>SUMIFS(C11:I11, C6:I6, "19MEE444_CO2")</f>
        <v/>
      </c>
      <c r="M11">
        <f>SUMIFS(C11:I11, C6:I6, "19MEE444_CO3")</f>
        <v/>
      </c>
      <c r="N11">
        <f>SUMIFS(C11:I11, C6:I6, "19MEE444_CO4")</f>
        <v/>
      </c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K12">
        <f>SUMIFS(C12:I12, C6:I6, "19MEE444_CO1")</f>
        <v/>
      </c>
      <c r="L12">
        <f>SUMIFS(C12:I12, C6:I6, "19MEE444_CO2")</f>
        <v/>
      </c>
      <c r="M12">
        <f>SUMIFS(C12:I12, C6:I6, "19MEE444_CO3")</f>
        <v/>
      </c>
      <c r="N12">
        <f>SUMIFS(C12:I12, C6:I6, "19MEE444_CO4")</f>
        <v/>
      </c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K13">
        <f>SUMIFS(C13:I13, C6:I6, "19MEE444_CO1")</f>
        <v/>
      </c>
      <c r="L13">
        <f>SUMIFS(C13:I13, C6:I6, "19MEE444_CO2")</f>
        <v/>
      </c>
      <c r="M13">
        <f>SUMIFS(C13:I13, C6:I6, "19MEE444_CO3")</f>
        <v/>
      </c>
      <c r="N13">
        <f>SUMIFS(C13:I13, C6:I6, "19MEE444_CO4")</f>
        <v/>
      </c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K14">
        <f>SUMIFS(C14:I14, C6:I6, "19MEE444_CO1")</f>
        <v/>
      </c>
      <c r="L14">
        <f>SUMIFS(C14:I14, C6:I6, "19MEE444_CO2")</f>
        <v/>
      </c>
      <c r="M14">
        <f>SUMIFS(C14:I14, C6:I6, "19MEE444_CO3")</f>
        <v/>
      </c>
      <c r="N14">
        <f>SUMIFS(C14:I14, C6:I6, "19MEE444_CO4")</f>
        <v/>
      </c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K15">
        <f>SUMIFS(C15:I15, C6:I6, "19MEE444_CO1")</f>
        <v/>
      </c>
      <c r="L15">
        <f>SUMIFS(C15:I15, C6:I6, "19MEE444_CO2")</f>
        <v/>
      </c>
      <c r="M15">
        <f>SUMIFS(C15:I15, C6:I6, "19MEE444_CO3")</f>
        <v/>
      </c>
      <c r="N15">
        <f>SUMIFS(C15:I15, C6:I6, "19MEE444_CO4")</f>
        <v/>
      </c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K16">
        <f>SUMIFS(C16:I16, C6:I6, "19MEE444_CO1")</f>
        <v/>
      </c>
      <c r="L16">
        <f>SUMIFS(C16:I16, C6:I6, "19MEE444_CO2")</f>
        <v/>
      </c>
      <c r="M16">
        <f>SUMIFS(C16:I16, C6:I6, "19MEE444_CO3")</f>
        <v/>
      </c>
      <c r="N16">
        <f>SUMIFS(C16:I16, C6:I6, "19MEE444_CO4")</f>
        <v/>
      </c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K17">
        <f>SUMIFS(C17:I17, C6:I6, "19MEE444_CO1")</f>
        <v/>
      </c>
      <c r="L17">
        <f>SUMIFS(C17:I17, C6:I6, "19MEE444_CO2")</f>
        <v/>
      </c>
      <c r="M17">
        <f>SUMIFS(C17:I17, C6:I6, "19MEE444_CO3")</f>
        <v/>
      </c>
      <c r="N17">
        <f>SUMIFS(C17:I17, C6:I6, "19MEE444_CO4")</f>
        <v/>
      </c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K18">
        <f>SUMIFS(C18:I18, C6:I6, "19MEE444_CO1")</f>
        <v/>
      </c>
      <c r="L18">
        <f>SUMIFS(C18:I18, C6:I6, "19MEE444_CO2")</f>
        <v/>
      </c>
      <c r="M18">
        <f>SUMIFS(C18:I18, C6:I6, "19MEE444_CO3")</f>
        <v/>
      </c>
      <c r="N18">
        <f>SUMIFS(C18:I18, C6:I6, "19MEE444_CO4")</f>
        <v/>
      </c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K19">
        <f>SUMIFS(C19:I19, C6:I6, "19MEE444_CO1")</f>
        <v/>
      </c>
      <c r="L19">
        <f>SUMIFS(C19:I19, C6:I6, "19MEE444_CO2")</f>
        <v/>
      </c>
      <c r="M19">
        <f>SUMIFS(C19:I19, C6:I6, "19MEE444_CO3")</f>
        <v/>
      </c>
      <c r="N19">
        <f>SUMIFS(C19:I19, C6:I6, "19MEE444_CO4")</f>
        <v/>
      </c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K20">
        <f>SUMIFS(C20:I20, C6:I6, "19MEE444_CO1")</f>
        <v/>
      </c>
      <c r="L20">
        <f>SUMIFS(C20:I20, C6:I6, "19MEE444_CO2")</f>
        <v/>
      </c>
      <c r="M20">
        <f>SUMIFS(C20:I20, C6:I6, "19MEE444_CO3")</f>
        <v/>
      </c>
      <c r="N20">
        <f>SUMIFS(C20:I20, C6:I6, "19MEE444_CO4")</f>
        <v/>
      </c>
    </row>
    <row r="23">
      <c r="A23" s="21" t="inlineStr">
        <is>
          <t>Colour Code</t>
        </is>
      </c>
      <c r="B23" s="21" t="inlineStr">
        <is>
          <t>Meaning</t>
        </is>
      </c>
      <c r="C23" s="22" t="n"/>
    </row>
    <row r="24">
      <c r="A24" s="23" t="inlineStr">
        <is>
          <t>Pink fill</t>
        </is>
      </c>
      <c r="B24" s="23" t="inlineStr">
        <is>
          <t>Empty cell</t>
        </is>
      </c>
      <c r="C24" s="22" t="n"/>
    </row>
    <row r="25">
      <c r="A25" s="24" t="inlineStr">
        <is>
          <t>Red fill</t>
        </is>
      </c>
      <c r="B25" s="24" t="inlineStr">
        <is>
          <t>Cell value greater than expected</t>
        </is>
      </c>
      <c r="C25" s="22" t="n"/>
    </row>
    <row r="26">
      <c r="A26" s="25" t="inlineStr">
        <is>
          <t>Yellow fill</t>
        </is>
      </c>
      <c r="B26" s="25" t="inlineStr">
        <is>
          <t>All cells values in column below threshold</t>
        </is>
      </c>
      <c r="C26" s="22" t="n"/>
    </row>
    <row r="27">
      <c r="A27" s="26" t="inlineStr">
        <is>
          <t>Blue fill</t>
        </is>
      </c>
      <c r="B27" s="26" t="inlineStr">
        <is>
          <t>Header cell (ignore)</t>
        </is>
      </c>
      <c r="C27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I1"/>
    <mergeCell ref="B9:I9"/>
    <mergeCell ref="B23:C23"/>
    <mergeCell ref="B24:C24"/>
    <mergeCell ref="B25:C25"/>
    <mergeCell ref="B26:C26"/>
    <mergeCell ref="B27:C27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C3:C7">
    <cfRule type="expression" priority="29" dxfId="0" stopIfTrue="0">
      <formula>ISBLANK(C3)</formula>
    </cfRule>
  </conditionalFormatting>
  <conditionalFormatting sqref="D3:D7">
    <cfRule type="expression" priority="30" dxfId="0" stopIfTrue="0">
      <formula>ISBLANK(D3)</formula>
    </cfRule>
  </conditionalFormatting>
  <conditionalFormatting sqref="E3:E7">
    <cfRule type="expression" priority="31" dxfId="0" stopIfTrue="0">
      <formula>ISBLANK(E3)</formula>
    </cfRule>
  </conditionalFormatting>
  <conditionalFormatting sqref="F3:F7">
    <cfRule type="expression" priority="32" dxfId="0" stopIfTrue="0">
      <formula>ISBLANK(F3)</formula>
    </cfRule>
  </conditionalFormatting>
  <conditionalFormatting sqref="G3:G7">
    <cfRule type="expression" priority="33" dxfId="0" stopIfTrue="0">
      <formula>ISBLANK(G3)</formula>
    </cfRule>
  </conditionalFormatting>
  <conditionalFormatting sqref="H3:H7">
    <cfRule type="expression" priority="34" dxfId="0" stopIfTrue="0">
      <formula>ISBLANK(H3)</formula>
    </cfRule>
  </conditionalFormatting>
  <conditionalFormatting sqref="I3:I7">
    <cfRule type="expression" priority="35" dxfId="0" stopIfTrue="0">
      <formula>ISBLANK(I3)</formula>
    </cfRule>
  </conditionalFormatting>
  <conditionalFormatting sqref="C10">
    <cfRule type="expression" priority="36" dxfId="2" stopIfTrue="0">
      <formula>COUNTIF(C11:C20, "&gt;="&amp;C4)=0</formula>
    </cfRule>
  </conditionalFormatting>
  <conditionalFormatting sqref="C11:C20">
    <cfRule type="expression" priority="37" dxfId="0" stopIfTrue="0">
      <formula>ISBLANK(C11)</formula>
    </cfRule>
    <cfRule type="expression" priority="38" dxfId="1" stopIfTrue="0">
      <formula>C11&gt;$C$3</formula>
    </cfRule>
  </conditionalFormatting>
  <conditionalFormatting sqref="A11:A20">
    <cfRule type="expression" priority="39" dxfId="0" stopIfTrue="0">
      <formula>ISBLANK(A11)</formula>
    </cfRule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  <cfRule type="expression" priority="69" dxfId="0" stopIfTrue="0">
      <formula>ISBLANK(A11)</formula>
    </cfRule>
  </conditionalFormatting>
  <conditionalFormatting sqref="B11:B20">
    <cfRule type="expression" priority="40" dxfId="0" stopIfTrue="0">
      <formula>ISBLANK(B11)</formula>
    </cfRule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  <cfRule type="expression" priority="70" dxfId="0" stopIfTrue="0">
      <formula>ISBLANK(B11)</formula>
    </cfRule>
  </conditionalFormatting>
  <conditionalFormatting sqref="D10">
    <cfRule type="expression" priority="41" dxfId="2" stopIfTrue="0">
      <formula>COUNTIF(D11:D20, "&gt;="&amp;D4)=0</formula>
    </cfRule>
  </conditionalFormatting>
  <conditionalFormatting sqref="D11:D20">
    <cfRule type="expression" priority="42" dxfId="0" stopIfTrue="0">
      <formula>ISBLANK(D11)</formula>
    </cfRule>
    <cfRule type="expression" priority="43" dxfId="1" stopIfTrue="0">
      <formula>D11&gt;$D$3</formula>
    </cfRule>
  </conditionalFormatting>
  <conditionalFormatting sqref="E10">
    <cfRule type="expression" priority="46" dxfId="2" stopIfTrue="0">
      <formula>COUNTIF(E11:E20, "&gt;="&amp;E4)=0</formula>
    </cfRule>
  </conditionalFormatting>
  <conditionalFormatting sqref="E11:E20">
    <cfRule type="expression" priority="47" dxfId="0" stopIfTrue="0">
      <formula>ISBLANK(E11)</formula>
    </cfRule>
    <cfRule type="expression" priority="48" dxfId="1" stopIfTrue="0">
      <formula>E11&gt;$E$3</formula>
    </cfRule>
  </conditionalFormatting>
  <conditionalFormatting sqref="F10">
    <cfRule type="expression" priority="51" dxfId="2" stopIfTrue="0">
      <formula>COUNTIF(F11:F20, "&gt;="&amp;F4)=0</formula>
    </cfRule>
  </conditionalFormatting>
  <conditionalFormatting sqref="F11:F20">
    <cfRule type="expression" priority="52" dxfId="0" stopIfTrue="0">
      <formula>ISBLANK(F11)</formula>
    </cfRule>
    <cfRule type="expression" priority="53" dxfId="1" stopIfTrue="0">
      <formula>F11&gt;$F$3</formula>
    </cfRule>
  </conditionalFormatting>
  <conditionalFormatting sqref="G10">
    <cfRule type="expression" priority="56" dxfId="2" stopIfTrue="0">
      <formula>COUNTIF(G11:G20, "&gt;="&amp;G4)=0</formula>
    </cfRule>
  </conditionalFormatting>
  <conditionalFormatting sqref="G11:G20">
    <cfRule type="expression" priority="57" dxfId="0" stopIfTrue="0">
      <formula>ISBLANK(G11)</formula>
    </cfRule>
    <cfRule type="expression" priority="58" dxfId="1" stopIfTrue="0">
      <formula>G11&gt;$G$3</formula>
    </cfRule>
  </conditionalFormatting>
  <conditionalFormatting sqref="H10">
    <cfRule type="expression" priority="61" dxfId="2" stopIfTrue="0">
      <formula>COUNTIF(H11:H20, "&gt;="&amp;H4)=0</formula>
    </cfRule>
  </conditionalFormatting>
  <conditionalFormatting sqref="H11:H20">
    <cfRule type="expression" priority="62" dxfId="0" stopIfTrue="0">
      <formula>ISBLANK(H11)</formula>
    </cfRule>
    <cfRule type="expression" priority="63" dxfId="1" stopIfTrue="0">
      <formula>H11&gt;$H$3</formula>
    </cfRule>
  </conditionalFormatting>
  <conditionalFormatting sqref="I10">
    <cfRule type="expression" priority="66" dxfId="2" stopIfTrue="0">
      <formula>COUNTIF(I11:I20, "&gt;="&amp;I4)=0</formula>
    </cfRule>
  </conditionalFormatting>
  <conditionalFormatting sqref="I11:I20">
    <cfRule type="expression" priority="67" dxfId="0" stopIfTrue="0">
      <formula>ISBLANK(I11)</formula>
    </cfRule>
    <cfRule type="expression" priority="68" dxfId="1" stopIfTrue="0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</cols>
  <sheetData>
    <row r="1">
      <c r="A1" s="3" t="n"/>
      <c r="B1" s="3" t="inlineStr">
        <is>
          <t>EndSem_E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F2" s="3" t="inlineStr">
        <is>
          <t>Q4</t>
        </is>
      </c>
      <c r="G2" s="3" t="inlineStr">
        <is>
          <t>Q5</t>
        </is>
      </c>
      <c r="H2" s="3" t="inlineStr">
        <is>
          <t>Q6</t>
        </is>
      </c>
      <c r="I2" s="3" t="inlineStr">
        <is>
          <t>Q7</t>
        </is>
      </c>
      <c r="J2" s="3" t="inlineStr">
        <is>
          <t>Q8</t>
        </is>
      </c>
      <c r="K2" s="3" t="inlineStr">
        <is>
          <t>Q9</t>
        </is>
      </c>
      <c r="L2" s="3" t="inlineStr">
        <is>
          <t>Q10</t>
        </is>
      </c>
      <c r="M2" s="3" t="inlineStr">
        <is>
          <t>Q11</t>
        </is>
      </c>
      <c r="N2" s="3" t="inlineStr">
        <is>
          <t>Q12</t>
        </is>
      </c>
      <c r="O2" s="3" t="inlineStr">
        <is>
          <t>Q13</t>
        </is>
      </c>
      <c r="Q2" t="inlineStr">
        <is>
          <t>CO1</t>
        </is>
      </c>
      <c r="R2" t="inlineStr">
        <is>
          <t>CO2</t>
        </is>
      </c>
      <c r="S2" t="inlineStr">
        <is>
          <t>CO3</t>
        </is>
      </c>
      <c r="T2" t="inlineStr">
        <is>
          <t>CO4</t>
        </is>
      </c>
    </row>
    <row r="3">
      <c r="A3" s="3" t="n"/>
      <c r="B3" s="20" t="inlineStr">
        <is>
          <t>Max Marks</t>
        </is>
      </c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Q3">
        <f>SUMIFS(C3:O3, C6:O6, "19MEE444_CO1")</f>
        <v/>
      </c>
      <c r="R3">
        <f>SUMIFS(C3:O3, C6:O6, "19MEE444_CO2")</f>
        <v/>
      </c>
      <c r="S3">
        <f>SUMIFS(C3:O3, C6:O6, "19MEE444_CO3")</f>
        <v/>
      </c>
      <c r="T3">
        <f>SUMIFS(C3:O3, C6:O6, "19MEE444_CO4")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F4" s="7">
        <f>Input_Details!B14/100*F3</f>
        <v/>
      </c>
      <c r="G4" s="7">
        <f>Input_Details!B14/100*G3</f>
        <v/>
      </c>
      <c r="H4" s="7">
        <f>Input_Details!B14/100*H3</f>
        <v/>
      </c>
      <c r="I4" s="7">
        <f>Input_Details!B14/100*I3</f>
        <v/>
      </c>
      <c r="J4" s="7">
        <f>Input_Details!B14/100*J3</f>
        <v/>
      </c>
      <c r="K4" s="7">
        <f>Input_Details!B14/100*K3</f>
        <v/>
      </c>
      <c r="L4" s="7">
        <f>Input_Details!B14/100*L3</f>
        <v/>
      </c>
      <c r="M4" s="7">
        <f>Input_Details!B14/100*M3</f>
        <v/>
      </c>
      <c r="N4" s="7">
        <f>Input_Details!B14/100*N3</f>
        <v/>
      </c>
      <c r="O4" s="7">
        <f>Input_Details!B14/100*O3</f>
        <v/>
      </c>
      <c r="Q4">
        <f>SUMIFS(C4:O4, C6:O6, "19MEE444_CO1")</f>
        <v/>
      </c>
      <c r="R4">
        <f>SUMIFS(C4:O4, C6:O6, "19MEE444_CO2")</f>
        <v/>
      </c>
      <c r="S4">
        <f>SUMIFS(C4:O4, C6:O6, "19MEE444_CO3")</f>
        <v/>
      </c>
      <c r="T4">
        <f>SUMIFS(C4:O4, C6:O6, "19MEE444_CO4")</f>
        <v/>
      </c>
    </row>
    <row r="5">
      <c r="A5" s="3" t="n"/>
      <c r="B5" s="20" t="inlineStr">
        <is>
          <t>CO</t>
        </is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</row>
    <row r="6">
      <c r="A6" s="3" t="n"/>
      <c r="B6" s="20" t="inlineStr">
        <is>
          <t>Final CO</t>
        </is>
      </c>
      <c r="C6" s="3">
        <f>CONCATENATE("19MEE444_CO", C5)</f>
        <v/>
      </c>
      <c r="D6" s="3">
        <f>CONCATENATE("19MEE444_CO", D5)</f>
        <v/>
      </c>
      <c r="E6" s="3">
        <f>CONCATENATE("19MEE444_CO", E5)</f>
        <v/>
      </c>
      <c r="F6" s="3">
        <f>CONCATENATE("19MEE444_CO", F5)</f>
        <v/>
      </c>
      <c r="G6" s="3">
        <f>CONCATENATE("19MEE444_CO", G5)</f>
        <v/>
      </c>
      <c r="H6" s="3">
        <f>CONCATENATE("19MEE444_CO", H5)</f>
        <v/>
      </c>
      <c r="I6" s="3">
        <f>CONCATENATE("19MEE444_CO", I5)</f>
        <v/>
      </c>
      <c r="J6" s="3">
        <f>CONCATENATE("19MEE444_CO", J5)</f>
        <v/>
      </c>
      <c r="K6" s="3">
        <f>CONCATENATE("19MEE444_CO", K5)</f>
        <v/>
      </c>
      <c r="L6" s="3">
        <f>CONCATENATE("19MEE444_CO", L5)</f>
        <v/>
      </c>
      <c r="M6" s="3">
        <f>CONCATENATE("19MEE444_CO", M5)</f>
        <v/>
      </c>
      <c r="N6" s="3">
        <f>CONCATENATE("19MEE444_CO", N5)</f>
        <v/>
      </c>
      <c r="O6" s="3">
        <f>CONCATENATE("19MEE444_CO", O5)</f>
        <v/>
      </c>
    </row>
    <row r="7">
      <c r="A7" s="3" t="n"/>
      <c r="B7" s="20" t="inlineStr">
        <is>
          <t>BTL</t>
        </is>
      </c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4" t="inlineStr">
        <is>
          <t>Marks obtained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F10" s="4" t="inlineStr">
        <is>
          <t>Q4</t>
        </is>
      </c>
      <c r="G10" s="4" t="inlineStr">
        <is>
          <t>Q5</t>
        </is>
      </c>
      <c r="H10" s="4" t="inlineStr">
        <is>
          <t>Q6</t>
        </is>
      </c>
      <c r="I10" s="4" t="inlineStr">
        <is>
          <t>Q7</t>
        </is>
      </c>
      <c r="J10" s="4" t="inlineStr">
        <is>
          <t>Q8</t>
        </is>
      </c>
      <c r="K10" s="4" t="inlineStr">
        <is>
          <t>Q9</t>
        </is>
      </c>
      <c r="L10" s="4" t="inlineStr">
        <is>
          <t>Q10</t>
        </is>
      </c>
      <c r="M10" s="4" t="inlineStr">
        <is>
          <t>Q11</t>
        </is>
      </c>
      <c r="N10" s="4" t="inlineStr">
        <is>
          <t>Q12</t>
        </is>
      </c>
      <c r="O10" s="4" t="inlineStr">
        <is>
          <t>Q13</t>
        </is>
      </c>
      <c r="Q10" t="inlineStr">
        <is>
          <t>CO1</t>
        </is>
      </c>
      <c r="R10" t="inlineStr">
        <is>
          <t>CO2</t>
        </is>
      </c>
      <c r="S10" t="inlineStr">
        <is>
          <t>CO3</t>
        </is>
      </c>
      <c r="T10" t="inlineStr">
        <is>
          <t>CO4</t>
        </is>
      </c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Q11">
        <f>SUMIFS(C11:O11, C6:O6, "19MEE444_CO1")</f>
        <v/>
      </c>
      <c r="R11">
        <f>SUMIFS(C11:O11, C6:O6, "19MEE444_CO2")</f>
        <v/>
      </c>
      <c r="S11">
        <f>SUMIFS(C11:O11, C6:O6, "19MEE444_CO3")</f>
        <v/>
      </c>
      <c r="T11">
        <f>SUMIFS(C11:O11, C6:O6, "19MEE444_CO4")</f>
        <v/>
      </c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Q12">
        <f>SUMIFS(C12:O12, C6:O6, "19MEE444_CO1")</f>
        <v/>
      </c>
      <c r="R12">
        <f>SUMIFS(C12:O12, C6:O6, "19MEE444_CO2")</f>
        <v/>
      </c>
      <c r="S12">
        <f>SUMIFS(C12:O12, C6:O6, "19MEE444_CO3")</f>
        <v/>
      </c>
      <c r="T12">
        <f>SUMIFS(C12:O12, C6:O6, "19MEE444_CO4")</f>
        <v/>
      </c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Q13">
        <f>SUMIFS(C13:O13, C6:O6, "19MEE444_CO1")</f>
        <v/>
      </c>
      <c r="R13">
        <f>SUMIFS(C13:O13, C6:O6, "19MEE444_CO2")</f>
        <v/>
      </c>
      <c r="S13">
        <f>SUMIFS(C13:O13, C6:O6, "19MEE444_CO3")</f>
        <v/>
      </c>
      <c r="T13">
        <f>SUMIFS(C13:O13, C6:O6, "19MEE444_CO4")</f>
        <v/>
      </c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Q14">
        <f>SUMIFS(C14:O14, C6:O6, "19MEE444_CO1")</f>
        <v/>
      </c>
      <c r="R14">
        <f>SUMIFS(C14:O14, C6:O6, "19MEE444_CO2")</f>
        <v/>
      </c>
      <c r="S14">
        <f>SUMIFS(C14:O14, C6:O6, "19MEE444_CO3")</f>
        <v/>
      </c>
      <c r="T14">
        <f>SUMIFS(C14:O14, C6:O6, "19MEE444_CO4")</f>
        <v/>
      </c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Q15">
        <f>SUMIFS(C15:O15, C6:O6, "19MEE444_CO1")</f>
        <v/>
      </c>
      <c r="R15">
        <f>SUMIFS(C15:O15, C6:O6, "19MEE444_CO2")</f>
        <v/>
      </c>
      <c r="S15">
        <f>SUMIFS(C15:O15, C6:O6, "19MEE444_CO3")</f>
        <v/>
      </c>
      <c r="T15">
        <f>SUMIFS(C15:O15, C6:O6, "19MEE444_CO4")</f>
        <v/>
      </c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Q16">
        <f>SUMIFS(C16:O16, C6:O6, "19MEE444_CO1")</f>
        <v/>
      </c>
      <c r="R16">
        <f>SUMIFS(C16:O16, C6:O6, "19MEE444_CO2")</f>
        <v/>
      </c>
      <c r="S16">
        <f>SUMIFS(C16:O16, C6:O6, "19MEE444_CO3")</f>
        <v/>
      </c>
      <c r="T16">
        <f>SUMIFS(C16:O16, C6:O6, "19MEE444_CO4")</f>
        <v/>
      </c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Q17">
        <f>SUMIFS(C17:O17, C6:O6, "19MEE444_CO1")</f>
        <v/>
      </c>
      <c r="R17">
        <f>SUMIFS(C17:O17, C6:O6, "19MEE444_CO2")</f>
        <v/>
      </c>
      <c r="S17">
        <f>SUMIFS(C17:O17, C6:O6, "19MEE444_CO3")</f>
        <v/>
      </c>
      <c r="T17">
        <f>SUMIFS(C17:O17, C6:O6, "19MEE444_CO4")</f>
        <v/>
      </c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Q18">
        <f>SUMIFS(C18:O18, C6:O6, "19MEE444_CO1")</f>
        <v/>
      </c>
      <c r="R18">
        <f>SUMIFS(C18:O18, C6:O6, "19MEE444_CO2")</f>
        <v/>
      </c>
      <c r="S18">
        <f>SUMIFS(C18:O18, C6:O6, "19MEE444_CO3")</f>
        <v/>
      </c>
      <c r="T18">
        <f>SUMIFS(C18:O18, C6:O6, "19MEE444_CO4")</f>
        <v/>
      </c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Q19">
        <f>SUMIFS(C19:O19, C6:O6, "19MEE444_CO1")</f>
        <v/>
      </c>
      <c r="R19">
        <f>SUMIFS(C19:O19, C6:O6, "19MEE444_CO2")</f>
        <v/>
      </c>
      <c r="S19">
        <f>SUMIFS(C19:O19, C6:O6, "19MEE444_CO3")</f>
        <v/>
      </c>
      <c r="T19">
        <f>SUMIFS(C19:O19, C6:O6, "19MEE444_CO4")</f>
        <v/>
      </c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Q20">
        <f>SUMIFS(C20:O20, C6:O6, "19MEE444_CO1")</f>
        <v/>
      </c>
      <c r="R20">
        <f>SUMIFS(C20:O20, C6:O6, "19MEE444_CO2")</f>
        <v/>
      </c>
      <c r="S20">
        <f>SUMIFS(C20:O20, C6:O6, "19MEE444_CO3")</f>
        <v/>
      </c>
      <c r="T20">
        <f>SUMIFS(C20:O20, C6:O6, "19MEE444_CO4")</f>
        <v/>
      </c>
    </row>
    <row r="23">
      <c r="A23" s="21" t="inlineStr">
        <is>
          <t>Colour Code</t>
        </is>
      </c>
      <c r="B23" s="21" t="inlineStr">
        <is>
          <t>Meaning</t>
        </is>
      </c>
      <c r="C23" s="22" t="n"/>
    </row>
    <row r="24">
      <c r="A24" s="23" t="inlineStr">
        <is>
          <t>Pink fill</t>
        </is>
      </c>
      <c r="B24" s="23" t="inlineStr">
        <is>
          <t>Empty cell</t>
        </is>
      </c>
      <c r="C24" s="22" t="n"/>
    </row>
    <row r="25">
      <c r="A25" s="24" t="inlineStr">
        <is>
          <t>Red fill</t>
        </is>
      </c>
      <c r="B25" s="24" t="inlineStr">
        <is>
          <t>Cell value greater than expected</t>
        </is>
      </c>
      <c r="C25" s="22" t="n"/>
    </row>
    <row r="26">
      <c r="A26" s="25" t="inlineStr">
        <is>
          <t>Yellow fill</t>
        </is>
      </c>
      <c r="B26" s="25" t="inlineStr">
        <is>
          <t>All cells values in column below threshold</t>
        </is>
      </c>
      <c r="C26" s="22" t="n"/>
    </row>
    <row r="27">
      <c r="A27" s="26" t="inlineStr">
        <is>
          <t>Blue fill</t>
        </is>
      </c>
      <c r="B27" s="26" t="inlineStr">
        <is>
          <t>Header cell (ignore)</t>
        </is>
      </c>
      <c r="C27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O1"/>
    <mergeCell ref="B9:O9"/>
    <mergeCell ref="B23:C23"/>
    <mergeCell ref="B24:C24"/>
    <mergeCell ref="B25:C25"/>
    <mergeCell ref="B26:C26"/>
    <mergeCell ref="B27:C27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4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4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4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F3">
    <cfRule type="cellIs" priority="13" operator="greaterThan" dxfId="1" stopIfTrue="1">
      <formula>100</formula>
    </cfRule>
  </conditionalFormatting>
  <conditionalFormatting sqref="F4">
    <cfRule type="cellIs" priority="14" operator="greaterThan" dxfId="1" stopIfTrue="1">
      <formula>F3</formula>
    </cfRule>
  </conditionalFormatting>
  <conditionalFormatting sqref="F5">
    <cfRule type="cellIs" priority="15" operator="greaterThan" dxfId="1" stopIfTrue="1">
      <formula>4</formula>
    </cfRule>
  </conditionalFormatting>
  <conditionalFormatting sqref="F7">
    <cfRule type="cellIs" priority="16" operator="greaterThan" dxfId="1" stopIfTrue="1">
      <formula>100</formula>
    </cfRule>
  </conditionalFormatting>
  <conditionalFormatting sqref="G3">
    <cfRule type="cellIs" priority="17" operator="greaterThan" dxfId="1" stopIfTrue="1">
      <formula>100</formula>
    </cfRule>
  </conditionalFormatting>
  <conditionalFormatting sqref="G4">
    <cfRule type="cellIs" priority="18" operator="greaterThan" dxfId="1" stopIfTrue="1">
      <formula>G3</formula>
    </cfRule>
  </conditionalFormatting>
  <conditionalFormatting sqref="G5">
    <cfRule type="cellIs" priority="19" operator="greaterThan" dxfId="1" stopIfTrue="1">
      <formula>4</formula>
    </cfRule>
  </conditionalFormatting>
  <conditionalFormatting sqref="G7">
    <cfRule type="cellIs" priority="20" operator="greaterThan" dxfId="1" stopIfTrue="1">
      <formula>100</formula>
    </cfRule>
  </conditionalFormatting>
  <conditionalFormatting sqref="H3">
    <cfRule type="cellIs" priority="21" operator="greaterThan" dxfId="1" stopIfTrue="1">
      <formula>100</formula>
    </cfRule>
  </conditionalFormatting>
  <conditionalFormatting sqref="H4">
    <cfRule type="cellIs" priority="22" operator="greaterThan" dxfId="1" stopIfTrue="1">
      <formula>H3</formula>
    </cfRule>
  </conditionalFormatting>
  <conditionalFormatting sqref="H5">
    <cfRule type="cellIs" priority="23" operator="greaterThan" dxfId="1" stopIfTrue="1">
      <formula>4</formula>
    </cfRule>
  </conditionalFormatting>
  <conditionalFormatting sqref="H7">
    <cfRule type="cellIs" priority="24" operator="greaterThan" dxfId="1" stopIfTrue="1">
      <formula>100</formula>
    </cfRule>
  </conditionalFormatting>
  <conditionalFormatting sqref="I3">
    <cfRule type="cellIs" priority="25" operator="greaterThan" dxfId="1" stopIfTrue="1">
      <formula>100</formula>
    </cfRule>
  </conditionalFormatting>
  <conditionalFormatting sqref="I4">
    <cfRule type="cellIs" priority="26" operator="greaterThan" dxfId="1" stopIfTrue="1">
      <formula>I3</formula>
    </cfRule>
  </conditionalFormatting>
  <conditionalFormatting sqref="I5">
    <cfRule type="cellIs" priority="27" operator="greaterThan" dxfId="1" stopIfTrue="1">
      <formula>4</formula>
    </cfRule>
  </conditionalFormatting>
  <conditionalFormatting sqref="I7">
    <cfRule type="cellIs" priority="28" operator="greaterThan" dxfId="1" stopIfTrue="1">
      <formula>100</formula>
    </cfRule>
  </conditionalFormatting>
  <conditionalFormatting sqref="J3">
    <cfRule type="cellIs" priority="29" operator="greaterThan" dxfId="1" stopIfTrue="1">
      <formula>100</formula>
    </cfRule>
  </conditionalFormatting>
  <conditionalFormatting sqref="J4">
    <cfRule type="cellIs" priority="30" operator="greaterThan" dxfId="1" stopIfTrue="1">
      <formula>J3</formula>
    </cfRule>
  </conditionalFormatting>
  <conditionalFormatting sqref="J5">
    <cfRule type="cellIs" priority="31" operator="greaterThan" dxfId="1" stopIfTrue="1">
      <formula>4</formula>
    </cfRule>
  </conditionalFormatting>
  <conditionalFormatting sqref="J7">
    <cfRule type="cellIs" priority="32" operator="greaterThan" dxfId="1" stopIfTrue="1">
      <formula>100</formula>
    </cfRule>
  </conditionalFormatting>
  <conditionalFormatting sqref="K3">
    <cfRule type="cellIs" priority="33" operator="greaterThan" dxfId="1" stopIfTrue="1">
      <formula>100</formula>
    </cfRule>
  </conditionalFormatting>
  <conditionalFormatting sqref="K4">
    <cfRule type="cellIs" priority="34" operator="greaterThan" dxfId="1" stopIfTrue="1">
      <formula>K3</formula>
    </cfRule>
  </conditionalFormatting>
  <conditionalFormatting sqref="K5">
    <cfRule type="cellIs" priority="35" operator="greaterThan" dxfId="1" stopIfTrue="1">
      <formula>4</formula>
    </cfRule>
  </conditionalFormatting>
  <conditionalFormatting sqref="K7">
    <cfRule type="cellIs" priority="36" operator="greaterThan" dxfId="1" stopIfTrue="1">
      <formula>100</formula>
    </cfRule>
  </conditionalFormatting>
  <conditionalFormatting sqref="L3">
    <cfRule type="cellIs" priority="37" operator="greaterThan" dxfId="1" stopIfTrue="1">
      <formula>100</formula>
    </cfRule>
  </conditionalFormatting>
  <conditionalFormatting sqref="L4">
    <cfRule type="cellIs" priority="38" operator="greaterThan" dxfId="1" stopIfTrue="1">
      <formula>L3</formula>
    </cfRule>
  </conditionalFormatting>
  <conditionalFormatting sqref="L5">
    <cfRule type="cellIs" priority="39" operator="greaterThan" dxfId="1" stopIfTrue="1">
      <formula>4</formula>
    </cfRule>
  </conditionalFormatting>
  <conditionalFormatting sqref="L7">
    <cfRule type="cellIs" priority="40" operator="greaterThan" dxfId="1" stopIfTrue="1">
      <formula>100</formula>
    </cfRule>
  </conditionalFormatting>
  <conditionalFormatting sqref="M3">
    <cfRule type="cellIs" priority="41" operator="greaterThan" dxfId="1" stopIfTrue="1">
      <formula>100</formula>
    </cfRule>
  </conditionalFormatting>
  <conditionalFormatting sqref="M4">
    <cfRule type="cellIs" priority="42" operator="greaterThan" dxfId="1" stopIfTrue="1">
      <formula>M3</formula>
    </cfRule>
  </conditionalFormatting>
  <conditionalFormatting sqref="M5">
    <cfRule type="cellIs" priority="43" operator="greaterThan" dxfId="1" stopIfTrue="1">
      <formula>4</formula>
    </cfRule>
  </conditionalFormatting>
  <conditionalFormatting sqref="M7">
    <cfRule type="cellIs" priority="44" operator="greaterThan" dxfId="1" stopIfTrue="1">
      <formula>100</formula>
    </cfRule>
  </conditionalFormatting>
  <conditionalFormatting sqref="N3">
    <cfRule type="cellIs" priority="45" operator="greaterThan" dxfId="1" stopIfTrue="1">
      <formula>100</formula>
    </cfRule>
  </conditionalFormatting>
  <conditionalFormatting sqref="N4">
    <cfRule type="cellIs" priority="46" operator="greaterThan" dxfId="1" stopIfTrue="1">
      <formula>N3</formula>
    </cfRule>
  </conditionalFormatting>
  <conditionalFormatting sqref="N5">
    <cfRule type="cellIs" priority="47" operator="greaterThan" dxfId="1" stopIfTrue="1">
      <formula>4</formula>
    </cfRule>
  </conditionalFormatting>
  <conditionalFormatting sqref="N7">
    <cfRule type="cellIs" priority="48" operator="greaterThan" dxfId="1" stopIfTrue="1">
      <formula>100</formula>
    </cfRule>
  </conditionalFormatting>
  <conditionalFormatting sqref="O3">
    <cfRule type="cellIs" priority="49" operator="greaterThan" dxfId="1" stopIfTrue="1">
      <formula>100</formula>
    </cfRule>
  </conditionalFormatting>
  <conditionalFormatting sqref="O4">
    <cfRule type="cellIs" priority="50" operator="greaterThan" dxfId="1" stopIfTrue="1">
      <formula>O3</formula>
    </cfRule>
  </conditionalFormatting>
  <conditionalFormatting sqref="O5">
    <cfRule type="cellIs" priority="51" operator="greaterThan" dxfId="1" stopIfTrue="1">
      <formula>4</formula>
    </cfRule>
  </conditionalFormatting>
  <conditionalFormatting sqref="O7">
    <cfRule type="cellIs" priority="52" operator="greaterThan" dxfId="1" stopIfTrue="1">
      <formula>100</formula>
    </cfRule>
  </conditionalFormatting>
  <conditionalFormatting sqref="C3:C7">
    <cfRule type="expression" priority="53" dxfId="0" stopIfTrue="0">
      <formula>ISBLANK(C3)</formula>
    </cfRule>
  </conditionalFormatting>
  <conditionalFormatting sqref="D3:D7">
    <cfRule type="expression" priority="54" dxfId="0" stopIfTrue="0">
      <formula>ISBLANK(D3)</formula>
    </cfRule>
  </conditionalFormatting>
  <conditionalFormatting sqref="E3:E7">
    <cfRule type="expression" priority="55" dxfId="0" stopIfTrue="0">
      <formula>ISBLANK(E3)</formula>
    </cfRule>
  </conditionalFormatting>
  <conditionalFormatting sqref="F3:F7">
    <cfRule type="expression" priority="56" dxfId="0" stopIfTrue="0">
      <formula>ISBLANK(F3)</formula>
    </cfRule>
  </conditionalFormatting>
  <conditionalFormatting sqref="G3:G7">
    <cfRule type="expression" priority="57" dxfId="0" stopIfTrue="0">
      <formula>ISBLANK(G3)</formula>
    </cfRule>
  </conditionalFormatting>
  <conditionalFormatting sqref="H3:H7">
    <cfRule type="expression" priority="58" dxfId="0" stopIfTrue="0">
      <formula>ISBLANK(H3)</formula>
    </cfRule>
  </conditionalFormatting>
  <conditionalFormatting sqref="I3:I7">
    <cfRule type="expression" priority="59" dxfId="0" stopIfTrue="0">
      <formula>ISBLANK(I3)</formula>
    </cfRule>
  </conditionalFormatting>
  <conditionalFormatting sqref="J3:J7">
    <cfRule type="expression" priority="60" dxfId="0" stopIfTrue="0">
      <formula>ISBLANK(J3)</formula>
    </cfRule>
  </conditionalFormatting>
  <conditionalFormatting sqref="K3:K7">
    <cfRule type="expression" priority="61" dxfId="0" stopIfTrue="0">
      <formula>ISBLANK(K3)</formula>
    </cfRule>
  </conditionalFormatting>
  <conditionalFormatting sqref="L3:L7">
    <cfRule type="expression" priority="62" dxfId="0" stopIfTrue="0">
      <formula>ISBLANK(L3)</formula>
    </cfRule>
  </conditionalFormatting>
  <conditionalFormatting sqref="M3:M7">
    <cfRule type="expression" priority="63" dxfId="0" stopIfTrue="0">
      <formula>ISBLANK(M3)</formula>
    </cfRule>
  </conditionalFormatting>
  <conditionalFormatting sqref="N3:N7">
    <cfRule type="expression" priority="64" dxfId="0" stopIfTrue="0">
      <formula>ISBLANK(N3)</formula>
    </cfRule>
  </conditionalFormatting>
  <conditionalFormatting sqref="O3:O7">
    <cfRule type="expression" priority="65" dxfId="0" stopIfTrue="0">
      <formula>ISBLANK(O3)</formula>
    </cfRule>
  </conditionalFormatting>
  <conditionalFormatting sqref="C10">
    <cfRule type="expression" priority="66" dxfId="2" stopIfTrue="0">
      <formula>COUNTIF(C11:C20, "&gt;="&amp;C4)=0</formula>
    </cfRule>
  </conditionalFormatting>
  <conditionalFormatting sqref="C11:C20">
    <cfRule type="expression" priority="67" dxfId="0" stopIfTrue="0">
      <formula>ISBLANK(C11)</formula>
    </cfRule>
    <cfRule type="expression" priority="68" dxfId="1" stopIfTrue="0">
      <formula>C11&gt;$C$3</formula>
    </cfRule>
  </conditionalFormatting>
  <conditionalFormatting sqref="A11:A20">
    <cfRule type="expression" priority="69" dxfId="0" stopIfTrue="0">
      <formula>ISBLANK(A11)</formula>
    </cfRule>
    <cfRule type="expression" priority="74" dxfId="0" stopIfTrue="0">
      <formula>ISBLANK(A11)</formula>
    </cfRule>
    <cfRule type="expression" priority="79" dxfId="0" stopIfTrue="0">
      <formula>ISBLANK(A11)</formula>
    </cfRule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20">
    <cfRule type="expression" priority="70" dxfId="0" stopIfTrue="0">
      <formula>ISBLANK(B11)</formula>
    </cfRule>
    <cfRule type="expression" priority="75" dxfId="0" stopIfTrue="0">
      <formula>ISBLANK(B11)</formula>
    </cfRule>
    <cfRule type="expression" priority="80" dxfId="0" stopIfTrue="0">
      <formula>ISBLANK(B11)</formula>
    </cfRule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71" dxfId="2" stopIfTrue="0">
      <formula>COUNTIF(D11:D20, "&gt;="&amp;D4)=0</formula>
    </cfRule>
  </conditionalFormatting>
  <conditionalFormatting sqref="D11:D20">
    <cfRule type="expression" priority="72" dxfId="0" stopIfTrue="0">
      <formula>ISBLANK(D11)</formula>
    </cfRule>
    <cfRule type="expression" priority="73" dxfId="1" stopIfTrue="0">
      <formula>D11&gt;$D$3</formula>
    </cfRule>
  </conditionalFormatting>
  <conditionalFormatting sqref="E10">
    <cfRule type="expression" priority="76" dxfId="2" stopIfTrue="0">
      <formula>COUNTIF(E11:E20, "&gt;="&amp;E4)=0</formula>
    </cfRule>
  </conditionalFormatting>
  <conditionalFormatting sqref="E11:E20">
    <cfRule type="expression" priority="77" dxfId="0" stopIfTrue="0">
      <formula>ISBLANK(E11)</formula>
    </cfRule>
    <cfRule type="expression" priority="78" dxfId="1" stopIfTrue="0">
      <formula>E11&gt;$E$3</formula>
    </cfRule>
  </conditionalFormatting>
  <conditionalFormatting sqref="F10">
    <cfRule type="expression" priority="81" dxfId="2" stopIfTrue="0">
      <formula>COUNTIF(F11:F20, "&gt;="&amp;F4)=0</formula>
    </cfRule>
  </conditionalFormatting>
  <conditionalFormatting sqref="F11:F20">
    <cfRule type="expression" priority="82" dxfId="0" stopIfTrue="0">
      <formula>ISBLANK(F11)</formula>
    </cfRule>
    <cfRule type="expression" priority="83" dxfId="1" stopIfTrue="0">
      <formula>F11&gt;$F$3</formula>
    </cfRule>
  </conditionalFormatting>
  <conditionalFormatting sqref="G10">
    <cfRule type="expression" priority="86" dxfId="2" stopIfTrue="0">
      <formula>COUNTIF(G11:G20, "&gt;="&amp;G4)=0</formula>
    </cfRule>
  </conditionalFormatting>
  <conditionalFormatting sqref="G11:G20">
    <cfRule type="expression" priority="87" dxfId="0" stopIfTrue="0">
      <formula>ISBLANK(G11)</formula>
    </cfRule>
    <cfRule type="expression" priority="88" dxfId="1" stopIfTrue="0">
      <formula>G11&gt;$G$3</formula>
    </cfRule>
  </conditionalFormatting>
  <conditionalFormatting sqref="H10">
    <cfRule type="expression" priority="91" dxfId="2" stopIfTrue="0">
      <formula>COUNTIF(H11:H20, "&gt;="&amp;H4)=0</formula>
    </cfRule>
  </conditionalFormatting>
  <conditionalFormatting sqref="H11:H20">
    <cfRule type="expression" priority="92" dxfId="0" stopIfTrue="0">
      <formula>ISBLANK(H11)</formula>
    </cfRule>
    <cfRule type="expression" priority="93" dxfId="1" stopIfTrue="0">
      <formula>H11&gt;$H$3</formula>
    </cfRule>
  </conditionalFormatting>
  <conditionalFormatting sqref="I10">
    <cfRule type="expression" priority="96" dxfId="2" stopIfTrue="0">
      <formula>COUNTIF(I11:I20, "&gt;="&amp;I4)=0</formula>
    </cfRule>
  </conditionalFormatting>
  <conditionalFormatting sqref="I11:I20">
    <cfRule type="expression" priority="97" dxfId="0" stopIfTrue="0">
      <formula>ISBLANK(I11)</formula>
    </cfRule>
    <cfRule type="expression" priority="98" dxfId="1" stopIfTrue="0">
      <formula>I11&gt;$I$3</formula>
    </cfRule>
  </conditionalFormatting>
  <conditionalFormatting sqref="J10">
    <cfRule type="expression" priority="101" dxfId="2" stopIfTrue="0">
      <formula>COUNTIF(J11:J20, "&gt;="&amp;J4)=0</formula>
    </cfRule>
  </conditionalFormatting>
  <conditionalFormatting sqref="J11:J20">
    <cfRule type="expression" priority="102" dxfId="0" stopIfTrue="0">
      <formula>ISBLANK(J11)</formula>
    </cfRule>
    <cfRule type="expression" priority="103" dxfId="1" stopIfTrue="0">
      <formula>J11&gt;$J$3</formula>
    </cfRule>
  </conditionalFormatting>
  <conditionalFormatting sqref="K10">
    <cfRule type="expression" priority="106" dxfId="2" stopIfTrue="0">
      <formula>COUNTIF(K11:K20, "&gt;="&amp;K4)=0</formula>
    </cfRule>
  </conditionalFormatting>
  <conditionalFormatting sqref="K11:K20">
    <cfRule type="expression" priority="107" dxfId="0" stopIfTrue="0">
      <formula>ISBLANK(K11)</formula>
    </cfRule>
    <cfRule type="expression" priority="108" dxfId="1" stopIfTrue="0">
      <formula>K11&gt;$K$3</formula>
    </cfRule>
  </conditionalFormatting>
  <conditionalFormatting sqref="L10">
    <cfRule type="expression" priority="111" dxfId="2" stopIfTrue="0">
      <formula>COUNTIF(L11:L20, "&gt;="&amp;L4)=0</formula>
    </cfRule>
  </conditionalFormatting>
  <conditionalFormatting sqref="L11:L20">
    <cfRule type="expression" priority="112" dxfId="0" stopIfTrue="0">
      <formula>ISBLANK(L11)</formula>
    </cfRule>
    <cfRule type="expression" priority="113" dxfId="1" stopIfTrue="0">
      <formula>L11&gt;$L$3</formula>
    </cfRule>
  </conditionalFormatting>
  <conditionalFormatting sqref="M10">
    <cfRule type="expression" priority="116" dxfId="2" stopIfTrue="0">
      <formula>COUNTIF(M11:M20, "&gt;="&amp;M4)=0</formula>
    </cfRule>
  </conditionalFormatting>
  <conditionalFormatting sqref="M11:M20">
    <cfRule type="expression" priority="117" dxfId="0" stopIfTrue="0">
      <formula>ISBLANK(M11)</formula>
    </cfRule>
    <cfRule type="expression" priority="118" dxfId="1" stopIfTrue="0">
      <formula>M11&gt;$M$3</formula>
    </cfRule>
  </conditionalFormatting>
  <conditionalFormatting sqref="N10">
    <cfRule type="expression" priority="121" dxfId="2" stopIfTrue="0">
      <formula>COUNTIF(N11:N20, "&gt;="&amp;N4)=0</formula>
    </cfRule>
  </conditionalFormatting>
  <conditionalFormatting sqref="N11:N20">
    <cfRule type="expression" priority="122" dxfId="0" stopIfTrue="0">
      <formula>ISBLANK(N11)</formula>
    </cfRule>
    <cfRule type="expression" priority="123" dxfId="1" stopIfTrue="0">
      <formula>N11&gt;$N$3</formula>
    </cfRule>
  </conditionalFormatting>
  <conditionalFormatting sqref="O10">
    <cfRule type="expression" priority="126" dxfId="2" stopIfTrue="0">
      <formula>COUNTIF(O11:O20, "&gt;="&amp;O4)=0</formula>
    </cfRule>
  </conditionalFormatting>
  <conditionalFormatting sqref="O11:O20">
    <cfRule type="expression" priority="127" dxfId="0" stopIfTrue="0">
      <formula>ISBLANK(O11)</formula>
    </cfRule>
    <cfRule type="expression" priority="128" dxfId="1" stopIfTrue="0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7" t="inlineStr">
        <is>
          <t>P1_I</t>
        </is>
      </c>
      <c r="F1" s="28" t="n"/>
      <c r="H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C2" s="27" t="inlineStr">
        <is>
          <t>CO3</t>
        </is>
      </c>
      <c r="D2" s="27" t="inlineStr">
        <is>
          <t>CO4</t>
        </is>
      </c>
      <c r="F2" s="28" t="n"/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0">
        <f>'P1_I'!K3</f>
        <v/>
      </c>
      <c r="B3" s="30">
        <f>'P1_I'!L3</f>
        <v/>
      </c>
      <c r="C3" s="30">
        <f>'P1_I'!M3</f>
        <v/>
      </c>
      <c r="D3" s="30">
        <f>'P1_I'!N3</f>
        <v/>
      </c>
      <c r="F3" s="28" t="n"/>
      <c r="H3" s="27">
        <f>SUM(A3)</f>
        <v/>
      </c>
      <c r="I3" s="27">
        <f>SUM(B3)</f>
        <v/>
      </c>
      <c r="J3" s="27">
        <f>SUM(C3)</f>
        <v/>
      </c>
      <c r="K3" s="27">
        <f>SUM(D3)</f>
        <v/>
      </c>
    </row>
    <row r="4">
      <c r="A4" s="30">
        <f>'P1_I'!K4</f>
        <v/>
      </c>
      <c r="B4" s="30">
        <f>'P1_I'!L4</f>
        <v/>
      </c>
      <c r="C4" s="30">
        <f>'P1_I'!M4</f>
        <v/>
      </c>
      <c r="D4" s="30">
        <f>'P1_I'!N4</f>
        <v/>
      </c>
      <c r="F4" s="28" t="n"/>
      <c r="H4" s="27">
        <f>SUM(A4)</f>
        <v/>
      </c>
      <c r="I4" s="27">
        <f>SUM(B4)</f>
        <v/>
      </c>
      <c r="J4" s="27">
        <f>SUM(C4)</f>
        <v/>
      </c>
      <c r="K4" s="27">
        <f>SUM(D4)</f>
        <v/>
      </c>
    </row>
    <row r="5">
      <c r="F5" s="28" t="n"/>
    </row>
    <row r="6">
      <c r="A6" s="27" t="inlineStr">
        <is>
          <t>CO1</t>
        </is>
      </c>
      <c r="B6" s="27" t="inlineStr">
        <is>
          <t>CO2</t>
        </is>
      </c>
      <c r="C6" s="27" t="inlineStr">
        <is>
          <t>CO3</t>
        </is>
      </c>
      <c r="D6" s="27" t="inlineStr">
        <is>
          <t>CO4</t>
        </is>
      </c>
      <c r="F6" s="28" t="n"/>
      <c r="H6" s="29" t="inlineStr">
        <is>
          <t>CO1</t>
        </is>
      </c>
      <c r="I6" s="29" t="inlineStr">
        <is>
          <t>CO2</t>
        </is>
      </c>
      <c r="J6" s="29" t="inlineStr">
        <is>
          <t>CO3</t>
        </is>
      </c>
      <c r="K6" s="29" t="inlineStr">
        <is>
          <t>CO4</t>
        </is>
      </c>
    </row>
    <row r="7">
      <c r="A7" s="27">
        <f>'P1_I'!K11</f>
        <v/>
      </c>
      <c r="B7" s="27">
        <f>'P1_I'!L11</f>
        <v/>
      </c>
      <c r="C7" s="27">
        <f>'P1_I'!M11</f>
        <v/>
      </c>
      <c r="D7" s="27">
        <f>'P1_I'!N11</f>
        <v/>
      </c>
      <c r="F7" s="28" t="n"/>
      <c r="H7" s="27">
        <f>SUM(A7)</f>
        <v/>
      </c>
      <c r="I7" s="27">
        <f>SUM(B7)</f>
        <v/>
      </c>
      <c r="J7" s="27">
        <f>SUM(C7)</f>
        <v/>
      </c>
      <c r="K7" s="27">
        <f>SUM(D7)</f>
        <v/>
      </c>
    </row>
    <row r="8">
      <c r="A8" s="27">
        <f>'P1_I'!K12</f>
        <v/>
      </c>
      <c r="B8" s="27">
        <f>'P1_I'!L12</f>
        <v/>
      </c>
      <c r="C8" s="27">
        <f>'P1_I'!M12</f>
        <v/>
      </c>
      <c r="D8" s="27">
        <f>'P1_I'!N12</f>
        <v/>
      </c>
      <c r="F8" s="28" t="n"/>
      <c r="H8" s="27">
        <f>SUM(A8)</f>
        <v/>
      </c>
      <c r="I8" s="27">
        <f>SUM(B8)</f>
        <v/>
      </c>
      <c r="J8" s="27">
        <f>SUM(C8)</f>
        <v/>
      </c>
      <c r="K8" s="27">
        <f>SUM(D8)</f>
        <v/>
      </c>
    </row>
    <row r="9">
      <c r="A9" s="27">
        <f>'P1_I'!K13</f>
        <v/>
      </c>
      <c r="B9" s="27">
        <f>'P1_I'!L13</f>
        <v/>
      </c>
      <c r="C9" s="27">
        <f>'P1_I'!M13</f>
        <v/>
      </c>
      <c r="D9" s="27">
        <f>'P1_I'!N13</f>
        <v/>
      </c>
      <c r="F9" s="28" t="n"/>
      <c r="H9" s="27">
        <f>SUM(A9)</f>
        <v/>
      </c>
      <c r="I9" s="27">
        <f>SUM(B9)</f>
        <v/>
      </c>
      <c r="J9" s="27">
        <f>SUM(C9)</f>
        <v/>
      </c>
      <c r="K9" s="27">
        <f>SUM(D9)</f>
        <v/>
      </c>
    </row>
    <row r="10">
      <c r="A10" s="27">
        <f>'P1_I'!K14</f>
        <v/>
      </c>
      <c r="B10" s="27">
        <f>'P1_I'!L14</f>
        <v/>
      </c>
      <c r="C10" s="27">
        <f>'P1_I'!M14</f>
        <v/>
      </c>
      <c r="D10" s="27">
        <f>'P1_I'!N14</f>
        <v/>
      </c>
      <c r="F10" s="28" t="n"/>
      <c r="H10" s="27">
        <f>SUM(A10)</f>
        <v/>
      </c>
      <c r="I10" s="27">
        <f>SUM(B10)</f>
        <v/>
      </c>
      <c r="J10" s="27">
        <f>SUM(C10)</f>
        <v/>
      </c>
      <c r="K10" s="27">
        <f>SUM(D10)</f>
        <v/>
      </c>
    </row>
    <row r="11">
      <c r="A11" s="27">
        <f>'P1_I'!K15</f>
        <v/>
      </c>
      <c r="B11" s="27">
        <f>'P1_I'!L15</f>
        <v/>
      </c>
      <c r="C11" s="27">
        <f>'P1_I'!M15</f>
        <v/>
      </c>
      <c r="D11" s="27">
        <f>'P1_I'!N15</f>
        <v/>
      </c>
      <c r="F11" s="28" t="n"/>
      <c r="H11" s="27">
        <f>SUM(A11)</f>
        <v/>
      </c>
      <c r="I11" s="27">
        <f>SUM(B11)</f>
        <v/>
      </c>
      <c r="J11" s="27">
        <f>SUM(C11)</f>
        <v/>
      </c>
      <c r="K11" s="27">
        <f>SUM(D11)</f>
        <v/>
      </c>
    </row>
    <row r="12">
      <c r="A12" s="27">
        <f>'P1_I'!K16</f>
        <v/>
      </c>
      <c r="B12" s="27">
        <f>'P1_I'!L16</f>
        <v/>
      </c>
      <c r="C12" s="27">
        <f>'P1_I'!M16</f>
        <v/>
      </c>
      <c r="D12" s="27">
        <f>'P1_I'!N16</f>
        <v/>
      </c>
      <c r="F12" s="28" t="n"/>
      <c r="H12" s="27">
        <f>SUM(A12)</f>
        <v/>
      </c>
      <c r="I12" s="27">
        <f>SUM(B12)</f>
        <v/>
      </c>
      <c r="J12" s="27">
        <f>SUM(C12)</f>
        <v/>
      </c>
      <c r="K12" s="27">
        <f>SUM(D12)</f>
        <v/>
      </c>
    </row>
    <row r="13">
      <c r="A13" s="27">
        <f>'P1_I'!K17</f>
        <v/>
      </c>
      <c r="B13" s="27">
        <f>'P1_I'!L17</f>
        <v/>
      </c>
      <c r="C13" s="27">
        <f>'P1_I'!M17</f>
        <v/>
      </c>
      <c r="D13" s="27">
        <f>'P1_I'!N17</f>
        <v/>
      </c>
      <c r="F13" s="28" t="n"/>
      <c r="H13" s="27">
        <f>SUM(A13)</f>
        <v/>
      </c>
      <c r="I13" s="27">
        <f>SUM(B13)</f>
        <v/>
      </c>
      <c r="J13" s="27">
        <f>SUM(C13)</f>
        <v/>
      </c>
      <c r="K13" s="27">
        <f>SUM(D13)</f>
        <v/>
      </c>
    </row>
    <row r="14">
      <c r="A14" s="27">
        <f>'P1_I'!K18</f>
        <v/>
      </c>
      <c r="B14" s="27">
        <f>'P1_I'!L18</f>
        <v/>
      </c>
      <c r="C14" s="27">
        <f>'P1_I'!M18</f>
        <v/>
      </c>
      <c r="D14" s="27">
        <f>'P1_I'!N18</f>
        <v/>
      </c>
      <c r="F14" s="28" t="n"/>
      <c r="H14" s="27">
        <f>SUM(A14)</f>
        <v/>
      </c>
      <c r="I14" s="27">
        <f>SUM(B14)</f>
        <v/>
      </c>
      <c r="J14" s="27">
        <f>SUM(C14)</f>
        <v/>
      </c>
      <c r="K14" s="27">
        <f>SUM(D14)</f>
        <v/>
      </c>
    </row>
    <row r="15">
      <c r="A15" s="27">
        <f>'P1_I'!K19</f>
        <v/>
      </c>
      <c r="B15" s="27">
        <f>'P1_I'!L19</f>
        <v/>
      </c>
      <c r="C15" s="27">
        <f>'P1_I'!M19</f>
        <v/>
      </c>
      <c r="D15" s="27">
        <f>'P1_I'!N19</f>
        <v/>
      </c>
      <c r="F15" s="28" t="n"/>
      <c r="H15" s="27">
        <f>SUM(A15)</f>
        <v/>
      </c>
      <c r="I15" s="27">
        <f>SUM(B15)</f>
        <v/>
      </c>
      <c r="J15" s="27">
        <f>SUM(C15)</f>
        <v/>
      </c>
      <c r="K15" s="27">
        <f>SUM(D15)</f>
        <v/>
      </c>
    </row>
    <row r="16">
      <c r="A16" s="27">
        <f>'P1_I'!K20</f>
        <v/>
      </c>
      <c r="B16" s="27">
        <f>'P1_I'!L20</f>
        <v/>
      </c>
      <c r="C16" s="27">
        <f>'P1_I'!M20</f>
        <v/>
      </c>
      <c r="D16" s="27">
        <f>'P1_I'!N20</f>
        <v/>
      </c>
      <c r="F16" s="28" t="n"/>
      <c r="H16" s="27">
        <f>SUM(A16)</f>
        <v/>
      </c>
      <c r="I16" s="27">
        <f>SUM(B16)</f>
        <v/>
      </c>
      <c r="J16" s="27">
        <f>SUM(C16)</f>
        <v/>
      </c>
      <c r="K16" s="27">
        <f>SUM(D16)</f>
        <v/>
      </c>
    </row>
    <row r="17">
      <c r="F17" s="28" t="n"/>
    </row>
    <row r="18">
      <c r="F18" s="28" t="n"/>
      <c r="G18" s="31" t="inlineStr">
        <is>
          <t>CO</t>
        </is>
      </c>
      <c r="H18" s="29" t="inlineStr">
        <is>
          <t>CO1</t>
        </is>
      </c>
      <c r="I18" s="29" t="inlineStr">
        <is>
          <t>CO2</t>
        </is>
      </c>
      <c r="J18" s="29" t="inlineStr">
        <is>
          <t>CO3</t>
        </is>
      </c>
      <c r="K18" s="29" t="inlineStr">
        <is>
          <t>CO4</t>
        </is>
      </c>
    </row>
    <row r="19">
      <c r="F19" s="28" t="n"/>
      <c r="G19" s="31" t="inlineStr">
        <is>
          <t>CO%</t>
        </is>
      </c>
      <c r="H19" s="27">
        <f>IF(SUM(H7:H16) &gt; 0, COUNTIF(H7:H16, "&gt;=" &amp; H4), "")</f>
        <v/>
      </c>
      <c r="I19" s="27">
        <f>IF(SUM(I7:I16) &gt; 0, COUNTIF(I7:I16, "&gt;=" &amp; I4), "")</f>
        <v/>
      </c>
      <c r="J19" s="27">
        <f>IF(SUM(J7:J16) &gt; 0, COUNTIF(J7:J16, "&gt;=" &amp; J4), "")</f>
        <v/>
      </c>
      <c r="K19" s="27">
        <f>IF(SUM(K7:K16) &gt; 0, COUNTIF(K7:K16, "&gt;=" &amp; K4), "")</f>
        <v/>
      </c>
    </row>
    <row r="20">
      <c r="F20" s="28" t="n"/>
      <c r="G20" s="31" t="inlineStr">
        <is>
          <t>Total students</t>
        </is>
      </c>
      <c r="H20" s="27" t="n">
        <v>10</v>
      </c>
      <c r="I20" s="27" t="n">
        <v>10</v>
      </c>
      <c r="J20" s="27" t="n">
        <v>10</v>
      </c>
      <c r="K20" s="27" t="n">
        <v>10</v>
      </c>
    </row>
    <row r="21">
      <c r="F21" s="28" t="n"/>
      <c r="G21" s="31" t="inlineStr">
        <is>
          <t>I_attainment %</t>
        </is>
      </c>
      <c r="H21" s="27">
        <f>IF(SUM(H7:H16) &gt; 0, H19/H20*100, "0")</f>
        <v/>
      </c>
      <c r="I21" s="27">
        <f>IF(SUM(I7:I16) &gt; 0, I19/I20*100, "0")</f>
        <v/>
      </c>
      <c r="J21" s="27">
        <f>IF(SUM(J7:J16) &gt; 0, J19/J20*100, "0")</f>
        <v/>
      </c>
      <c r="K21" s="27">
        <f>IF(SUM(K7:K16) &gt; 0, K19/K20*100,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7" t="inlineStr">
        <is>
          <t>EndSem_E</t>
        </is>
      </c>
      <c r="F1" s="28" t="n"/>
      <c r="H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C2" s="27" t="inlineStr">
        <is>
          <t>CO3</t>
        </is>
      </c>
      <c r="D2" s="27" t="inlineStr">
        <is>
          <t>CO4</t>
        </is>
      </c>
      <c r="F2" s="28" t="n"/>
      <c r="H2" s="29" t="inlineStr">
        <is>
          <t>CO1</t>
        </is>
      </c>
      <c r="I2" s="29" t="inlineStr">
        <is>
          <t>CO2</t>
        </is>
      </c>
      <c r="J2" s="29" t="inlineStr">
        <is>
          <t>CO3</t>
        </is>
      </c>
      <c r="K2" s="29" t="inlineStr">
        <is>
          <t>CO4</t>
        </is>
      </c>
    </row>
    <row r="3">
      <c r="A3" s="30">
        <f>'EndSem_E'!Q3</f>
        <v/>
      </c>
      <c r="B3" s="30">
        <f>'EndSem_E'!R3</f>
        <v/>
      </c>
      <c r="C3" s="30">
        <f>'EndSem_E'!S3</f>
        <v/>
      </c>
      <c r="D3" s="30">
        <f>'EndSem_E'!T3</f>
        <v/>
      </c>
      <c r="F3" s="28" t="n"/>
      <c r="H3" s="27">
        <f>SUM(A3)</f>
        <v/>
      </c>
      <c r="I3" s="27">
        <f>SUM(B3)</f>
        <v/>
      </c>
      <c r="J3" s="27">
        <f>SUM(C3)</f>
        <v/>
      </c>
      <c r="K3" s="27">
        <f>SUM(D3)</f>
        <v/>
      </c>
    </row>
    <row r="4">
      <c r="A4" s="30">
        <f>'EndSem_E'!Q4</f>
        <v/>
      </c>
      <c r="B4" s="30">
        <f>'EndSem_E'!R4</f>
        <v/>
      </c>
      <c r="C4" s="30">
        <f>'EndSem_E'!S4</f>
        <v/>
      </c>
      <c r="D4" s="30">
        <f>'EndSem_E'!T4</f>
        <v/>
      </c>
      <c r="F4" s="28" t="n"/>
      <c r="H4" s="27">
        <f>SUM(A4)</f>
        <v/>
      </c>
      <c r="I4" s="27">
        <f>SUM(B4)</f>
        <v/>
      </c>
      <c r="J4" s="27">
        <f>SUM(C4)</f>
        <v/>
      </c>
      <c r="K4" s="27">
        <f>SUM(D4)</f>
        <v/>
      </c>
    </row>
    <row r="5">
      <c r="F5" s="28" t="n"/>
    </row>
    <row r="6">
      <c r="A6" s="27" t="inlineStr">
        <is>
          <t>CO1</t>
        </is>
      </c>
      <c r="B6" s="27" t="inlineStr">
        <is>
          <t>CO2</t>
        </is>
      </c>
      <c r="C6" s="27" t="inlineStr">
        <is>
          <t>CO3</t>
        </is>
      </c>
      <c r="D6" s="27" t="inlineStr">
        <is>
          <t>CO4</t>
        </is>
      </c>
      <c r="F6" s="28" t="n"/>
      <c r="H6" s="29" t="inlineStr">
        <is>
          <t>CO1</t>
        </is>
      </c>
      <c r="I6" s="29" t="inlineStr">
        <is>
          <t>CO2</t>
        </is>
      </c>
      <c r="J6" s="29" t="inlineStr">
        <is>
          <t>CO3</t>
        </is>
      </c>
      <c r="K6" s="29" t="inlineStr">
        <is>
          <t>CO4</t>
        </is>
      </c>
    </row>
    <row r="7">
      <c r="A7" s="27">
        <f>'EndSem_E'!Q11</f>
        <v/>
      </c>
      <c r="B7" s="27">
        <f>'EndSem_E'!R11</f>
        <v/>
      </c>
      <c r="C7" s="27">
        <f>'EndSem_E'!S11</f>
        <v/>
      </c>
      <c r="D7" s="27">
        <f>'EndSem_E'!T11</f>
        <v/>
      </c>
      <c r="F7" s="28" t="n"/>
      <c r="H7" s="27">
        <f>SUM(A7)</f>
        <v/>
      </c>
      <c r="I7" s="27">
        <f>SUM(B7)</f>
        <v/>
      </c>
      <c r="J7" s="27">
        <f>SUM(C7)</f>
        <v/>
      </c>
      <c r="K7" s="27">
        <f>SUM(D7)</f>
        <v/>
      </c>
    </row>
    <row r="8">
      <c r="A8" s="27">
        <f>'EndSem_E'!Q12</f>
        <v/>
      </c>
      <c r="B8" s="27">
        <f>'EndSem_E'!R12</f>
        <v/>
      </c>
      <c r="C8" s="27">
        <f>'EndSem_E'!S12</f>
        <v/>
      </c>
      <c r="D8" s="27">
        <f>'EndSem_E'!T12</f>
        <v/>
      </c>
      <c r="F8" s="28" t="n"/>
      <c r="H8" s="27">
        <f>SUM(A8)</f>
        <v/>
      </c>
      <c r="I8" s="27">
        <f>SUM(B8)</f>
        <v/>
      </c>
      <c r="J8" s="27">
        <f>SUM(C8)</f>
        <v/>
      </c>
      <c r="K8" s="27">
        <f>SUM(D8)</f>
        <v/>
      </c>
    </row>
    <row r="9">
      <c r="A9" s="27">
        <f>'EndSem_E'!Q13</f>
        <v/>
      </c>
      <c r="B9" s="27">
        <f>'EndSem_E'!R13</f>
        <v/>
      </c>
      <c r="C9" s="27">
        <f>'EndSem_E'!S13</f>
        <v/>
      </c>
      <c r="D9" s="27">
        <f>'EndSem_E'!T13</f>
        <v/>
      </c>
      <c r="F9" s="28" t="n"/>
      <c r="H9" s="27">
        <f>SUM(A9)</f>
        <v/>
      </c>
      <c r="I9" s="27">
        <f>SUM(B9)</f>
        <v/>
      </c>
      <c r="J9" s="27">
        <f>SUM(C9)</f>
        <v/>
      </c>
      <c r="K9" s="27">
        <f>SUM(D9)</f>
        <v/>
      </c>
    </row>
    <row r="10">
      <c r="A10" s="27">
        <f>'EndSem_E'!Q14</f>
        <v/>
      </c>
      <c r="B10" s="27">
        <f>'EndSem_E'!R14</f>
        <v/>
      </c>
      <c r="C10" s="27">
        <f>'EndSem_E'!S14</f>
        <v/>
      </c>
      <c r="D10" s="27">
        <f>'EndSem_E'!T14</f>
        <v/>
      </c>
      <c r="F10" s="28" t="n"/>
      <c r="H10" s="27">
        <f>SUM(A10)</f>
        <v/>
      </c>
      <c r="I10" s="27">
        <f>SUM(B10)</f>
        <v/>
      </c>
      <c r="J10" s="27">
        <f>SUM(C10)</f>
        <v/>
      </c>
      <c r="K10" s="27">
        <f>SUM(D10)</f>
        <v/>
      </c>
    </row>
    <row r="11">
      <c r="A11" s="27">
        <f>'EndSem_E'!Q15</f>
        <v/>
      </c>
      <c r="B11" s="27">
        <f>'EndSem_E'!R15</f>
        <v/>
      </c>
      <c r="C11" s="27">
        <f>'EndSem_E'!S15</f>
        <v/>
      </c>
      <c r="D11" s="27">
        <f>'EndSem_E'!T15</f>
        <v/>
      </c>
      <c r="F11" s="28" t="n"/>
      <c r="H11" s="27">
        <f>SUM(A11)</f>
        <v/>
      </c>
      <c r="I11" s="27">
        <f>SUM(B11)</f>
        <v/>
      </c>
      <c r="J11" s="27">
        <f>SUM(C11)</f>
        <v/>
      </c>
      <c r="K11" s="27">
        <f>SUM(D11)</f>
        <v/>
      </c>
    </row>
    <row r="12">
      <c r="A12" s="27">
        <f>'EndSem_E'!Q16</f>
        <v/>
      </c>
      <c r="B12" s="27">
        <f>'EndSem_E'!R16</f>
        <v/>
      </c>
      <c r="C12" s="27">
        <f>'EndSem_E'!S16</f>
        <v/>
      </c>
      <c r="D12" s="27">
        <f>'EndSem_E'!T16</f>
        <v/>
      </c>
      <c r="F12" s="28" t="n"/>
      <c r="H12" s="27">
        <f>SUM(A12)</f>
        <v/>
      </c>
      <c r="I12" s="27">
        <f>SUM(B12)</f>
        <v/>
      </c>
      <c r="J12" s="27">
        <f>SUM(C12)</f>
        <v/>
      </c>
      <c r="K12" s="27">
        <f>SUM(D12)</f>
        <v/>
      </c>
    </row>
    <row r="13">
      <c r="A13" s="27">
        <f>'EndSem_E'!Q17</f>
        <v/>
      </c>
      <c r="B13" s="27">
        <f>'EndSem_E'!R17</f>
        <v/>
      </c>
      <c r="C13" s="27">
        <f>'EndSem_E'!S17</f>
        <v/>
      </c>
      <c r="D13" s="27">
        <f>'EndSem_E'!T17</f>
        <v/>
      </c>
      <c r="F13" s="28" t="n"/>
      <c r="H13" s="27">
        <f>SUM(A13)</f>
        <v/>
      </c>
      <c r="I13" s="27">
        <f>SUM(B13)</f>
        <v/>
      </c>
      <c r="J13" s="27">
        <f>SUM(C13)</f>
        <v/>
      </c>
      <c r="K13" s="27">
        <f>SUM(D13)</f>
        <v/>
      </c>
    </row>
    <row r="14">
      <c r="A14" s="27">
        <f>'EndSem_E'!Q18</f>
        <v/>
      </c>
      <c r="B14" s="27">
        <f>'EndSem_E'!R18</f>
        <v/>
      </c>
      <c r="C14" s="27">
        <f>'EndSem_E'!S18</f>
        <v/>
      </c>
      <c r="D14" s="27">
        <f>'EndSem_E'!T18</f>
        <v/>
      </c>
      <c r="F14" s="28" t="n"/>
      <c r="H14" s="27">
        <f>SUM(A14)</f>
        <v/>
      </c>
      <c r="I14" s="27">
        <f>SUM(B14)</f>
        <v/>
      </c>
      <c r="J14" s="27">
        <f>SUM(C14)</f>
        <v/>
      </c>
      <c r="K14" s="27">
        <f>SUM(D14)</f>
        <v/>
      </c>
    </row>
    <row r="15">
      <c r="A15" s="27">
        <f>'EndSem_E'!Q19</f>
        <v/>
      </c>
      <c r="B15" s="27">
        <f>'EndSem_E'!R19</f>
        <v/>
      </c>
      <c r="C15" s="27">
        <f>'EndSem_E'!S19</f>
        <v/>
      </c>
      <c r="D15" s="27">
        <f>'EndSem_E'!T19</f>
        <v/>
      </c>
      <c r="F15" s="28" t="n"/>
      <c r="H15" s="27">
        <f>SUM(A15)</f>
        <v/>
      </c>
      <c r="I15" s="27">
        <f>SUM(B15)</f>
        <v/>
      </c>
      <c r="J15" s="27">
        <f>SUM(C15)</f>
        <v/>
      </c>
      <c r="K15" s="27">
        <f>SUM(D15)</f>
        <v/>
      </c>
    </row>
    <row r="16">
      <c r="A16" s="27">
        <f>'EndSem_E'!Q20</f>
        <v/>
      </c>
      <c r="B16" s="27">
        <f>'EndSem_E'!R20</f>
        <v/>
      </c>
      <c r="C16" s="27">
        <f>'EndSem_E'!S20</f>
        <v/>
      </c>
      <c r="D16" s="27">
        <f>'EndSem_E'!T20</f>
        <v/>
      </c>
      <c r="F16" s="28" t="n"/>
      <c r="H16" s="27">
        <f>SUM(A16)</f>
        <v/>
      </c>
      <c r="I16" s="27">
        <f>SUM(B16)</f>
        <v/>
      </c>
      <c r="J16" s="27">
        <f>SUM(C16)</f>
        <v/>
      </c>
      <c r="K16" s="27">
        <f>SUM(D16)</f>
        <v/>
      </c>
    </row>
    <row r="17">
      <c r="F17" s="28" t="n"/>
    </row>
    <row r="18">
      <c r="F18" s="28" t="n"/>
      <c r="G18" s="31" t="inlineStr">
        <is>
          <t>CO</t>
        </is>
      </c>
      <c r="H18" s="29" t="inlineStr">
        <is>
          <t>CO1</t>
        </is>
      </c>
      <c r="I18" s="29" t="inlineStr">
        <is>
          <t>CO2</t>
        </is>
      </c>
      <c r="J18" s="29" t="inlineStr">
        <is>
          <t>CO3</t>
        </is>
      </c>
      <c r="K18" s="29" t="inlineStr">
        <is>
          <t>CO4</t>
        </is>
      </c>
    </row>
    <row r="19">
      <c r="F19" s="28" t="n"/>
      <c r="G19" s="31" t="inlineStr">
        <is>
          <t>CO%</t>
        </is>
      </c>
      <c r="H19" s="27">
        <f>IF(SUM(H7:H16) &gt; 0, COUNTIF(H7:H16, "&gt;=" &amp; H4), "")</f>
        <v/>
      </c>
      <c r="I19" s="27">
        <f>IF(SUM(I7:I16) &gt; 0, COUNTIF(I7:I16, "&gt;=" &amp; I4), "")</f>
        <v/>
      </c>
      <c r="J19" s="27">
        <f>IF(SUM(J7:J16) &gt; 0, COUNTIF(J7:J16, "&gt;=" &amp; J4), "")</f>
        <v/>
      </c>
      <c r="K19" s="27">
        <f>IF(SUM(K7:K16) &gt; 0, COUNTIF(K7:K16, "&gt;=" &amp; K4), "")</f>
        <v/>
      </c>
    </row>
    <row r="20">
      <c r="F20" s="28" t="n"/>
      <c r="G20" s="31" t="inlineStr">
        <is>
          <t>Total students</t>
        </is>
      </c>
      <c r="H20" s="27" t="n">
        <v>10</v>
      </c>
      <c r="I20" s="27" t="n">
        <v>10</v>
      </c>
      <c r="J20" s="27" t="n">
        <v>10</v>
      </c>
      <c r="K20" s="27" t="n">
        <v>10</v>
      </c>
    </row>
    <row r="21">
      <c r="F21" s="28" t="n"/>
      <c r="G21" s="31" t="inlineStr">
        <is>
          <t>E_attainment %</t>
        </is>
      </c>
      <c r="H21" s="27">
        <f>IF(SUM(H7:H16) &gt; 0, H19/H20*100, "0")</f>
        <v/>
      </c>
      <c r="I21" s="27">
        <f>IF(SUM(I7:I16) &gt; 0, I19/I20*100, "0")</f>
        <v/>
      </c>
      <c r="J21" s="27">
        <f>IF(SUM(J7:J16) &gt; 0, J19/J20*100, "0")</f>
        <v/>
      </c>
      <c r="K21" s="27">
        <f>IF(SUM(K7:K16) &gt; 0, K19/K20*100,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2" t="inlineStr">
        <is>
          <t>Course Outcome</t>
        </is>
      </c>
      <c r="B1" s="32" t="inlineStr">
        <is>
          <t>Mapping with Program</t>
        </is>
      </c>
      <c r="C1" s="33" t="n"/>
      <c r="D1" s="32" t="inlineStr">
        <is>
          <t>Attainment % in</t>
        </is>
      </c>
      <c r="E1" s="33" t="n"/>
      <c r="F1" s="33" t="n"/>
      <c r="G1" s="33" t="n"/>
      <c r="H1" s="33" t="n"/>
      <c r="I1" s="33" t="n"/>
      <c r="J1" s="33" t="n"/>
      <c r="K1" s="33" t="n"/>
    </row>
    <row r="2">
      <c r="A2" s="33" t="n"/>
      <c r="B2" s="32" t="inlineStr">
        <is>
          <t>POs &amp; PSOs</t>
        </is>
      </c>
      <c r="C2" s="32" t="inlineStr">
        <is>
          <t>Level of Mapping</t>
        </is>
      </c>
      <c r="D2" s="32" t="inlineStr">
        <is>
          <t>Direct</t>
        </is>
      </c>
      <c r="E2" s="33" t="n"/>
      <c r="F2" s="33" t="n"/>
      <c r="G2" s="33" t="n"/>
      <c r="H2" s="33" t="n"/>
      <c r="I2" s="32" t="inlineStr">
        <is>
          <t>Indirect</t>
        </is>
      </c>
      <c r="J2" s="33" t="n"/>
      <c r="K2" s="32" t="inlineStr">
        <is>
          <t>Final Weighted CO Attainment (80% Direct + 20% Indirect)</t>
        </is>
      </c>
    </row>
    <row r="3">
      <c r="A3" s="33" t="n"/>
      <c r="B3" s="33" t="n"/>
      <c r="C3" s="34" t="inlineStr">
        <is>
          <t>Affinity</t>
        </is>
      </c>
      <c r="D3" s="32" t="inlineStr">
        <is>
          <t>University(SEE)</t>
        </is>
      </c>
      <c r="E3" s="33" t="n"/>
      <c r="F3" s="32" t="inlineStr">
        <is>
          <t>Internal(CIE)</t>
        </is>
      </c>
      <c r="G3" s="33" t="n"/>
      <c r="H3" s="32" t="inlineStr">
        <is>
          <t>Weighted Level of Attainment (University + IA)</t>
        </is>
      </c>
      <c r="I3" s="32" t="inlineStr">
        <is>
          <t>Attainment</t>
        </is>
      </c>
      <c r="J3" s="32" t="inlineStr">
        <is>
          <t>Level Of Attainment</t>
        </is>
      </c>
      <c r="K3" s="33" t="n"/>
    </row>
    <row r="4">
      <c r="A4" s="33" t="n"/>
      <c r="B4" s="33" t="n"/>
      <c r="C4" s="33" t="n"/>
      <c r="D4" s="32" t="inlineStr">
        <is>
          <t>Attainment</t>
        </is>
      </c>
      <c r="E4" s="32" t="inlineStr">
        <is>
          <t>Level Of Attainment (0-40 --&gt; 1, 40-60 ---&gt; 2, 60-100---&gt; 3)</t>
        </is>
      </c>
      <c r="F4" s="32" t="inlineStr">
        <is>
          <t>Attainment</t>
        </is>
      </c>
      <c r="G4" s="32" t="inlineStr">
        <is>
          <t>Level Of Attainment (0-40 --&gt; 1, 40-60 ---&gt; 2, 60-100---&gt; 3)</t>
        </is>
      </c>
      <c r="H4" s="33" t="n"/>
      <c r="I4" s="33" t="n"/>
      <c r="J4" s="33" t="n"/>
      <c r="K4" s="34" t="inlineStr">
        <is>
          <t>Level of Attainment</t>
        </is>
      </c>
    </row>
    <row r="5">
      <c r="A5" s="32" t="inlineStr">
        <is>
          <t>CO1</t>
        </is>
      </c>
      <c r="B5" s="33">
        <f>Input_Details!E2</f>
        <v/>
      </c>
      <c r="C5" s="33">
        <f>Input_Details!E3</f>
        <v/>
      </c>
      <c r="D5" s="33">
        <f>Internal_Components!H21</f>
        <v/>
      </c>
      <c r="E5" s="35">
        <f>IF(AND(D5&gt;=0,D5&lt;40),1,IF(AND(D5&gt;=40,D5&lt;60),2,IF(AND(D5&gt;=60,D5&lt;=100),3,"0")))</f>
        <v/>
      </c>
      <c r="F5" s="33">
        <f>External_Components!H21</f>
        <v/>
      </c>
      <c r="G5" s="35">
        <f>IF(AND(F5&gt;=0,F5&lt;40),1,IF(AND(F5&gt;=40,F5&lt;60),2,IF(AND(F5&gt;=60,F5&lt;=100),3,"0")))</f>
        <v/>
      </c>
      <c r="H5" s="33">
        <f>E5*(Input_Details!B16/100)+G5*Input_Details!B15/100</f>
        <v/>
      </c>
      <c r="I5" s="35">
        <f>IF(Input_Details!E11&gt;0,Input_Details!E11,"0")</f>
        <v/>
      </c>
      <c r="J5" s="33">
        <f>IF(AND(I5&gt;=0,I5&lt;40),1,IF(AND(I5&gt;=40,I5&lt;60),2,IF(AND(I5&gt;=60,I5&lt;=100),3,"0")))</f>
        <v/>
      </c>
      <c r="K5" s="35">
        <f>(H5*(Input_Details!B17/100))+(J5*(Input_Details!B18/100))</f>
        <v/>
      </c>
    </row>
    <row r="6">
      <c r="A6" s="36" t="n"/>
      <c r="B6" s="37">
        <f>Input_Details!F2</f>
        <v/>
      </c>
      <c r="C6" s="37">
        <f>Input_Details!F3</f>
        <v/>
      </c>
      <c r="D6" s="36" t="n"/>
      <c r="E6" s="36" t="n"/>
      <c r="F6" s="36" t="n"/>
      <c r="G6" s="36" t="n"/>
      <c r="H6" s="36" t="n"/>
      <c r="I6" s="36" t="n"/>
      <c r="J6" s="36" t="n"/>
      <c r="K6" s="36" t="n"/>
    </row>
    <row r="7">
      <c r="A7" s="36" t="n"/>
      <c r="B7" s="33">
        <f>Input_Details!G2</f>
        <v/>
      </c>
      <c r="C7" s="33">
        <f>Input_Details!G3</f>
        <v/>
      </c>
      <c r="D7" s="36" t="n"/>
      <c r="E7" s="36" t="n"/>
      <c r="F7" s="36" t="n"/>
      <c r="G7" s="36" t="n"/>
      <c r="H7" s="36" t="n"/>
      <c r="I7" s="36" t="n"/>
      <c r="J7" s="36" t="n"/>
      <c r="K7" s="36" t="n"/>
    </row>
    <row r="8">
      <c r="A8" s="36" t="n"/>
      <c r="B8" s="37">
        <f>Input_Details!H2</f>
        <v/>
      </c>
      <c r="C8" s="37">
        <f>Input_Details!H3</f>
        <v/>
      </c>
      <c r="D8" s="36" t="n"/>
      <c r="E8" s="36" t="n"/>
      <c r="F8" s="36" t="n"/>
      <c r="G8" s="36" t="n"/>
      <c r="H8" s="36" t="n"/>
      <c r="I8" s="36" t="n"/>
      <c r="J8" s="36" t="n"/>
      <c r="K8" s="36" t="n"/>
    </row>
    <row r="9">
      <c r="A9" s="36" t="n"/>
      <c r="B9" s="33">
        <f>Input_Details!I2</f>
        <v/>
      </c>
      <c r="C9" s="33">
        <f>Input_Details!I3</f>
        <v/>
      </c>
      <c r="D9" s="36" t="n"/>
      <c r="E9" s="36" t="n"/>
      <c r="F9" s="36" t="n"/>
      <c r="G9" s="36" t="n"/>
      <c r="H9" s="36" t="n"/>
      <c r="I9" s="36" t="n"/>
      <c r="J9" s="36" t="n"/>
      <c r="K9" s="36" t="n"/>
    </row>
    <row r="10">
      <c r="A10" s="36" t="n"/>
      <c r="B10" s="37">
        <f>Input_Details!J2</f>
        <v/>
      </c>
      <c r="C10" s="37">
        <f>Input_Details!J3</f>
        <v/>
      </c>
      <c r="D10" s="36" t="n"/>
      <c r="E10" s="36" t="n"/>
      <c r="F10" s="36" t="n"/>
      <c r="G10" s="36" t="n"/>
      <c r="H10" s="36" t="n"/>
      <c r="I10" s="36" t="n"/>
      <c r="J10" s="36" t="n"/>
      <c r="K10" s="36" t="n"/>
    </row>
    <row r="11">
      <c r="A11" s="36" t="n"/>
      <c r="B11" s="33">
        <f>Input_Details!K2</f>
        <v/>
      </c>
      <c r="C11" s="33">
        <f>Input_Details!K3</f>
        <v/>
      </c>
      <c r="D11" s="36" t="n"/>
      <c r="E11" s="36" t="n"/>
      <c r="F11" s="36" t="n"/>
      <c r="G11" s="36" t="n"/>
      <c r="H11" s="36" t="n"/>
      <c r="I11" s="36" t="n"/>
      <c r="J11" s="36" t="n"/>
      <c r="K11" s="36" t="n"/>
    </row>
    <row r="12">
      <c r="A12" s="36" t="n"/>
      <c r="B12" s="37">
        <f>Input_Details!L2</f>
        <v/>
      </c>
      <c r="C12" s="37">
        <f>Input_Details!L3</f>
        <v/>
      </c>
      <c r="D12" s="36" t="n"/>
      <c r="E12" s="36" t="n"/>
      <c r="F12" s="36" t="n"/>
      <c r="G12" s="36" t="n"/>
      <c r="H12" s="36" t="n"/>
      <c r="I12" s="36" t="n"/>
      <c r="J12" s="36" t="n"/>
      <c r="K12" s="36" t="n"/>
    </row>
    <row r="13">
      <c r="A13" s="36" t="n"/>
      <c r="B13" s="33">
        <f>Input_Details!M2</f>
        <v/>
      </c>
      <c r="C13" s="33">
        <f>Input_Details!M3</f>
        <v/>
      </c>
      <c r="D13" s="36" t="n"/>
      <c r="E13" s="36" t="n"/>
      <c r="F13" s="36" t="n"/>
      <c r="G13" s="36" t="n"/>
      <c r="H13" s="36" t="n"/>
      <c r="I13" s="36" t="n"/>
      <c r="J13" s="36" t="n"/>
      <c r="K13" s="36" t="n"/>
    </row>
    <row r="14">
      <c r="A14" s="36" t="n"/>
      <c r="B14" s="37">
        <f>Input_Details!N2</f>
        <v/>
      </c>
      <c r="C14" s="37">
        <f>Input_Details!N3</f>
        <v/>
      </c>
      <c r="D14" s="36" t="n"/>
      <c r="E14" s="36" t="n"/>
      <c r="F14" s="36" t="n"/>
      <c r="G14" s="36" t="n"/>
      <c r="H14" s="36" t="n"/>
      <c r="I14" s="36" t="n"/>
      <c r="J14" s="36" t="n"/>
      <c r="K14" s="36" t="n"/>
    </row>
    <row r="15">
      <c r="A15" s="36" t="n"/>
      <c r="B15" s="33">
        <f>Input_Details!O2</f>
        <v/>
      </c>
      <c r="C15" s="33">
        <f>Input_Details!O3</f>
        <v/>
      </c>
      <c r="D15" s="36" t="n"/>
      <c r="E15" s="36" t="n"/>
      <c r="F15" s="36" t="n"/>
      <c r="G15" s="36" t="n"/>
      <c r="H15" s="36" t="n"/>
      <c r="I15" s="36" t="n"/>
      <c r="J15" s="36" t="n"/>
      <c r="K15" s="36" t="n"/>
    </row>
    <row r="16">
      <c r="A16" s="36" t="n"/>
      <c r="B16" s="37">
        <f>Input_Details!P2</f>
        <v/>
      </c>
      <c r="C16" s="37">
        <f>Input_Details!P3</f>
        <v/>
      </c>
      <c r="D16" s="36" t="n"/>
      <c r="E16" s="36" t="n"/>
      <c r="F16" s="36" t="n"/>
      <c r="G16" s="36" t="n"/>
      <c r="H16" s="36" t="n"/>
      <c r="I16" s="36" t="n"/>
      <c r="J16" s="36" t="n"/>
      <c r="K16" s="36" t="n"/>
    </row>
    <row r="17">
      <c r="A17" s="36" t="n"/>
      <c r="B17" s="33">
        <f>Input_Details!Q2</f>
        <v/>
      </c>
      <c r="C17" s="33">
        <f>Input_Details!Q3</f>
        <v/>
      </c>
      <c r="D17" s="36" t="n"/>
      <c r="E17" s="36" t="n"/>
      <c r="F17" s="36" t="n"/>
      <c r="G17" s="36" t="n"/>
      <c r="H17" s="36" t="n"/>
      <c r="I17" s="36" t="n"/>
      <c r="J17" s="36" t="n"/>
      <c r="K17" s="36" t="n"/>
    </row>
    <row r="18">
      <c r="A18" s="36" t="n"/>
      <c r="B18" s="37">
        <f>Input_Details!R2</f>
        <v/>
      </c>
      <c r="C18" s="37">
        <f>Input_Details!R3</f>
        <v/>
      </c>
      <c r="D18" s="36" t="n"/>
      <c r="E18" s="36" t="n"/>
      <c r="F18" s="36" t="n"/>
      <c r="G18" s="36" t="n"/>
      <c r="H18" s="36" t="n"/>
      <c r="I18" s="36" t="n"/>
      <c r="J18" s="36" t="n"/>
      <c r="K18" s="36" t="n"/>
    </row>
    <row r="19">
      <c r="A19" s="36" t="n"/>
      <c r="B19" s="33">
        <f>Input_Details!S2</f>
        <v/>
      </c>
      <c r="C19" s="33">
        <f>Input_Details!S3</f>
        <v/>
      </c>
      <c r="D19" s="36" t="n"/>
      <c r="E19" s="36" t="n"/>
      <c r="F19" s="36" t="n"/>
      <c r="G19" s="36" t="n"/>
      <c r="H19" s="36" t="n"/>
      <c r="I19" s="36" t="n"/>
      <c r="J19" s="36" t="n"/>
      <c r="K19" s="36" t="n"/>
    </row>
    <row r="20">
      <c r="A20" s="36" t="n"/>
      <c r="B20" s="37">
        <f>Input_Details!T2</f>
        <v/>
      </c>
      <c r="C20" s="37">
        <f>Input_Details!T3</f>
        <v/>
      </c>
      <c r="D20" s="36" t="n"/>
      <c r="E20" s="36" t="n"/>
      <c r="F20" s="36" t="n"/>
      <c r="G20" s="36" t="n"/>
      <c r="H20" s="36" t="n"/>
      <c r="I20" s="36" t="n"/>
      <c r="J20" s="36" t="n"/>
      <c r="K20" s="36" t="n"/>
    </row>
    <row r="21">
      <c r="A21" s="36" t="n"/>
      <c r="B21" s="33">
        <f>Input_Details!U2</f>
        <v/>
      </c>
      <c r="C21" s="33">
        <f>Input_Details!U3</f>
        <v/>
      </c>
      <c r="D21" s="36" t="n"/>
      <c r="E21" s="36" t="n"/>
      <c r="F21" s="36" t="n"/>
      <c r="G21" s="36" t="n"/>
      <c r="H21" s="36" t="n"/>
      <c r="I21" s="36" t="n"/>
      <c r="J21" s="36" t="n"/>
      <c r="K21" s="36" t="n"/>
    </row>
    <row r="22">
      <c r="A22" s="34" t="inlineStr">
        <is>
          <t>CO2</t>
        </is>
      </c>
      <c r="B22" s="33">
        <f>Input_Details!E2</f>
        <v/>
      </c>
      <c r="C22" s="33">
        <f>Input_Details!E4</f>
        <v/>
      </c>
      <c r="D22" s="33">
        <f>Internal_Components!I21</f>
        <v/>
      </c>
      <c r="E22" s="35">
        <f>IF(AND(D22&gt;=0,D22&lt;40),1,IF(AND(D22&gt;=40,D22&lt;60),2,IF(AND(D22&gt;=60,D22&lt;=100),3,"0")))</f>
        <v/>
      </c>
      <c r="F22" s="33">
        <f>External_Components!I21</f>
        <v/>
      </c>
      <c r="G22" s="35">
        <f>IF(AND(F22&gt;=0,F22&lt;40),1,IF(AND(F22&gt;=40,F22&lt;60),2,IF(AND(F22&gt;=60,F22&lt;=100),3,"0")))</f>
        <v/>
      </c>
      <c r="H22" s="33">
        <f>E22*(Input_Details!B16/100)+G22*Input_Details!B15/100</f>
        <v/>
      </c>
      <c r="I22" s="35">
        <f>IF(Input_Details!E12&gt;0,Input_Details!E12,"0")</f>
        <v/>
      </c>
      <c r="J22" s="33">
        <f>IF(AND(I22&gt;=0,I22&lt;40),1,IF(AND(I22&gt;=40,I22&lt;60),2,IF(AND(I22&gt;=60,I22&lt;=100),3,"0")))</f>
        <v/>
      </c>
      <c r="K22" s="35">
        <f>(H22*(Input_Details!B17/100))+(J22*(Input_Details!B18/100))</f>
        <v/>
      </c>
    </row>
    <row r="23">
      <c r="A23" s="36" t="n"/>
      <c r="B23" s="37">
        <f>Input_Details!F2</f>
        <v/>
      </c>
      <c r="C23" s="37">
        <f>Input_Details!F4</f>
        <v/>
      </c>
      <c r="D23" s="36" t="n"/>
      <c r="E23" s="36" t="n"/>
      <c r="F23" s="36" t="n"/>
      <c r="G23" s="36" t="n"/>
      <c r="H23" s="36" t="n"/>
      <c r="I23" s="36" t="n"/>
      <c r="J23" s="36" t="n"/>
      <c r="K23" s="36" t="n"/>
    </row>
    <row r="24">
      <c r="A24" s="36" t="n"/>
      <c r="B24" s="33">
        <f>Input_Details!G2</f>
        <v/>
      </c>
      <c r="C24" s="33">
        <f>Input_Details!G4</f>
        <v/>
      </c>
      <c r="D24" s="36" t="n"/>
      <c r="E24" s="36" t="n"/>
      <c r="F24" s="36" t="n"/>
      <c r="G24" s="36" t="n"/>
      <c r="H24" s="36" t="n"/>
      <c r="I24" s="36" t="n"/>
      <c r="J24" s="36" t="n"/>
      <c r="K24" s="36" t="n"/>
    </row>
    <row r="25">
      <c r="A25" s="36" t="n"/>
      <c r="B25" s="37">
        <f>Input_Details!H2</f>
        <v/>
      </c>
      <c r="C25" s="37">
        <f>Input_Details!H4</f>
        <v/>
      </c>
      <c r="D25" s="36" t="n"/>
      <c r="E25" s="36" t="n"/>
      <c r="F25" s="36" t="n"/>
      <c r="G25" s="36" t="n"/>
      <c r="H25" s="36" t="n"/>
      <c r="I25" s="36" t="n"/>
      <c r="J25" s="36" t="n"/>
      <c r="K25" s="36" t="n"/>
    </row>
    <row r="26">
      <c r="A26" s="36" t="n"/>
      <c r="B26" s="33">
        <f>Input_Details!I2</f>
        <v/>
      </c>
      <c r="C26" s="33">
        <f>Input_Details!I4</f>
        <v/>
      </c>
      <c r="D26" s="36" t="n"/>
      <c r="E26" s="36" t="n"/>
      <c r="F26" s="36" t="n"/>
      <c r="G26" s="36" t="n"/>
      <c r="H26" s="36" t="n"/>
      <c r="I26" s="36" t="n"/>
      <c r="J26" s="36" t="n"/>
      <c r="K26" s="36" t="n"/>
    </row>
    <row r="27">
      <c r="A27" s="36" t="n"/>
      <c r="B27" s="37">
        <f>Input_Details!J2</f>
        <v/>
      </c>
      <c r="C27" s="37">
        <f>Input_Details!J4</f>
        <v/>
      </c>
      <c r="D27" s="36" t="n"/>
      <c r="E27" s="36" t="n"/>
      <c r="F27" s="36" t="n"/>
      <c r="G27" s="36" t="n"/>
      <c r="H27" s="36" t="n"/>
      <c r="I27" s="36" t="n"/>
      <c r="J27" s="36" t="n"/>
      <c r="K27" s="36" t="n"/>
    </row>
    <row r="28">
      <c r="A28" s="36" t="n"/>
      <c r="B28" s="33">
        <f>Input_Details!K2</f>
        <v/>
      </c>
      <c r="C28" s="33">
        <f>Input_Details!K4</f>
        <v/>
      </c>
      <c r="D28" s="36" t="n"/>
      <c r="E28" s="36" t="n"/>
      <c r="F28" s="36" t="n"/>
      <c r="G28" s="36" t="n"/>
      <c r="H28" s="36" t="n"/>
      <c r="I28" s="36" t="n"/>
      <c r="J28" s="36" t="n"/>
      <c r="K28" s="36" t="n"/>
    </row>
    <row r="29">
      <c r="A29" s="36" t="n"/>
      <c r="B29" s="37">
        <f>Input_Details!L2</f>
        <v/>
      </c>
      <c r="C29" s="37">
        <f>Input_Details!L4</f>
        <v/>
      </c>
      <c r="D29" s="36" t="n"/>
      <c r="E29" s="36" t="n"/>
      <c r="F29" s="36" t="n"/>
      <c r="G29" s="36" t="n"/>
      <c r="H29" s="36" t="n"/>
      <c r="I29" s="36" t="n"/>
      <c r="J29" s="36" t="n"/>
      <c r="K29" s="36" t="n"/>
    </row>
    <row r="30">
      <c r="A30" s="36" t="n"/>
      <c r="B30" s="33">
        <f>Input_Details!M2</f>
        <v/>
      </c>
      <c r="C30" s="33">
        <f>Input_Details!M4</f>
        <v/>
      </c>
      <c r="D30" s="36" t="n"/>
      <c r="E30" s="36" t="n"/>
      <c r="F30" s="36" t="n"/>
      <c r="G30" s="36" t="n"/>
      <c r="H30" s="36" t="n"/>
      <c r="I30" s="36" t="n"/>
      <c r="J30" s="36" t="n"/>
      <c r="K30" s="36" t="n"/>
    </row>
    <row r="31">
      <c r="A31" s="36" t="n"/>
      <c r="B31" s="37">
        <f>Input_Details!N2</f>
        <v/>
      </c>
      <c r="C31" s="37">
        <f>Input_Details!N4</f>
        <v/>
      </c>
      <c r="D31" s="36" t="n"/>
      <c r="E31" s="36" t="n"/>
      <c r="F31" s="36" t="n"/>
      <c r="G31" s="36" t="n"/>
      <c r="H31" s="36" t="n"/>
      <c r="I31" s="36" t="n"/>
      <c r="J31" s="36" t="n"/>
      <c r="K31" s="36" t="n"/>
    </row>
    <row r="32">
      <c r="A32" s="36" t="n"/>
      <c r="B32" s="33">
        <f>Input_Details!O2</f>
        <v/>
      </c>
      <c r="C32" s="33">
        <f>Input_Details!O4</f>
        <v/>
      </c>
      <c r="D32" s="36" t="n"/>
      <c r="E32" s="36" t="n"/>
      <c r="F32" s="36" t="n"/>
      <c r="G32" s="36" t="n"/>
      <c r="H32" s="36" t="n"/>
      <c r="I32" s="36" t="n"/>
      <c r="J32" s="36" t="n"/>
      <c r="K32" s="36" t="n"/>
    </row>
    <row r="33">
      <c r="A33" s="36" t="n"/>
      <c r="B33" s="37">
        <f>Input_Details!P2</f>
        <v/>
      </c>
      <c r="C33" s="37">
        <f>Input_Details!P4</f>
        <v/>
      </c>
      <c r="D33" s="36" t="n"/>
      <c r="E33" s="36" t="n"/>
      <c r="F33" s="36" t="n"/>
      <c r="G33" s="36" t="n"/>
      <c r="H33" s="36" t="n"/>
      <c r="I33" s="36" t="n"/>
      <c r="J33" s="36" t="n"/>
      <c r="K33" s="36" t="n"/>
    </row>
    <row r="34">
      <c r="A34" s="36" t="n"/>
      <c r="B34" s="33">
        <f>Input_Details!Q2</f>
        <v/>
      </c>
      <c r="C34" s="33">
        <f>Input_Details!Q4</f>
        <v/>
      </c>
      <c r="D34" s="36" t="n"/>
      <c r="E34" s="36" t="n"/>
      <c r="F34" s="36" t="n"/>
      <c r="G34" s="36" t="n"/>
      <c r="H34" s="36" t="n"/>
      <c r="I34" s="36" t="n"/>
      <c r="J34" s="36" t="n"/>
      <c r="K34" s="36" t="n"/>
    </row>
    <row r="35">
      <c r="A35" s="36" t="n"/>
      <c r="B35" s="37">
        <f>Input_Details!R2</f>
        <v/>
      </c>
      <c r="C35" s="37">
        <f>Input_Details!R4</f>
        <v/>
      </c>
      <c r="D35" s="36" t="n"/>
      <c r="E35" s="36" t="n"/>
      <c r="F35" s="36" t="n"/>
      <c r="G35" s="36" t="n"/>
      <c r="H35" s="36" t="n"/>
      <c r="I35" s="36" t="n"/>
      <c r="J35" s="36" t="n"/>
      <c r="K35" s="36" t="n"/>
    </row>
    <row r="36">
      <c r="A36" s="36" t="n"/>
      <c r="B36" s="33">
        <f>Input_Details!S2</f>
        <v/>
      </c>
      <c r="C36" s="33">
        <f>Input_Details!S4</f>
        <v/>
      </c>
      <c r="D36" s="36" t="n"/>
      <c r="E36" s="36" t="n"/>
      <c r="F36" s="36" t="n"/>
      <c r="G36" s="36" t="n"/>
      <c r="H36" s="36" t="n"/>
      <c r="I36" s="36" t="n"/>
      <c r="J36" s="36" t="n"/>
      <c r="K36" s="36" t="n"/>
    </row>
    <row r="37">
      <c r="A37" s="36" t="n"/>
      <c r="B37" s="37">
        <f>Input_Details!T2</f>
        <v/>
      </c>
      <c r="C37" s="37">
        <f>Input_Details!T4</f>
        <v/>
      </c>
      <c r="D37" s="36" t="n"/>
      <c r="E37" s="36" t="n"/>
      <c r="F37" s="36" t="n"/>
      <c r="G37" s="36" t="n"/>
      <c r="H37" s="36" t="n"/>
      <c r="I37" s="36" t="n"/>
      <c r="J37" s="36" t="n"/>
      <c r="K37" s="36" t="n"/>
    </row>
    <row r="38">
      <c r="A38" s="36" t="n"/>
      <c r="B38" s="33">
        <f>Input_Details!U2</f>
        <v/>
      </c>
      <c r="C38" s="33">
        <f>Input_Details!U4</f>
        <v/>
      </c>
      <c r="D38" s="36" t="n"/>
      <c r="E38" s="36" t="n"/>
      <c r="F38" s="36" t="n"/>
      <c r="G38" s="36" t="n"/>
      <c r="H38" s="36" t="n"/>
      <c r="I38" s="36" t="n"/>
      <c r="J38" s="36" t="n"/>
      <c r="K38" s="36" t="n"/>
    </row>
    <row r="39">
      <c r="A39" s="32" t="inlineStr">
        <is>
          <t>CO3</t>
        </is>
      </c>
      <c r="B39" s="33">
        <f>Input_Details!E2</f>
        <v/>
      </c>
      <c r="C39" s="33">
        <f>Input_Details!E5</f>
        <v/>
      </c>
      <c r="D39" s="33">
        <f>Internal_Components!J21</f>
        <v/>
      </c>
      <c r="E39" s="35">
        <f>IF(AND(D39&gt;=0,D39&lt;40),1,IF(AND(D39&gt;=40,D39&lt;60),2,IF(AND(D39&gt;=60,D39&lt;=100),3,"0")))</f>
        <v/>
      </c>
      <c r="F39" s="33">
        <f>External_Components!J21</f>
        <v/>
      </c>
      <c r="G39" s="35">
        <f>IF(AND(F39&gt;=0,F39&lt;40),1,IF(AND(F39&gt;=40,F39&lt;60),2,IF(AND(F39&gt;=60,F39&lt;=100),3,"0")))</f>
        <v/>
      </c>
      <c r="H39" s="33">
        <f>E39*(Input_Details!B16/100)+G39*Input_Details!B15/100</f>
        <v/>
      </c>
      <c r="I39" s="35">
        <f>IF(Input_Details!E13&gt;0,Input_Details!E13,"0")</f>
        <v/>
      </c>
      <c r="J39" s="33">
        <f>IF(AND(I39&gt;=0,I39&lt;40),1,IF(AND(I39&gt;=40,I39&lt;60),2,IF(AND(I39&gt;=60,I39&lt;=100),3,"0")))</f>
        <v/>
      </c>
      <c r="K39" s="35">
        <f>(H39*(Input_Details!B17/100))+(J39*(Input_Details!B18/100))</f>
        <v/>
      </c>
    </row>
    <row r="40">
      <c r="A40" s="36" t="n"/>
      <c r="B40" s="37">
        <f>Input_Details!F2</f>
        <v/>
      </c>
      <c r="C40" s="37">
        <f>Input_Details!F5</f>
        <v/>
      </c>
      <c r="D40" s="36" t="n"/>
      <c r="E40" s="36" t="n"/>
      <c r="F40" s="36" t="n"/>
      <c r="G40" s="36" t="n"/>
      <c r="H40" s="36" t="n"/>
      <c r="I40" s="36" t="n"/>
      <c r="J40" s="36" t="n"/>
      <c r="K40" s="36" t="n"/>
    </row>
    <row r="41">
      <c r="A41" s="36" t="n"/>
      <c r="B41" s="33">
        <f>Input_Details!G2</f>
        <v/>
      </c>
      <c r="C41" s="33">
        <f>Input_Details!G5</f>
        <v/>
      </c>
      <c r="D41" s="36" t="n"/>
      <c r="E41" s="36" t="n"/>
      <c r="F41" s="36" t="n"/>
      <c r="G41" s="36" t="n"/>
      <c r="H41" s="36" t="n"/>
      <c r="I41" s="36" t="n"/>
      <c r="J41" s="36" t="n"/>
      <c r="K41" s="36" t="n"/>
    </row>
    <row r="42">
      <c r="A42" s="36" t="n"/>
      <c r="B42" s="37">
        <f>Input_Details!H2</f>
        <v/>
      </c>
      <c r="C42" s="37">
        <f>Input_Details!H5</f>
        <v/>
      </c>
      <c r="D42" s="36" t="n"/>
      <c r="E42" s="36" t="n"/>
      <c r="F42" s="36" t="n"/>
      <c r="G42" s="36" t="n"/>
      <c r="H42" s="36" t="n"/>
      <c r="I42" s="36" t="n"/>
      <c r="J42" s="36" t="n"/>
      <c r="K42" s="36" t="n"/>
    </row>
    <row r="43">
      <c r="A43" s="36" t="n"/>
      <c r="B43" s="33">
        <f>Input_Details!I2</f>
        <v/>
      </c>
      <c r="C43" s="33">
        <f>Input_Details!I5</f>
        <v/>
      </c>
      <c r="D43" s="36" t="n"/>
      <c r="E43" s="36" t="n"/>
      <c r="F43" s="36" t="n"/>
      <c r="G43" s="36" t="n"/>
      <c r="H43" s="36" t="n"/>
      <c r="I43" s="36" t="n"/>
      <c r="J43" s="36" t="n"/>
      <c r="K43" s="36" t="n"/>
    </row>
    <row r="44">
      <c r="A44" s="36" t="n"/>
      <c r="B44" s="37">
        <f>Input_Details!J2</f>
        <v/>
      </c>
      <c r="C44" s="37">
        <f>Input_Details!J5</f>
        <v/>
      </c>
      <c r="D44" s="36" t="n"/>
      <c r="E44" s="36" t="n"/>
      <c r="F44" s="36" t="n"/>
      <c r="G44" s="36" t="n"/>
      <c r="H44" s="36" t="n"/>
      <c r="I44" s="36" t="n"/>
      <c r="J44" s="36" t="n"/>
      <c r="K44" s="36" t="n"/>
    </row>
    <row r="45">
      <c r="A45" s="36" t="n"/>
      <c r="B45" s="33">
        <f>Input_Details!K2</f>
        <v/>
      </c>
      <c r="C45" s="33">
        <f>Input_Details!K5</f>
        <v/>
      </c>
      <c r="D45" s="36" t="n"/>
      <c r="E45" s="36" t="n"/>
      <c r="F45" s="36" t="n"/>
      <c r="G45" s="36" t="n"/>
      <c r="H45" s="36" t="n"/>
      <c r="I45" s="36" t="n"/>
      <c r="J45" s="36" t="n"/>
      <c r="K45" s="36" t="n"/>
    </row>
    <row r="46">
      <c r="A46" s="36" t="n"/>
      <c r="B46" s="37">
        <f>Input_Details!L2</f>
        <v/>
      </c>
      <c r="C46" s="37">
        <f>Input_Details!L5</f>
        <v/>
      </c>
      <c r="D46" s="36" t="n"/>
      <c r="E46" s="36" t="n"/>
      <c r="F46" s="36" t="n"/>
      <c r="G46" s="36" t="n"/>
      <c r="H46" s="36" t="n"/>
      <c r="I46" s="36" t="n"/>
      <c r="J46" s="36" t="n"/>
      <c r="K46" s="36" t="n"/>
    </row>
    <row r="47">
      <c r="A47" s="36" t="n"/>
      <c r="B47" s="33">
        <f>Input_Details!M2</f>
        <v/>
      </c>
      <c r="C47" s="33">
        <f>Input_Details!M5</f>
        <v/>
      </c>
      <c r="D47" s="36" t="n"/>
      <c r="E47" s="36" t="n"/>
      <c r="F47" s="36" t="n"/>
      <c r="G47" s="36" t="n"/>
      <c r="H47" s="36" t="n"/>
      <c r="I47" s="36" t="n"/>
      <c r="J47" s="36" t="n"/>
      <c r="K47" s="36" t="n"/>
    </row>
    <row r="48">
      <c r="A48" s="36" t="n"/>
      <c r="B48" s="37">
        <f>Input_Details!N2</f>
        <v/>
      </c>
      <c r="C48" s="37">
        <f>Input_Details!N5</f>
        <v/>
      </c>
      <c r="D48" s="36" t="n"/>
      <c r="E48" s="36" t="n"/>
      <c r="F48" s="36" t="n"/>
      <c r="G48" s="36" t="n"/>
      <c r="H48" s="36" t="n"/>
      <c r="I48" s="36" t="n"/>
      <c r="J48" s="36" t="n"/>
      <c r="K48" s="36" t="n"/>
    </row>
    <row r="49">
      <c r="A49" s="36" t="n"/>
      <c r="B49" s="33">
        <f>Input_Details!O2</f>
        <v/>
      </c>
      <c r="C49" s="33">
        <f>Input_Details!O5</f>
        <v/>
      </c>
      <c r="D49" s="36" t="n"/>
      <c r="E49" s="36" t="n"/>
      <c r="F49" s="36" t="n"/>
      <c r="G49" s="36" t="n"/>
      <c r="H49" s="36" t="n"/>
      <c r="I49" s="36" t="n"/>
      <c r="J49" s="36" t="n"/>
      <c r="K49" s="36" t="n"/>
    </row>
    <row r="50">
      <c r="A50" s="36" t="n"/>
      <c r="B50" s="37">
        <f>Input_Details!P2</f>
        <v/>
      </c>
      <c r="C50" s="37">
        <f>Input_Details!P5</f>
        <v/>
      </c>
      <c r="D50" s="36" t="n"/>
      <c r="E50" s="36" t="n"/>
      <c r="F50" s="36" t="n"/>
      <c r="G50" s="36" t="n"/>
      <c r="H50" s="36" t="n"/>
      <c r="I50" s="36" t="n"/>
      <c r="J50" s="36" t="n"/>
      <c r="K50" s="36" t="n"/>
    </row>
    <row r="51">
      <c r="A51" s="36" t="n"/>
      <c r="B51" s="33">
        <f>Input_Details!Q2</f>
        <v/>
      </c>
      <c r="C51" s="33">
        <f>Input_Details!Q5</f>
        <v/>
      </c>
      <c r="D51" s="36" t="n"/>
      <c r="E51" s="36" t="n"/>
      <c r="F51" s="36" t="n"/>
      <c r="G51" s="36" t="n"/>
      <c r="H51" s="36" t="n"/>
      <c r="I51" s="36" t="n"/>
      <c r="J51" s="36" t="n"/>
      <c r="K51" s="36" t="n"/>
    </row>
    <row r="52">
      <c r="A52" s="36" t="n"/>
      <c r="B52" s="37">
        <f>Input_Details!R2</f>
        <v/>
      </c>
      <c r="C52" s="37">
        <f>Input_Details!R5</f>
        <v/>
      </c>
      <c r="D52" s="36" t="n"/>
      <c r="E52" s="36" t="n"/>
      <c r="F52" s="36" t="n"/>
      <c r="G52" s="36" t="n"/>
      <c r="H52" s="36" t="n"/>
      <c r="I52" s="36" t="n"/>
      <c r="J52" s="36" t="n"/>
      <c r="K52" s="36" t="n"/>
    </row>
    <row r="53">
      <c r="A53" s="36" t="n"/>
      <c r="B53" s="33">
        <f>Input_Details!S2</f>
        <v/>
      </c>
      <c r="C53" s="33">
        <f>Input_Details!S5</f>
        <v/>
      </c>
      <c r="D53" s="36" t="n"/>
      <c r="E53" s="36" t="n"/>
      <c r="F53" s="36" t="n"/>
      <c r="G53" s="36" t="n"/>
      <c r="H53" s="36" t="n"/>
      <c r="I53" s="36" t="n"/>
      <c r="J53" s="36" t="n"/>
      <c r="K53" s="36" t="n"/>
    </row>
    <row r="54">
      <c r="A54" s="36" t="n"/>
      <c r="B54" s="37">
        <f>Input_Details!T2</f>
        <v/>
      </c>
      <c r="C54" s="37">
        <f>Input_Details!T5</f>
        <v/>
      </c>
      <c r="D54" s="36" t="n"/>
      <c r="E54" s="36" t="n"/>
      <c r="F54" s="36" t="n"/>
      <c r="G54" s="36" t="n"/>
      <c r="H54" s="36" t="n"/>
      <c r="I54" s="36" t="n"/>
      <c r="J54" s="36" t="n"/>
      <c r="K54" s="36" t="n"/>
    </row>
    <row r="55">
      <c r="A55" s="36" t="n"/>
      <c r="B55" s="33">
        <f>Input_Details!U2</f>
        <v/>
      </c>
      <c r="C55" s="33">
        <f>Input_Details!U5</f>
        <v/>
      </c>
      <c r="D55" s="36" t="n"/>
      <c r="E55" s="36" t="n"/>
      <c r="F55" s="36" t="n"/>
      <c r="G55" s="36" t="n"/>
      <c r="H55" s="36" t="n"/>
      <c r="I55" s="36" t="n"/>
      <c r="J55" s="36" t="n"/>
      <c r="K55" s="36" t="n"/>
    </row>
    <row r="56">
      <c r="A56" s="34" t="inlineStr">
        <is>
          <t>CO4</t>
        </is>
      </c>
      <c r="B56" s="33">
        <f>Input_Details!E2</f>
        <v/>
      </c>
      <c r="C56" s="33">
        <f>Input_Details!E6</f>
        <v/>
      </c>
      <c r="D56" s="33">
        <f>Internal_Components!K21</f>
        <v/>
      </c>
      <c r="E56" s="35">
        <f>IF(AND(D56&gt;=0,D56&lt;40),1,IF(AND(D56&gt;=40,D56&lt;60),2,IF(AND(D56&gt;=60,D56&lt;=100),3,"0")))</f>
        <v/>
      </c>
      <c r="F56" s="33">
        <f>External_Components!K21</f>
        <v/>
      </c>
      <c r="G56" s="35">
        <f>IF(AND(F56&gt;=0,F56&lt;40),1,IF(AND(F56&gt;=40,F56&lt;60),2,IF(AND(F56&gt;=60,F56&lt;=100),3,"0")))</f>
        <v/>
      </c>
      <c r="H56" s="33">
        <f>E56*(Input_Details!B16/100)+G56*Input_Details!B15/100</f>
        <v/>
      </c>
      <c r="I56" s="35">
        <f>IF(Input_Details!E14&gt;0,Input_Details!E14,"0")</f>
        <v/>
      </c>
      <c r="J56" s="33">
        <f>IF(AND(I56&gt;=0,I56&lt;40),1,IF(AND(I56&gt;=40,I56&lt;60),2,IF(AND(I56&gt;=60,I56&lt;=100),3,"0")))</f>
        <v/>
      </c>
      <c r="K56" s="35">
        <f>(H56*(Input_Details!B17/100))+(J56*(Input_Details!B18/100))</f>
        <v/>
      </c>
    </row>
    <row r="57">
      <c r="A57" s="36" t="n"/>
      <c r="B57" s="37">
        <f>Input_Details!F2</f>
        <v/>
      </c>
      <c r="C57" s="37">
        <f>Input_Details!F6</f>
        <v/>
      </c>
      <c r="D57" s="36" t="n"/>
      <c r="E57" s="36" t="n"/>
      <c r="F57" s="36" t="n"/>
      <c r="G57" s="36" t="n"/>
      <c r="H57" s="36" t="n"/>
      <c r="I57" s="36" t="n"/>
      <c r="J57" s="36" t="n"/>
      <c r="K57" s="36" t="n"/>
    </row>
    <row r="58">
      <c r="A58" s="36" t="n"/>
      <c r="B58" s="33">
        <f>Input_Details!G2</f>
        <v/>
      </c>
      <c r="C58" s="33">
        <f>Input_Details!G6</f>
        <v/>
      </c>
      <c r="D58" s="36" t="n"/>
      <c r="E58" s="36" t="n"/>
      <c r="F58" s="36" t="n"/>
      <c r="G58" s="36" t="n"/>
      <c r="H58" s="36" t="n"/>
      <c r="I58" s="36" t="n"/>
      <c r="J58" s="36" t="n"/>
      <c r="K58" s="36" t="n"/>
    </row>
    <row r="59">
      <c r="A59" s="36" t="n"/>
      <c r="B59" s="37">
        <f>Input_Details!H2</f>
        <v/>
      </c>
      <c r="C59" s="37">
        <f>Input_Details!H6</f>
        <v/>
      </c>
      <c r="D59" s="36" t="n"/>
      <c r="E59" s="36" t="n"/>
      <c r="F59" s="36" t="n"/>
      <c r="G59" s="36" t="n"/>
      <c r="H59" s="36" t="n"/>
      <c r="I59" s="36" t="n"/>
      <c r="J59" s="36" t="n"/>
      <c r="K59" s="36" t="n"/>
    </row>
    <row r="60">
      <c r="A60" s="36" t="n"/>
      <c r="B60" s="33">
        <f>Input_Details!I2</f>
        <v/>
      </c>
      <c r="C60" s="33">
        <f>Input_Details!I6</f>
        <v/>
      </c>
      <c r="D60" s="36" t="n"/>
      <c r="E60" s="36" t="n"/>
      <c r="F60" s="36" t="n"/>
      <c r="G60" s="36" t="n"/>
      <c r="H60" s="36" t="n"/>
      <c r="I60" s="36" t="n"/>
      <c r="J60" s="36" t="n"/>
      <c r="K60" s="36" t="n"/>
    </row>
    <row r="61">
      <c r="A61" s="36" t="n"/>
      <c r="B61" s="37">
        <f>Input_Details!J2</f>
        <v/>
      </c>
      <c r="C61" s="37">
        <f>Input_Details!J6</f>
        <v/>
      </c>
      <c r="D61" s="36" t="n"/>
      <c r="E61" s="36" t="n"/>
      <c r="F61" s="36" t="n"/>
      <c r="G61" s="36" t="n"/>
      <c r="H61" s="36" t="n"/>
      <c r="I61" s="36" t="n"/>
      <c r="J61" s="36" t="n"/>
      <c r="K61" s="36" t="n"/>
    </row>
    <row r="62">
      <c r="A62" s="36" t="n"/>
      <c r="B62" s="33">
        <f>Input_Details!K2</f>
        <v/>
      </c>
      <c r="C62" s="33">
        <f>Input_Details!K6</f>
        <v/>
      </c>
      <c r="D62" s="36" t="n"/>
      <c r="E62" s="36" t="n"/>
      <c r="F62" s="36" t="n"/>
      <c r="G62" s="36" t="n"/>
      <c r="H62" s="36" t="n"/>
      <c r="I62" s="36" t="n"/>
      <c r="J62" s="36" t="n"/>
      <c r="K62" s="36" t="n"/>
    </row>
    <row r="63">
      <c r="A63" s="36" t="n"/>
      <c r="B63" s="37">
        <f>Input_Details!L2</f>
        <v/>
      </c>
      <c r="C63" s="37">
        <f>Input_Details!L6</f>
        <v/>
      </c>
      <c r="D63" s="36" t="n"/>
      <c r="E63" s="36" t="n"/>
      <c r="F63" s="36" t="n"/>
      <c r="G63" s="36" t="n"/>
      <c r="H63" s="36" t="n"/>
      <c r="I63" s="36" t="n"/>
      <c r="J63" s="36" t="n"/>
      <c r="K63" s="36" t="n"/>
    </row>
    <row r="64">
      <c r="A64" s="36" t="n"/>
      <c r="B64" s="33">
        <f>Input_Details!M2</f>
        <v/>
      </c>
      <c r="C64" s="33">
        <f>Input_Details!M6</f>
        <v/>
      </c>
      <c r="D64" s="36" t="n"/>
      <c r="E64" s="36" t="n"/>
      <c r="F64" s="36" t="n"/>
      <c r="G64" s="36" t="n"/>
      <c r="H64" s="36" t="n"/>
      <c r="I64" s="36" t="n"/>
      <c r="J64" s="36" t="n"/>
      <c r="K64" s="36" t="n"/>
    </row>
    <row r="65">
      <c r="A65" s="36" t="n"/>
      <c r="B65" s="37">
        <f>Input_Details!N2</f>
        <v/>
      </c>
      <c r="C65" s="37">
        <f>Input_Details!N6</f>
        <v/>
      </c>
      <c r="D65" s="36" t="n"/>
      <c r="E65" s="36" t="n"/>
      <c r="F65" s="36" t="n"/>
      <c r="G65" s="36" t="n"/>
      <c r="H65" s="36" t="n"/>
      <c r="I65" s="36" t="n"/>
      <c r="J65" s="36" t="n"/>
      <c r="K65" s="36" t="n"/>
    </row>
    <row r="66">
      <c r="A66" s="36" t="n"/>
      <c r="B66" s="33">
        <f>Input_Details!O2</f>
        <v/>
      </c>
      <c r="C66" s="33">
        <f>Input_Details!O6</f>
        <v/>
      </c>
      <c r="D66" s="36" t="n"/>
      <c r="E66" s="36" t="n"/>
      <c r="F66" s="36" t="n"/>
      <c r="G66" s="36" t="n"/>
      <c r="H66" s="36" t="n"/>
      <c r="I66" s="36" t="n"/>
      <c r="J66" s="36" t="n"/>
      <c r="K66" s="36" t="n"/>
    </row>
    <row r="67">
      <c r="A67" s="36" t="n"/>
      <c r="B67" s="37">
        <f>Input_Details!P2</f>
        <v/>
      </c>
      <c r="C67" s="37">
        <f>Input_Details!P6</f>
        <v/>
      </c>
      <c r="D67" s="36" t="n"/>
      <c r="E67" s="36" t="n"/>
      <c r="F67" s="36" t="n"/>
      <c r="G67" s="36" t="n"/>
      <c r="H67" s="36" t="n"/>
      <c r="I67" s="36" t="n"/>
      <c r="J67" s="36" t="n"/>
      <c r="K67" s="36" t="n"/>
    </row>
    <row r="68">
      <c r="A68" s="36" t="n"/>
      <c r="B68" s="33">
        <f>Input_Details!Q2</f>
        <v/>
      </c>
      <c r="C68" s="33">
        <f>Input_Details!Q6</f>
        <v/>
      </c>
      <c r="D68" s="36" t="n"/>
      <c r="E68" s="36" t="n"/>
      <c r="F68" s="36" t="n"/>
      <c r="G68" s="36" t="n"/>
      <c r="H68" s="36" t="n"/>
      <c r="I68" s="36" t="n"/>
      <c r="J68" s="36" t="n"/>
      <c r="K68" s="36" t="n"/>
    </row>
    <row r="69">
      <c r="A69" s="36" t="n"/>
      <c r="B69" s="37">
        <f>Input_Details!R2</f>
        <v/>
      </c>
      <c r="C69" s="37">
        <f>Input_Details!R6</f>
        <v/>
      </c>
      <c r="D69" s="36" t="n"/>
      <c r="E69" s="36" t="n"/>
      <c r="F69" s="36" t="n"/>
      <c r="G69" s="36" t="n"/>
      <c r="H69" s="36" t="n"/>
      <c r="I69" s="36" t="n"/>
      <c r="J69" s="36" t="n"/>
      <c r="K69" s="36" t="n"/>
    </row>
    <row r="70">
      <c r="A70" s="36" t="n"/>
      <c r="B70" s="33">
        <f>Input_Details!S2</f>
        <v/>
      </c>
      <c r="C70" s="33">
        <f>Input_Details!S6</f>
        <v/>
      </c>
      <c r="D70" s="36" t="n"/>
      <c r="E70" s="36" t="n"/>
      <c r="F70" s="36" t="n"/>
      <c r="G70" s="36" t="n"/>
      <c r="H70" s="36" t="n"/>
      <c r="I70" s="36" t="n"/>
      <c r="J70" s="36" t="n"/>
      <c r="K70" s="36" t="n"/>
    </row>
    <row r="71">
      <c r="A71" s="36" t="n"/>
      <c r="B71" s="37">
        <f>Input_Details!T2</f>
        <v/>
      </c>
      <c r="C71" s="37">
        <f>Input_Details!T6</f>
        <v/>
      </c>
      <c r="D71" s="36" t="n"/>
      <c r="E71" s="36" t="n"/>
      <c r="F71" s="36" t="n"/>
      <c r="G71" s="36" t="n"/>
      <c r="H71" s="36" t="n"/>
      <c r="I71" s="36" t="n"/>
      <c r="J71" s="36" t="n"/>
      <c r="K71" s="36" t="n"/>
    </row>
    <row r="72">
      <c r="A72" s="36" t="n"/>
      <c r="B72" s="33">
        <f>Input_Details!U2</f>
        <v/>
      </c>
      <c r="C72" s="33">
        <f>Input_Details!U6</f>
        <v/>
      </c>
      <c r="D72" s="36" t="n"/>
      <c r="E72" s="36" t="n"/>
      <c r="F72" s="36" t="n"/>
      <c r="G72" s="36" t="n"/>
      <c r="H72" s="36" t="n"/>
      <c r="I72" s="36" t="n"/>
      <c r="J72" s="36" t="n"/>
      <c r="K72" s="36" t="n"/>
    </row>
    <row r="73"/>
    <row r="74"/>
    <row r="75"/>
    <row r="76">
      <c r="B76" s="38" t="inlineStr">
        <is>
          <t>Weighted PO/PSO Attainment Contribution</t>
        </is>
      </c>
    </row>
    <row r="77">
      <c r="B77" s="39" t="inlineStr">
        <is>
          <t>COs\POs</t>
        </is>
      </c>
      <c r="C77" s="39" t="inlineStr">
        <is>
          <t>PO1</t>
        </is>
      </c>
      <c r="D77" s="39" t="inlineStr">
        <is>
          <t>PO2</t>
        </is>
      </c>
      <c r="E77" s="39" t="inlineStr">
        <is>
          <t>PO3</t>
        </is>
      </c>
      <c r="F77" s="39" t="inlineStr">
        <is>
          <t>PO4</t>
        </is>
      </c>
      <c r="G77" s="39" t="inlineStr">
        <is>
          <t>PO5</t>
        </is>
      </c>
      <c r="H77" s="39" t="inlineStr">
        <is>
          <t>PO6</t>
        </is>
      </c>
      <c r="I77" s="39" t="inlineStr">
        <is>
          <t>PO7</t>
        </is>
      </c>
      <c r="J77" s="39" t="inlineStr">
        <is>
          <t>PO8</t>
        </is>
      </c>
      <c r="K77" s="39" t="inlineStr">
        <is>
          <t>PO9</t>
        </is>
      </c>
      <c r="L77" s="39" t="inlineStr">
        <is>
          <t>PO10</t>
        </is>
      </c>
      <c r="M77" s="39" t="inlineStr">
        <is>
          <t>PO11</t>
        </is>
      </c>
      <c r="N77" s="39" t="inlineStr">
        <is>
          <t>PO12</t>
        </is>
      </c>
      <c r="O77" s="39" t="inlineStr">
        <is>
          <t>PSO1</t>
        </is>
      </c>
      <c r="P77" s="39" t="inlineStr">
        <is>
          <t>PSO2</t>
        </is>
      </c>
      <c r="Q77" s="39" t="inlineStr">
        <is>
          <t>PSO3</t>
        </is>
      </c>
      <c r="R77" s="39" t="inlineStr">
        <is>
          <t>PSO4</t>
        </is>
      </c>
      <c r="S77" s="39" t="inlineStr">
        <is>
          <t>PSO5</t>
        </is>
      </c>
    </row>
    <row r="78">
      <c r="B78" s="39" t="inlineStr">
        <is>
          <t>CO1</t>
        </is>
      </c>
      <c r="C78" s="2">
        <f>C5*K5</f>
        <v/>
      </c>
      <c r="D78" s="2">
        <f>C6*K5</f>
        <v/>
      </c>
      <c r="E78" s="2">
        <f>C7*K5</f>
        <v/>
      </c>
      <c r="F78" s="2">
        <f>C8*K5</f>
        <v/>
      </c>
      <c r="G78" s="2">
        <f>C9*K5</f>
        <v/>
      </c>
      <c r="H78" s="2">
        <f>C10*K5</f>
        <v/>
      </c>
      <c r="I78" s="2">
        <f>C11*K5</f>
        <v/>
      </c>
      <c r="J78" s="2">
        <f>C12*K5</f>
        <v/>
      </c>
      <c r="K78" s="2">
        <f>C13*K5</f>
        <v/>
      </c>
      <c r="L78" s="2">
        <f>C14*K5</f>
        <v/>
      </c>
      <c r="M78" s="2">
        <f>C15*K5</f>
        <v/>
      </c>
      <c r="N78" s="2">
        <f>C16*K5</f>
        <v/>
      </c>
      <c r="O78" s="2">
        <f>C17*K5</f>
        <v/>
      </c>
      <c r="P78" s="2">
        <f>C18*K5</f>
        <v/>
      </c>
      <c r="Q78" s="2">
        <f>C19*K5</f>
        <v/>
      </c>
      <c r="R78" s="2">
        <f>C20*K5</f>
        <v/>
      </c>
      <c r="S78" s="2">
        <f>C21*K5</f>
        <v/>
      </c>
    </row>
    <row r="79">
      <c r="B79" s="39" t="inlineStr">
        <is>
          <t>CO2</t>
        </is>
      </c>
      <c r="C79" s="2">
        <f>C22*K22</f>
        <v/>
      </c>
      <c r="D79" s="2">
        <f>C23*K22</f>
        <v/>
      </c>
      <c r="E79" s="2">
        <f>C24*K22</f>
        <v/>
      </c>
      <c r="F79" s="2">
        <f>C25*K22</f>
        <v/>
      </c>
      <c r="G79" s="2">
        <f>C26*K22</f>
        <v/>
      </c>
      <c r="H79" s="2">
        <f>C27*K22</f>
        <v/>
      </c>
      <c r="I79" s="2">
        <f>C28*K22</f>
        <v/>
      </c>
      <c r="J79" s="2">
        <f>C29*K22</f>
        <v/>
      </c>
      <c r="K79" s="2">
        <f>C30*K22</f>
        <v/>
      </c>
      <c r="L79" s="2">
        <f>C31*K22</f>
        <v/>
      </c>
      <c r="M79" s="2">
        <f>C32*K22</f>
        <v/>
      </c>
      <c r="N79" s="2">
        <f>C33*K22</f>
        <v/>
      </c>
      <c r="O79" s="2">
        <f>C34*K22</f>
        <v/>
      </c>
      <c r="P79" s="2">
        <f>C35*K22</f>
        <v/>
      </c>
      <c r="Q79" s="2">
        <f>C36*K22</f>
        <v/>
      </c>
      <c r="R79" s="2">
        <f>C37*K22</f>
        <v/>
      </c>
      <c r="S79" s="2">
        <f>C38*K22</f>
        <v/>
      </c>
    </row>
    <row r="80">
      <c r="B80" s="39" t="inlineStr">
        <is>
          <t>CO3</t>
        </is>
      </c>
      <c r="C80" s="2">
        <f>C39*K39</f>
        <v/>
      </c>
      <c r="D80" s="2">
        <f>C40*K39</f>
        <v/>
      </c>
      <c r="E80" s="2">
        <f>C41*K39</f>
        <v/>
      </c>
      <c r="F80" s="2">
        <f>C42*K39</f>
        <v/>
      </c>
      <c r="G80" s="2">
        <f>C43*K39</f>
        <v/>
      </c>
      <c r="H80" s="2">
        <f>C44*K39</f>
        <v/>
      </c>
      <c r="I80" s="2">
        <f>C45*K39</f>
        <v/>
      </c>
      <c r="J80" s="2">
        <f>C46*K39</f>
        <v/>
      </c>
      <c r="K80" s="2">
        <f>C47*K39</f>
        <v/>
      </c>
      <c r="L80" s="2">
        <f>C48*K39</f>
        <v/>
      </c>
      <c r="M80" s="2">
        <f>C49*K39</f>
        <v/>
      </c>
      <c r="N80" s="2">
        <f>C50*K39</f>
        <v/>
      </c>
      <c r="O80" s="2">
        <f>C51*K39</f>
        <v/>
      </c>
      <c r="P80" s="2">
        <f>C52*K39</f>
        <v/>
      </c>
      <c r="Q80" s="2">
        <f>C53*K39</f>
        <v/>
      </c>
      <c r="R80" s="2">
        <f>C54*K39</f>
        <v/>
      </c>
      <c r="S80" s="2">
        <f>C55*K39</f>
        <v/>
      </c>
    </row>
    <row r="81">
      <c r="B81" s="39" t="inlineStr">
        <is>
          <t>CO4</t>
        </is>
      </c>
      <c r="C81" s="2">
        <f>C56*K56</f>
        <v/>
      </c>
      <c r="D81" s="2">
        <f>C57*K56</f>
        <v/>
      </c>
      <c r="E81" s="2">
        <f>C58*K56</f>
        <v/>
      </c>
      <c r="F81" s="2">
        <f>C59*K56</f>
        <v/>
      </c>
      <c r="G81" s="2">
        <f>C60*K56</f>
        <v/>
      </c>
      <c r="H81" s="2">
        <f>C61*K56</f>
        <v/>
      </c>
      <c r="I81" s="2">
        <f>C62*K56</f>
        <v/>
      </c>
      <c r="J81" s="2">
        <f>C63*K56</f>
        <v/>
      </c>
      <c r="K81" s="2">
        <f>C64*K56</f>
        <v/>
      </c>
      <c r="L81" s="2">
        <f>C65*K56</f>
        <v/>
      </c>
      <c r="M81" s="2">
        <f>C66*K56</f>
        <v/>
      </c>
      <c r="N81" s="2">
        <f>C67*K56</f>
        <v/>
      </c>
      <c r="O81" s="2">
        <f>C68*K56</f>
        <v/>
      </c>
      <c r="P81" s="2">
        <f>C69*K56</f>
        <v/>
      </c>
      <c r="Q81" s="2">
        <f>C70*K56</f>
        <v/>
      </c>
      <c r="R81" s="2">
        <f>C71*K56</f>
        <v/>
      </c>
      <c r="S81" s="2">
        <f>C72*K56</f>
        <v/>
      </c>
    </row>
    <row r="82">
      <c r="B82" s="38" t="inlineStr">
        <is>
          <t>Final Ratio</t>
        </is>
      </c>
    </row>
    <row r="83">
      <c r="B83" s="39" t="inlineStr">
        <is>
          <t>19MEE444</t>
        </is>
      </c>
      <c r="C83" s="2">
        <f>IF(AND(SUM(C78:C81)&gt;0, SUM(Input_Details!E3:Input_Details!E6)&gt;0), SUM(C78:C81)/(SUM(Input_Details!E3:Input_Details!E6)), 0)</f>
        <v/>
      </c>
      <c r="D83" s="2">
        <f>IF(AND(SUM(D78:D81)&gt;0, SUM(Input_Details!F3:Input_Details!F6)&gt;0), SUM(D78:D81)/(SUM(Input_Details!F3:Input_Details!F6)), 0)</f>
        <v/>
      </c>
      <c r="E83" s="2">
        <f>IF(AND(SUM(E78:E81)&gt;0, SUM(Input_Details!G3:Input_Details!G6)&gt;0), SUM(E78:E81)/(SUM(Input_Details!G3:Input_Details!G6)), 0)</f>
        <v/>
      </c>
      <c r="F83" s="2">
        <f>IF(AND(SUM(F78:F81)&gt;0, SUM(Input_Details!H3:Input_Details!H6)&gt;0), SUM(F78:F81)/(SUM(Input_Details!H3:Input_Details!H6)), 0)</f>
        <v/>
      </c>
      <c r="G83" s="2">
        <f>IF(AND(SUM(G78:G81)&gt;0, SUM(Input_Details!I3:Input_Details!I6)&gt;0), SUM(G78:G81)/(SUM(Input_Details!I3:Input_Details!I6)), 0)</f>
        <v/>
      </c>
      <c r="H83" s="2">
        <f>IF(AND(SUM(H78:H81)&gt;0, SUM(Input_Details!J3:Input_Details!J6)&gt;0), SUM(H78:H81)/(SUM(Input_Details!J3:Input_Details!J6)), 0)</f>
        <v/>
      </c>
      <c r="I83" s="2">
        <f>IF(AND(SUM(I78:I81)&gt;0, SUM(Input_Details!K3:Input_Details!K6)&gt;0), SUM(I78:I81)/(SUM(Input_Details!K3:Input_Details!K6)), 0)</f>
        <v/>
      </c>
      <c r="J83" s="2">
        <f>IF(AND(SUM(J78:J81)&gt;0, SUM(Input_Details!L3:Input_Details!L6)&gt;0), SUM(J78:J81)/(SUM(Input_Details!L3:Input_Details!L6)), 0)</f>
        <v/>
      </c>
      <c r="K83" s="2">
        <f>IF(AND(SUM(K78:K81)&gt;0, SUM(Input_Details!M3:Input_Details!M6)&gt;0), SUM(K78:K81)/(SUM(Input_Details!M3:Input_Details!M6)), 0)</f>
        <v/>
      </c>
      <c r="L83" s="2">
        <f>IF(AND(SUM(L78:L81)&gt;0, SUM(Input_Details!N3:Input_Details!N6)&gt;0), SUM(L78:L81)/(SUM(Input_Details!N3:Input_Details!N6)), 0)</f>
        <v/>
      </c>
      <c r="M83" s="2">
        <f>IF(AND(SUM(M78:M81)&gt;0, SUM(Input_Details!O3:Input_Details!O6)&gt;0), SUM(M78:M81)/(SUM(Input_Details!O3:Input_Details!O6)), 0)</f>
        <v/>
      </c>
      <c r="N83" s="2">
        <f>IF(AND(SUM(N78:N81)&gt;0, SUM(Input_Details!P3:Input_Details!P6)&gt;0), SUM(N78:N81)/(SUM(Input_Details!P3:Input_Details!P6)), 0)</f>
        <v/>
      </c>
      <c r="O83" s="2">
        <f>IF(AND(SUM(O78:O81)&gt;0, SUM(Input_Details!Q3:Input_Details!Q6)&gt;0), SUM(O78:O81)/(SUM(Input_Details!Q3:Input_Details!Q6)), 0)</f>
        <v/>
      </c>
      <c r="P83" s="2">
        <f>IF(AND(SUM(P78:P81)&gt;0, SUM(Input_Details!R3:Input_Details!R6)&gt;0), SUM(P78:P81)/(SUM(Input_Details!R3:Input_Details!R6)), 0)</f>
        <v/>
      </c>
      <c r="Q83" s="2">
        <f>IF(AND(SUM(Q78:Q81)&gt;0, SUM(Input_Details!S3:Input_Details!S6)&gt;0), SUM(Q78:Q81)/(SUM(Input_Details!S3:Input_Details!S6)), 0)</f>
        <v/>
      </c>
      <c r="R83" s="2">
        <f>IF(AND(SUM(R78:R81)&gt;0, SUM(Input_Details!T3:Input_Details!T6)&gt;0), SUM(R78:R81)/(SUM(Input_Details!T3:Input_Details!T6)), 0)</f>
        <v/>
      </c>
      <c r="S83" s="2">
        <f>IF(AND(SUM(S78:S81)&gt;0, SUM(Input_Details!U3:Input_Details!U6)&gt;0), SUM(S78:S81)/(SUM(Input_Details!U3:Input_Details!U6)),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1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  <mergeCell ref="B82:S8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width="8.43" customWidth="1" min="1" max="1"/>
    <col width="8.43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8.43" customWidth="1" min="10" max="10"/>
    <col width="20" customWidth="1" min="11" max="11"/>
    <col width="8.43" customWidth="1" min="12" max="12"/>
    <col width="8.43" customWidth="1" min="13" max="13"/>
    <col width="10" customWidth="1" min="14" max="14"/>
  </cols>
  <sheetData>
    <row r="1">
      <c r="A1" s="17" t="inlineStr">
        <is>
          <t>Course</t>
        </is>
      </c>
      <c r="B1" s="17" t="inlineStr">
        <is>
          <t>COs</t>
        </is>
      </c>
      <c r="C1" s="17" t="inlineStr">
        <is>
          <t>End Semester Examination</t>
        </is>
      </c>
      <c r="D1" s="22" t="n"/>
      <c r="E1" s="17" t="inlineStr">
        <is>
          <t>Internal Examination</t>
        </is>
      </c>
      <c r="F1" s="22" t="n"/>
      <c r="G1" s="17" t="inlineStr">
        <is>
          <t>Direct</t>
        </is>
      </c>
      <c r="H1" s="22" t="n"/>
      <c r="I1" s="17" t="inlineStr">
        <is>
          <t>Indirect</t>
        </is>
      </c>
      <c r="J1" s="22" t="n"/>
      <c r="K1" s="17" t="inlineStr">
        <is>
          <t>Total Course Attainment</t>
        </is>
      </c>
      <c r="L1" s="22" t="n"/>
      <c r="M1" s="17" t="inlineStr">
        <is>
          <t>Target</t>
        </is>
      </c>
      <c r="N1" s="17" t="inlineStr">
        <is>
          <t>Attainment</t>
        </is>
      </c>
    </row>
    <row r="2">
      <c r="A2" s="22" t="n"/>
      <c r="B2" s="22" t="n"/>
      <c r="C2" s="17" t="inlineStr">
        <is>
          <t>(SEE)*</t>
        </is>
      </c>
      <c r="D2" s="22" t="n"/>
      <c r="E2" s="4" t="inlineStr">
        <is>
          <t>(CIE)*</t>
        </is>
      </c>
      <c r="G2" s="17">
        <f>Input_Details!B15 &amp; " % of CIE + " &amp; Input_Details!B16 &amp; " % of SEE"</f>
        <v/>
      </c>
      <c r="H2" s="22" t="n"/>
      <c r="I2" s="22" t="n"/>
      <c r="J2" s="22" t="n"/>
      <c r="K2" s="40">
        <f>Input_Details!B17 &amp; " % of Direct + " &amp; Input_Details!B18 &amp; " % of Indirect"</f>
        <v/>
      </c>
      <c r="L2" s="22" t="n"/>
      <c r="M2" s="17" t="inlineStr">
        <is>
          <t>(%)</t>
        </is>
      </c>
      <c r="N2" s="17" t="inlineStr">
        <is>
          <t>Yes/No</t>
        </is>
      </c>
    </row>
    <row r="3">
      <c r="A3" s="22" t="n"/>
      <c r="B3" s="22" t="n"/>
      <c r="C3" s="41" t="inlineStr">
        <is>
          <t>Attainment</t>
        </is>
      </c>
      <c r="D3" s="41" t="inlineStr">
        <is>
          <t>Level</t>
        </is>
      </c>
      <c r="E3" s="41" t="inlineStr">
        <is>
          <t>Attainment</t>
        </is>
      </c>
      <c r="F3" s="41" t="inlineStr">
        <is>
          <t>Level</t>
        </is>
      </c>
      <c r="G3" s="41" t="inlineStr">
        <is>
          <t>Attainment</t>
        </is>
      </c>
      <c r="H3" s="41" t="inlineStr">
        <is>
          <t>Level</t>
        </is>
      </c>
      <c r="I3" s="41" t="inlineStr">
        <is>
          <t>Attainment</t>
        </is>
      </c>
      <c r="J3" s="41" t="inlineStr">
        <is>
          <t>Level</t>
        </is>
      </c>
      <c r="K3" s="41" t="inlineStr">
        <is>
          <t>Attainment</t>
        </is>
      </c>
      <c r="L3" s="41" t="inlineStr">
        <is>
          <t>Level</t>
        </is>
      </c>
      <c r="M3" s="42" t="n"/>
      <c r="N3" s="42" t="n"/>
    </row>
    <row r="4">
      <c r="A4" s="43" t="inlineStr">
        <is>
          <t>PCE</t>
        </is>
      </c>
      <c r="B4" s="44" t="inlineStr">
        <is>
          <t>CO1</t>
        </is>
      </c>
      <c r="C4" s="17">
        <f>Course_Level_Attainment!D5</f>
        <v/>
      </c>
      <c r="D4" s="45">
        <f>Course_level_Attainment!E5</f>
        <v/>
      </c>
      <c r="E4" s="17">
        <f>Course_level_Attainment!F5</f>
        <v/>
      </c>
      <c r="F4" s="45">
        <f>Course_level_Attainment!G5</f>
        <v/>
      </c>
      <c r="G4" s="17">
        <f>C4*(Input_Details!B16/100)+E4*(Input_Details!B15/100)</f>
        <v/>
      </c>
      <c r="H4" s="45">
        <f>Course_level_Attainment!H5</f>
        <v/>
      </c>
      <c r="I4" s="17">
        <f>Course_level_Attainment!I5</f>
        <v/>
      </c>
      <c r="J4" s="45">
        <f>Course_level_Attainment!J5</f>
        <v/>
      </c>
      <c r="K4" s="17">
        <f>(G4*(Input_Details!B17/100))+(I4*(Input_Details!B18/100))</f>
        <v/>
      </c>
      <c r="L4" s="45">
        <f>Course_level_Attainment!K5</f>
        <v/>
      </c>
      <c r="M4" s="46">
        <f>Input_Details!B19</f>
        <v/>
      </c>
      <c r="N4" s="17">
        <f>IF(K4&gt;=M4,"Yes","No")</f>
        <v/>
      </c>
    </row>
    <row r="5">
      <c r="B5" s="17" t="inlineStr">
        <is>
          <t>CO2</t>
        </is>
      </c>
      <c r="C5" s="17">
        <f>Course_Level_Attainment!D22</f>
        <v/>
      </c>
      <c r="D5" s="45">
        <f>Course_level_Attainment!E22</f>
        <v/>
      </c>
      <c r="E5" s="17">
        <f>Course_level_Attainment!F22</f>
        <v/>
      </c>
      <c r="F5" s="45">
        <f>Course_level_Attainment!G22</f>
        <v/>
      </c>
      <c r="G5" s="17">
        <f>C5*(Input_Details!B16/100)+E5*(Input_Details!B15/100)</f>
        <v/>
      </c>
      <c r="H5" s="45">
        <f>Course_level_Attainment!H22</f>
        <v/>
      </c>
      <c r="I5" s="17">
        <f>Course_level_Attainment!I22</f>
        <v/>
      </c>
      <c r="J5" s="45">
        <f>Course_level_Attainment!J22</f>
        <v/>
      </c>
      <c r="K5" s="17">
        <f>(G5*(Input_Details!B17/100))+(I5*(Input_Details!B18/100))</f>
        <v/>
      </c>
      <c r="L5" s="45">
        <f>Course_level_Attainment!K22</f>
        <v/>
      </c>
      <c r="M5" s="46">
        <f>Input_Details!B19</f>
        <v/>
      </c>
      <c r="N5" s="17">
        <f>IF(K5&gt;=M5,"Yes","No")</f>
        <v/>
      </c>
    </row>
    <row r="6">
      <c r="B6" s="44" t="inlineStr">
        <is>
          <t>CO3</t>
        </is>
      </c>
      <c r="C6" s="17">
        <f>Course_Level_Attainment!D39</f>
        <v/>
      </c>
      <c r="D6" s="45">
        <f>Course_level_Attainment!E39</f>
        <v/>
      </c>
      <c r="E6" s="17">
        <f>Course_level_Attainment!F39</f>
        <v/>
      </c>
      <c r="F6" s="45">
        <f>Course_level_Attainment!G39</f>
        <v/>
      </c>
      <c r="G6" s="17">
        <f>C6*(Input_Details!B16/100)+E6*(Input_Details!B15/100)</f>
        <v/>
      </c>
      <c r="H6" s="45">
        <f>Course_level_Attainment!H39</f>
        <v/>
      </c>
      <c r="I6" s="17">
        <f>Course_level_Attainment!I39</f>
        <v/>
      </c>
      <c r="J6" s="45">
        <f>Course_level_Attainment!J39</f>
        <v/>
      </c>
      <c r="K6" s="17">
        <f>(G6*(Input_Details!B17/100))+(I6*(Input_Details!B18/100))</f>
        <v/>
      </c>
      <c r="L6" s="45">
        <f>Course_level_Attainment!K39</f>
        <v/>
      </c>
      <c r="M6" s="46">
        <f>Input_Details!B19</f>
        <v/>
      </c>
      <c r="N6" s="17">
        <f>IF(K6&gt;=M6,"Yes","No")</f>
        <v/>
      </c>
    </row>
    <row r="7">
      <c r="B7" s="17" t="inlineStr">
        <is>
          <t>CO4</t>
        </is>
      </c>
      <c r="C7" s="17">
        <f>Course_Level_Attainment!D56</f>
        <v/>
      </c>
      <c r="D7" s="45">
        <f>Course_level_Attainment!E56</f>
        <v/>
      </c>
      <c r="E7" s="17">
        <f>Course_level_Attainment!F56</f>
        <v/>
      </c>
      <c r="F7" s="45">
        <f>Course_level_Attainment!G56</f>
        <v/>
      </c>
      <c r="G7" s="17">
        <f>C7*(Input_Details!B16/100)+E7*(Input_Details!B15/100)</f>
        <v/>
      </c>
      <c r="H7" s="45">
        <f>Course_level_Attainment!H56</f>
        <v/>
      </c>
      <c r="I7" s="17">
        <f>Course_level_Attainment!I56</f>
        <v/>
      </c>
      <c r="J7" s="45">
        <f>Course_level_Attainment!J56</f>
        <v/>
      </c>
      <c r="K7" s="17">
        <f>(G7*(Input_Details!B17/100))+(I7*(Input_Details!B18/100))</f>
        <v/>
      </c>
      <c r="L7" s="45">
        <f>Course_level_Attainment!K56</f>
        <v/>
      </c>
      <c r="M7" s="46">
        <f>Input_Details!B19</f>
        <v/>
      </c>
      <c r="N7" s="17">
        <f>IF(K7&gt;=M7,"Yes","No")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A1:A3"/>
    <mergeCell ref="B1:B3"/>
    <mergeCell ref="C1:D1"/>
    <mergeCell ref="C2:D2"/>
    <mergeCell ref="E1:F1"/>
    <mergeCell ref="E2:F2"/>
    <mergeCell ref="G1:H1"/>
    <mergeCell ref="G2:H2"/>
    <mergeCell ref="I1:J2"/>
    <mergeCell ref="K1:L1"/>
    <mergeCell ref="K2:L2"/>
    <mergeCell ref="A4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2024-01-23T19:19:38Z</dcterms:created>
  <dcterms:modified xsi:type="dcterms:W3CDTF">2024-01-23T19:19:38Z</dcterms:modified>
</cp:coreProperties>
</file>