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5.xml" ContentType="application/vnd.openxmlformats-officedocument.spreadsheetml.workshee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_Details" sheetId="1" state="visible" r:id="rId1"/>
    <sheet name="P1_I" sheetId="2" state="visible" r:id="rId2"/>
    <sheet name="Endsem_E" sheetId="3" state="visible" r:id="rId3"/>
    <sheet name="Internal_Components" sheetId="4" state="visible" r:id="rId4"/>
    <sheet name="External_Components" sheetId="5" state="visible" r:id="rId5"/>
    <sheet name="Course_level_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  <font>
      <b val="1"/>
      <color rgb="00fe3400"/>
    </font>
  </fonts>
  <fills count="20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b7dee8"/>
        <bgColor rgb="00b7dee8"/>
      </patternFill>
    </fill>
    <fill>
      <patternFill patternType="solid">
        <fgColor rgb="00daeef3"/>
        <bgColor rgb="00daeef3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4bacc6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E6BA62"/>
        <bgColor rgb="00E6BA62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" fillId="7" borderId="1" applyAlignment="1" pivotButton="0" quotePrefix="0" xfId="0">
      <alignment horizontal="center" vertical="center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1" borderId="1" pivotButton="0" quotePrefix="0" xfId="0"/>
    <xf numFmtId="0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12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13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1" fillId="16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17" borderId="1" applyAlignment="1" pivotButton="0" quotePrefix="0" xfId="0">
      <alignment horizontal="center" vertical="center"/>
    </xf>
    <xf numFmtId="0" fontId="0" fillId="17" borderId="0" pivotButton="0" quotePrefix="0" xfId="0"/>
    <xf numFmtId="0" fontId="1" fillId="18" borderId="0" applyAlignment="1" pivotButton="0" quotePrefix="0" xfId="0">
      <alignment horizontal="center" vertical="center" textRotation="90" wrapText="1"/>
    </xf>
    <xf numFmtId="0" fontId="1" fillId="19" borderId="1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1" fillId="19" borderId="2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FFD9A46F"/>
          <bgColor rgb="FF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O_PO" displayName="CO_PO" ref="D2:U4" headerRowCount="1">
  <autoFilter ref="D2:U4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10" name="P1_I_ComponentData" displayName="P1_I_ComponentData" ref="A2:B4" headerRowCount="1">
  <autoFilter ref="A2:B4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P1_I_StudentMarks" displayName="P1_I_StudentMarks" ref="A6:B28" headerRowCount="1">
  <autoFilter ref="A6:B28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2" name="Combined_ComponentData_I" displayName="Combined_ComponentData_I" ref="F2:G4" headerRowCount="1">
  <autoFilter ref="F2:G4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id="13" name="Combined_StudentMarks_I" displayName="Combined_StudentMarks_I" ref="F6:G28" headerRowCount="1">
  <autoFilter ref="F6:G28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id="14" name="Final_attainment_I" displayName="Final_attainment_I" ref="F30:G33" headerRowCount="1">
  <autoFilter ref="F30:G33"/>
  <tableColumns count="2">
    <tableColumn id="6" name="CO1"/>
    <tableColumn id="7" name="CO2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Endsem_E_ComponentData" displayName="Endsem_E_ComponentData" ref="A2:B4" headerRowCount="1">
  <autoFilter ref="A2:B4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6" name="Endsem_E_StudentMarks" displayName="Endsem_E_StudentMarks" ref="A6:B28" headerRowCount="1">
  <autoFilter ref="A6:B28"/>
  <tableColumns count="2">
    <tableColumn id="1" name="CO1"/>
    <tableColumn id="2" name="CO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7" name="Combined_ComponentData_E" displayName="Combined_ComponentData_E" ref="F2:G4" headerRowCount="1">
  <autoFilter ref="F2:G4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id="18" name="Combined_StudentMarks_E" displayName="Combined_StudentMarks_E" ref="F6:G28" headerRowCount="1">
  <autoFilter ref="F6:G28"/>
  <tableColumns count="2">
    <tableColumn id="6" name="CO1"/>
    <tableColumn id="7" name="CO2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id="19" name="Final_attainment_E" displayName="Final_attainment_E" ref="F30:G33" headerRowCount="1">
  <autoFilter ref="F30:G33"/>
  <tableColumns count="2">
    <tableColumn id="6" name="CO1"/>
    <tableColumn id="7" name="CO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qn_co_mm_btl_P1_I" displayName="qn_co_mm_btl_P1_I" ref="C2:D7" headerRowCount="1">
  <autoFilter ref="C2:D7"/>
  <tableColumns count="2">
    <tableColumn id="3" name="Q1"/>
    <tableColumn id="4" name="Q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studentmarks_P1_I" displayName="studentmarks_P1_I" ref="C10:D32" headerRowCount="1">
  <autoFilter ref="C10:D32"/>
  <tableColumns count="2">
    <tableColumn id="3" name="Q1"/>
    <tableColumn id="4" name="Q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cummulative_co_mm_btl_P1_I" displayName="cummulative_co_mm_btl_P1_I" ref="F2:G4" headerRowCount="1">
  <autoFilter ref="F2:G4"/>
  <tableColumns count="2">
    <tableColumn id="6" name="CO1"/>
    <tableColumn id="7" name="CO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cummulative_studentmarks_P1_I" displayName="cummulative_studentmarks_P1_I" ref="F10:G32" headerRowCount="1">
  <autoFilter ref="F10:G32"/>
  <tableColumns count="2">
    <tableColumn id="6" name="CO1"/>
    <tableColumn id="7" name="CO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qn_co_mm_btl_Endsem_E" displayName="qn_co_mm_btl_Endsem_E" ref="C2:E7" headerRowCount="1">
  <autoFilter ref="C2:E7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studentmarks_Endsem_E" displayName="studentmarks_Endsem_E" ref="C10:E32" headerRowCount="1">
  <autoFilter ref="C10:E32"/>
  <tableColumns count="3">
    <tableColumn id="3" name="Q1"/>
    <tableColumn id="4" name="Q2"/>
    <tableColumn id="5" name="Q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cummulative_co_mm_btl_Endsem_E" displayName="cummulative_co_mm_btl_Endsem_E" ref="G2:H4" headerRowCount="1">
  <autoFilter ref="G2:H4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cummulative_studentmarks_Endsem_E" displayName="cummulative_studentmarks_Endsem_E" ref="G10:H32" headerRowCount="1">
  <autoFilter ref="G10:H32"/>
  <tableColumns count="2">
    <tableColumn id="7" name="CO1"/>
    <tableColumn id="8" name="CO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Relationship Type="http://schemas.openxmlformats.org/officeDocument/2006/relationships/table" Target="/xl/tables/table5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0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Relationship Type="http://schemas.openxmlformats.org/officeDocument/2006/relationships/table" Target="/xl/tables/table13.xml" Id="rId4" /><Relationship Type="http://schemas.openxmlformats.org/officeDocument/2006/relationships/table" Target="/xl/tables/table14.xml" Id="rId5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5.xml" Id="rId1" /><Relationship Type="http://schemas.openxmlformats.org/officeDocument/2006/relationships/table" Target="/xl/tables/table16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Relationship Type="http://schemas.openxmlformats.org/officeDocument/2006/relationships/table" Target="/xl/tables/table19.xm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3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</cols>
  <sheetData>
    <row r="1">
      <c r="A1" s="1" t="inlineStr">
        <is>
          <t>Constants</t>
        </is>
      </c>
      <c r="B1" s="2" t="n"/>
      <c r="C1" s="3" t="n"/>
      <c r="D1" s="4" t="inlineStr">
        <is>
          <t>CO-PO Mapping</t>
        </is>
      </c>
    </row>
    <row r="2">
      <c r="A2" s="5" t="inlineStr">
        <is>
          <t>Teacher</t>
        </is>
      </c>
      <c r="B2" s="5" t="inlineStr">
        <is>
          <t>asdf</t>
        </is>
      </c>
      <c r="C2" s="3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6" t="inlineStr">
        <is>
          <t>Academic_year</t>
        </is>
      </c>
      <c r="B3" s="6" t="inlineStr">
        <is>
          <t>2222-2223</t>
        </is>
      </c>
      <c r="C3" s="3" t="n"/>
      <c r="D3" s="4" t="inlineStr">
        <is>
          <t>CO1</t>
        </is>
      </c>
      <c r="E3" s="7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>
      <c r="A4" s="5" t="inlineStr">
        <is>
          <t>Semester</t>
        </is>
      </c>
      <c r="B4" s="5" t="inlineStr">
        <is>
          <t>Even</t>
        </is>
      </c>
      <c r="C4" s="3" t="n"/>
      <c r="D4" s="4" t="inlineStr">
        <is>
          <t>CO2</t>
        </is>
      </c>
      <c r="E4" s="7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>
      <c r="A5" s="6" t="inlineStr">
        <is>
          <t>Branch</t>
        </is>
      </c>
      <c r="B5" s="6" t="inlineStr">
        <is>
          <t>CSE</t>
        </is>
      </c>
      <c r="C5" s="3" t="n"/>
      <c r="D5" s="3" t="n"/>
      <c r="E5" s="3" t="n"/>
    </row>
    <row r="6">
      <c r="A6" s="5" t="inlineStr">
        <is>
          <t>Batch</t>
        </is>
      </c>
      <c r="B6" s="5" t="n">
        <v>8999</v>
      </c>
      <c r="C6" s="3" t="n"/>
      <c r="D6" s="3" t="n"/>
      <c r="E6" s="3" t="n"/>
    </row>
    <row r="7">
      <c r="A7" s="6" t="inlineStr">
        <is>
          <t>Section</t>
        </is>
      </c>
      <c r="B7" s="6" t="inlineStr">
        <is>
          <t>B</t>
        </is>
      </c>
      <c r="C7" s="3" t="n"/>
      <c r="D7" s="4" t="inlineStr">
        <is>
          <t>Indirect CO Assessment</t>
        </is>
      </c>
      <c r="E7" s="3" t="n"/>
    </row>
    <row r="8">
      <c r="A8" s="5" t="inlineStr">
        <is>
          <t>Subject_Code</t>
        </is>
      </c>
      <c r="B8" s="5" t="inlineStr">
        <is>
          <t>19fl</t>
        </is>
      </c>
      <c r="C8" s="3" t="n"/>
      <c r="D8" s="9" t="inlineStr">
        <is>
          <t>COs</t>
        </is>
      </c>
      <c r="E8" s="9" t="inlineStr">
        <is>
          <t>Indirect %</t>
        </is>
      </c>
    </row>
    <row r="9">
      <c r="A9" s="6" t="inlineStr">
        <is>
          <t>Subject_Name</t>
        </is>
      </c>
      <c r="B9" s="10" t="inlineStr">
        <is>
          <t>Mechanical test</t>
        </is>
      </c>
      <c r="C9" s="3" t="n"/>
      <c r="D9" s="11" t="inlineStr">
        <is>
          <t>CO1</t>
        </is>
      </c>
      <c r="E9" s="12" t="n"/>
    </row>
    <row r="10">
      <c r="A10" s="5" t="inlineStr">
        <is>
          <t>Number_of_Students</t>
        </is>
      </c>
      <c r="B10" s="13" t="n">
        <v>22</v>
      </c>
      <c r="C10" s="3" t="n"/>
      <c r="D10" s="14" t="inlineStr">
        <is>
          <t>CO2</t>
        </is>
      </c>
      <c r="E10" s="15" t="n"/>
    </row>
    <row r="11">
      <c r="A11" s="6" t="inlineStr">
        <is>
          <t>Number_of_COs</t>
        </is>
      </c>
      <c r="B11" s="10" t="n">
        <v>2</v>
      </c>
      <c r="C11" s="3" t="n"/>
      <c r="D11" s="3" t="n"/>
      <c r="E11" s="3" t="n"/>
    </row>
    <row r="12">
      <c r="A12" s="3" t="n"/>
      <c r="B12" s="7" t="n"/>
      <c r="C12" s="3" t="n"/>
      <c r="D12" s="3" t="n"/>
      <c r="E12" s="3" t="n"/>
    </row>
    <row r="13">
      <c r="A13" s="1" t="inlineStr">
        <is>
          <t>Variables</t>
        </is>
      </c>
      <c r="B13" s="16" t="n"/>
      <c r="C13" s="3" t="n"/>
      <c r="D13" s="3" t="n"/>
      <c r="E13" s="3" t="n"/>
    </row>
    <row r="14">
      <c r="A14" s="5" t="inlineStr">
        <is>
          <t>Default Threshold %</t>
        </is>
      </c>
      <c r="B14" s="13" t="n"/>
      <c r="C14" s="3" t="n"/>
      <c r="D14" s="3" t="n"/>
      <c r="E14" s="3" t="n"/>
    </row>
    <row r="15">
      <c r="A15" s="6" t="inlineStr">
        <is>
          <t>Internal %</t>
        </is>
      </c>
      <c r="B15" s="10" t="n"/>
      <c r="C15" s="3" t="n"/>
      <c r="D15" s="3" t="n"/>
      <c r="E15" s="3" t="n"/>
    </row>
    <row r="16">
      <c r="A16" s="5" t="inlineStr">
        <is>
          <t>External %</t>
        </is>
      </c>
      <c r="B16" s="5">
        <f>100-B15</f>
        <v/>
      </c>
      <c r="C16" s="3" t="n"/>
      <c r="D16" s="3" t="n"/>
      <c r="E16" s="3" t="n"/>
    </row>
    <row r="17">
      <c r="A17" s="6" t="inlineStr">
        <is>
          <t>Direct %</t>
        </is>
      </c>
      <c r="B17" s="10" t="n"/>
      <c r="C17" s="3" t="n"/>
      <c r="D17" s="3" t="n"/>
      <c r="E17" s="3" t="n"/>
    </row>
    <row r="18">
      <c r="A18" s="5" t="inlineStr">
        <is>
          <t>Indirect %</t>
        </is>
      </c>
      <c r="B18" s="5">
        <f>100-B17</f>
        <v/>
      </c>
      <c r="C18" s="3" t="n"/>
      <c r="D18" s="3" t="n"/>
      <c r="E18" s="3" t="n"/>
    </row>
    <row r="19">
      <c r="A19" s="6" t="inlineStr">
        <is>
          <t>Target CO Attainment %</t>
        </is>
      </c>
      <c r="B19" s="10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17" t="inlineStr">
        <is>
          <t>Colour Code</t>
        </is>
      </c>
      <c r="B21" s="17" t="inlineStr">
        <is>
          <t>Meaning</t>
        </is>
      </c>
      <c r="C21" s="3" t="n"/>
      <c r="D21" s="3" t="n"/>
      <c r="E21" s="3" t="n"/>
    </row>
    <row r="22">
      <c r="A22" s="18" t="inlineStr">
        <is>
          <t>Pink fill</t>
        </is>
      </c>
      <c r="B22" s="18" t="inlineStr">
        <is>
          <t>Empty cell</t>
        </is>
      </c>
      <c r="C22" s="3" t="n"/>
      <c r="D22" s="3" t="n"/>
      <c r="E22" s="3" t="n"/>
    </row>
    <row r="23">
      <c r="A23" s="19" t="inlineStr">
        <is>
          <t>Red fill</t>
        </is>
      </c>
      <c r="B23" s="19" t="inlineStr">
        <is>
          <t>Cell value greater than expected</t>
        </is>
      </c>
      <c r="C23" s="3" t="n"/>
      <c r="D23" s="3" t="n"/>
      <c r="E2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A1:B1"/>
    <mergeCell ref="A13:B13"/>
    <mergeCell ref="D7:E7"/>
    <mergeCell ref="D1:U1"/>
  </mergeCells>
  <conditionalFormatting sqref="B14">
    <cfRule type="expression" priority="1" dxfId="0" stopIfTrue="0">
      <formula>ISBLANK(B14)</formula>
    </cfRule>
  </conditionalFormatting>
  <conditionalFormatting sqref="B15">
    <cfRule type="expression" priority="2" dxfId="0" stopIfTrue="0">
      <formula>ISBLANK(B15)</formula>
    </cfRule>
  </conditionalFormatting>
  <conditionalFormatting sqref="B17">
    <cfRule type="expression" priority="3" dxfId="0" stopIfTrue="0">
      <formula>ISBLANK(B17)</formula>
    </cfRule>
  </conditionalFormatting>
  <conditionalFormatting sqref="B19">
    <cfRule type="expression" priority="4" dxfId="0" stopIfTrue="0">
      <formula>ISBLANK(B19)</formula>
    </cfRule>
  </conditionalFormatting>
  <conditionalFormatting sqref="E9">
    <cfRule type="expression" priority="5" dxfId="0" stopIfTrue="0">
      <formula>ISBLANK(E9)</formula>
    </cfRule>
  </conditionalFormatting>
  <conditionalFormatting sqref="E10">
    <cfRule type="expression" priority="6" dxfId="0" stopIfTrue="0">
      <formula>ISBLANK(E10)</formula>
    </cfRule>
  </conditionalFormatting>
  <conditionalFormatting sqref="E3">
    <cfRule type="expression" priority="7" dxfId="0" stopIfTrue="0">
      <formula>ISBLANK(E3)</formula>
    </cfRule>
  </conditionalFormatting>
  <conditionalFormatting sqref="F3">
    <cfRule type="expression" priority="8" dxfId="0" stopIfTrue="0">
      <formula>ISBLANK(F3)</formula>
    </cfRule>
  </conditionalFormatting>
  <conditionalFormatting sqref="G3">
    <cfRule type="expression" priority="9" dxfId="0" stopIfTrue="0">
      <formula>ISBLANK(G3)</formula>
    </cfRule>
  </conditionalFormatting>
  <conditionalFormatting sqref="H3">
    <cfRule type="expression" priority="10" dxfId="0" stopIfTrue="0">
      <formula>ISBLANK(H3)</formula>
    </cfRule>
  </conditionalFormatting>
  <conditionalFormatting sqref="I3">
    <cfRule type="expression" priority="11" dxfId="0" stopIfTrue="0">
      <formula>ISBLANK(I3)</formula>
    </cfRule>
  </conditionalFormatting>
  <conditionalFormatting sqref="J3">
    <cfRule type="expression" priority="12" dxfId="0" stopIfTrue="0">
      <formula>ISBLANK(J3)</formula>
    </cfRule>
  </conditionalFormatting>
  <conditionalFormatting sqref="K3">
    <cfRule type="expression" priority="13" dxfId="0" stopIfTrue="0">
      <formula>ISBLANK(K3)</formula>
    </cfRule>
  </conditionalFormatting>
  <conditionalFormatting sqref="L3">
    <cfRule type="expression" priority="14" dxfId="0" stopIfTrue="0">
      <formula>ISBLANK(L3)</formula>
    </cfRule>
  </conditionalFormatting>
  <conditionalFormatting sqref="M3">
    <cfRule type="expression" priority="15" dxfId="0" stopIfTrue="0">
      <formula>ISBLANK(M3)</formula>
    </cfRule>
  </conditionalFormatting>
  <conditionalFormatting sqref="N3">
    <cfRule type="expression" priority="16" dxfId="0" stopIfTrue="0">
      <formula>ISBLANK(N3)</formula>
    </cfRule>
  </conditionalFormatting>
  <conditionalFormatting sqref="O3">
    <cfRule type="expression" priority="17" dxfId="0" stopIfTrue="0">
      <formula>ISBLANK(O3)</formula>
    </cfRule>
  </conditionalFormatting>
  <conditionalFormatting sqref="P3">
    <cfRule type="expression" priority="18" dxfId="0" stopIfTrue="0">
      <formula>ISBLANK(P3)</formula>
    </cfRule>
  </conditionalFormatting>
  <conditionalFormatting sqref="Q3">
    <cfRule type="expression" priority="19" dxfId="0" stopIfTrue="0">
      <formula>ISBLANK(Q3)</formula>
    </cfRule>
  </conditionalFormatting>
  <conditionalFormatting sqref="R3">
    <cfRule type="expression" priority="20" dxfId="0" stopIfTrue="0">
      <formula>ISBLANK(R3)</formula>
    </cfRule>
  </conditionalFormatting>
  <conditionalFormatting sqref="S3">
    <cfRule type="expression" priority="21" dxfId="0" stopIfTrue="0">
      <formula>ISBLANK(S3)</formula>
    </cfRule>
  </conditionalFormatting>
  <conditionalFormatting sqref="T3">
    <cfRule type="expression" priority="22" dxfId="0" stopIfTrue="0">
      <formula>ISBLANK(T3)</formula>
    </cfRule>
  </conditionalFormatting>
  <conditionalFormatting sqref="U3">
    <cfRule type="expression" priority="23" dxfId="0" stopIfTrue="0">
      <formula>ISBLANK(U3)</formula>
    </cfRule>
  </conditionalFormatting>
  <conditionalFormatting sqref="E4">
    <cfRule type="expression" priority="24" dxfId="0" stopIfTrue="0">
      <formula>ISBLANK(E4)</formula>
    </cfRule>
  </conditionalFormatting>
  <conditionalFormatting sqref="F4">
    <cfRule type="expression" priority="25" dxfId="0" stopIfTrue="0">
      <formula>ISBLANK(F4)</formula>
    </cfRule>
  </conditionalFormatting>
  <conditionalFormatting sqref="G4">
    <cfRule type="expression" priority="26" dxfId="0" stopIfTrue="0">
      <formula>ISBLANK(G4)</formula>
    </cfRule>
  </conditionalFormatting>
  <conditionalFormatting sqref="H4">
    <cfRule type="expression" priority="27" dxfId="0" stopIfTrue="0">
      <formula>ISBLANK(H4)</formula>
    </cfRule>
  </conditionalFormatting>
  <conditionalFormatting sqref="I4">
    <cfRule type="expression" priority="28" dxfId="0" stopIfTrue="0">
      <formula>ISBLANK(I4)</formula>
    </cfRule>
  </conditionalFormatting>
  <conditionalFormatting sqref="J4">
    <cfRule type="expression" priority="29" dxfId="0" stopIfTrue="0">
      <formula>ISBLANK(J4)</formula>
    </cfRule>
  </conditionalFormatting>
  <conditionalFormatting sqref="K4">
    <cfRule type="expression" priority="30" dxfId="0" stopIfTrue="0">
      <formula>ISBLANK(K4)</formula>
    </cfRule>
  </conditionalFormatting>
  <conditionalFormatting sqref="L4">
    <cfRule type="expression" priority="31" dxfId="0" stopIfTrue="0">
      <formula>ISBLANK(L4)</formula>
    </cfRule>
  </conditionalFormatting>
  <conditionalFormatting sqref="M4">
    <cfRule type="expression" priority="32" dxfId="0" stopIfTrue="0">
      <formula>ISBLANK(M4)</formula>
    </cfRule>
  </conditionalFormatting>
  <conditionalFormatting sqref="N4">
    <cfRule type="expression" priority="33" dxfId="0" stopIfTrue="0">
      <formula>ISBLANK(N4)</formula>
    </cfRule>
  </conditionalFormatting>
  <conditionalFormatting sqref="O4">
    <cfRule type="expression" priority="34" dxfId="0" stopIfTrue="0">
      <formula>ISBLANK(O4)</formula>
    </cfRule>
  </conditionalFormatting>
  <conditionalFormatting sqref="P4">
    <cfRule type="expression" priority="35" dxfId="0" stopIfTrue="0">
      <formula>ISBLANK(P4)</formula>
    </cfRule>
  </conditionalFormatting>
  <conditionalFormatting sqref="Q4">
    <cfRule type="expression" priority="36" dxfId="0" stopIfTrue="0">
      <formula>ISBLANK(Q4)</formula>
    </cfRule>
  </conditionalFormatting>
  <conditionalFormatting sqref="R4">
    <cfRule type="expression" priority="37" dxfId="0" stopIfTrue="0">
      <formula>ISBLANK(R4)</formula>
    </cfRule>
  </conditionalFormatting>
  <conditionalFormatting sqref="S4">
    <cfRule type="expression" priority="38" dxfId="0" stopIfTrue="0">
      <formula>ISBLANK(S4)</formula>
    </cfRule>
  </conditionalFormatting>
  <conditionalFormatting sqref="T4">
    <cfRule type="expression" priority="39" dxfId="0" stopIfTrue="0">
      <formula>ISBLANK(T4)</formula>
    </cfRule>
  </conditionalFormatting>
  <conditionalFormatting sqref="U4">
    <cfRule type="expression" priority="40" dxfId="0" stopIfTrue="0">
      <formula>ISBLANK(U4)</formula>
    </cfRule>
  </conditionalFormatting>
  <dataValidations count="40"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B14 B15 B17 B19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9 E10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9 E10" showErrorMessage="1" showInputMessage="1" allowBlank="0" errorTitle="Invalid Entry" error="You must enter a number between 0 and 100" type="decimal" operator="between">
      <formula1>0</formula1>
      <formula2>100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  <dataValidation sqref="E3 F3 G3 H3 I3 J3 K3 L3 M3 N3 O3 P3 Q3 R3 S3 T3 U3 E4 F4 G4 H4 I4 J4 K4 L4 M4 N4 O4 P4 Q4 R4 S4 T4 U4" showErrorMessage="1" showInputMessage="1" allowBlank="0" errorTitle="Invalid Entry" error="You must enter a number 1, 2 or 3" type="whole" operator="between">
      <formula1>1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9" customWidth="1" min="3" max="3"/>
    <col width="29" customWidth="1" min="4" max="4"/>
  </cols>
  <sheetData>
    <row r="1">
      <c r="A1" s="3" t="n"/>
      <c r="B1" s="3" t="inlineStr">
        <is>
          <t>P1_I</t>
        </is>
      </c>
      <c r="C1" s="3" t="n"/>
      <c r="D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F2" t="inlineStr">
        <is>
          <t>CO1</t>
        </is>
      </c>
      <c r="G2" t="inlineStr">
        <is>
          <t>CO2</t>
        </is>
      </c>
    </row>
    <row r="3">
      <c r="A3" s="3" t="n"/>
      <c r="B3" s="20" t="inlineStr">
        <is>
          <t>Max Marks</t>
        </is>
      </c>
      <c r="C3" s="7" t="n"/>
      <c r="D3" s="7" t="n"/>
      <c r="F3">
        <f>SUMIFS(C3:D3, C6:D6, "19fl_CO1")</f>
        <v/>
      </c>
      <c r="G3">
        <f>SUMIFS(C3:D3, C6:D6, "19fl_CO2")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F4">
        <f>SUMIFS(C4:D4, C6:D6, "19fl_CO1")</f>
        <v/>
      </c>
      <c r="G4">
        <f>SUMIFS(C4:D4, C6:D6, "19fl_CO2")</f>
        <v/>
      </c>
    </row>
    <row r="5">
      <c r="A5" s="3" t="n"/>
      <c r="B5" s="20" t="inlineStr">
        <is>
          <t>CO</t>
        </is>
      </c>
      <c r="C5" s="7" t="n"/>
      <c r="D5" s="7" t="n"/>
    </row>
    <row r="6">
      <c r="A6" s="3" t="n"/>
      <c r="B6" s="20" t="inlineStr">
        <is>
          <t>Final CO</t>
        </is>
      </c>
      <c r="C6" s="3">
        <f>CONCATENATE("19fl_CO", C5)</f>
        <v/>
      </c>
      <c r="D6" s="3">
        <f>CONCATENATE("19fl_CO", D5)</f>
        <v/>
      </c>
    </row>
    <row r="7">
      <c r="A7" s="3" t="n"/>
      <c r="B7" s="20" t="inlineStr">
        <is>
          <t>BTL</t>
        </is>
      </c>
      <c r="C7" s="7" t="n"/>
      <c r="D7" s="7" t="n"/>
    </row>
    <row r="8">
      <c r="A8" s="3" t="n"/>
      <c r="B8" s="3" t="n"/>
      <c r="C8" s="3" t="n"/>
      <c r="D8" s="3" t="n"/>
    </row>
    <row r="9">
      <c r="A9" s="3" t="n"/>
      <c r="B9" s="4" t="inlineStr">
        <is>
          <t>Marks obtained</t>
        </is>
      </c>
      <c r="C9" s="3" t="n"/>
      <c r="D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F10" t="inlineStr">
        <is>
          <t>CO1</t>
        </is>
      </c>
      <c r="G10" t="inlineStr">
        <is>
          <t>CO2</t>
        </is>
      </c>
    </row>
    <row r="11">
      <c r="A11" s="16" t="n"/>
      <c r="B11" s="16" t="n"/>
      <c r="C11" s="16" t="n"/>
      <c r="D11" s="16" t="n"/>
      <c r="F11">
        <f>SUMIFS(C11:D11, C6:D6, "19fl_CO1")</f>
        <v/>
      </c>
      <c r="G11">
        <f>SUMIFS(C11:D11, C6:D6, "19fl_CO2")</f>
        <v/>
      </c>
    </row>
    <row r="12">
      <c r="A12" s="16" t="n"/>
      <c r="B12" s="16" t="n"/>
      <c r="C12" s="16" t="n"/>
      <c r="D12" s="16" t="n"/>
      <c r="F12">
        <f>SUMIFS(C12:D12, C6:D6, "19fl_CO1")</f>
        <v/>
      </c>
      <c r="G12">
        <f>SUMIFS(C12:D12, C6:D6, "19fl_CO2")</f>
        <v/>
      </c>
    </row>
    <row r="13">
      <c r="A13" s="16" t="n"/>
      <c r="B13" s="16" t="n"/>
      <c r="C13" s="16" t="n"/>
      <c r="D13" s="16" t="n"/>
      <c r="F13">
        <f>SUMIFS(C13:D13, C6:D6, "19fl_CO1")</f>
        <v/>
      </c>
      <c r="G13">
        <f>SUMIFS(C13:D13, C6:D6, "19fl_CO2")</f>
        <v/>
      </c>
    </row>
    <row r="14">
      <c r="A14" s="16" t="n"/>
      <c r="B14" s="16" t="n"/>
      <c r="C14" s="16" t="n"/>
      <c r="D14" s="16" t="n"/>
      <c r="F14">
        <f>SUMIFS(C14:D14, C6:D6, "19fl_CO1")</f>
        <v/>
      </c>
      <c r="G14">
        <f>SUMIFS(C14:D14, C6:D6, "19fl_CO2")</f>
        <v/>
      </c>
    </row>
    <row r="15">
      <c r="A15" s="16" t="n"/>
      <c r="B15" s="16" t="n"/>
      <c r="C15" s="16" t="n"/>
      <c r="D15" s="16" t="n"/>
      <c r="F15">
        <f>SUMIFS(C15:D15, C6:D6, "19fl_CO1")</f>
        <v/>
      </c>
      <c r="G15">
        <f>SUMIFS(C15:D15, C6:D6, "19fl_CO2")</f>
        <v/>
      </c>
    </row>
    <row r="16">
      <c r="A16" s="16" t="n"/>
      <c r="B16" s="16" t="n"/>
      <c r="C16" s="16" t="n"/>
      <c r="D16" s="16" t="n"/>
      <c r="F16">
        <f>SUMIFS(C16:D16, C6:D6, "19fl_CO1")</f>
        <v/>
      </c>
      <c r="G16">
        <f>SUMIFS(C16:D16, C6:D6, "19fl_CO2")</f>
        <v/>
      </c>
    </row>
    <row r="17">
      <c r="A17" s="16" t="n"/>
      <c r="B17" s="16" t="n"/>
      <c r="C17" s="16" t="n"/>
      <c r="D17" s="16" t="n"/>
      <c r="F17">
        <f>SUMIFS(C17:D17, C6:D6, "19fl_CO1")</f>
        <v/>
      </c>
      <c r="G17">
        <f>SUMIFS(C17:D17, C6:D6, "19fl_CO2")</f>
        <v/>
      </c>
    </row>
    <row r="18">
      <c r="A18" s="16" t="n"/>
      <c r="B18" s="16" t="n"/>
      <c r="C18" s="16" t="n"/>
      <c r="D18" s="16" t="n"/>
      <c r="F18">
        <f>SUMIFS(C18:D18, C6:D6, "19fl_CO1")</f>
        <v/>
      </c>
      <c r="G18">
        <f>SUMIFS(C18:D18, C6:D6, "19fl_CO2")</f>
        <v/>
      </c>
    </row>
    <row r="19">
      <c r="A19" s="16" t="n"/>
      <c r="B19" s="16" t="n"/>
      <c r="C19" s="16" t="n"/>
      <c r="D19" s="16" t="n"/>
      <c r="F19">
        <f>SUMIFS(C19:D19, C6:D6, "19fl_CO1")</f>
        <v/>
      </c>
      <c r="G19">
        <f>SUMIFS(C19:D19, C6:D6, "19fl_CO2")</f>
        <v/>
      </c>
    </row>
    <row r="20">
      <c r="A20" s="16" t="n"/>
      <c r="B20" s="16" t="n"/>
      <c r="C20" s="16" t="n"/>
      <c r="D20" s="16" t="n"/>
      <c r="F20">
        <f>SUMIFS(C20:D20, C6:D6, "19fl_CO1")</f>
        <v/>
      </c>
      <c r="G20">
        <f>SUMIFS(C20:D20, C6:D6, "19fl_CO2")</f>
        <v/>
      </c>
    </row>
    <row r="21">
      <c r="A21" s="16" t="n"/>
      <c r="B21" s="16" t="n"/>
      <c r="C21" s="16" t="n"/>
      <c r="D21" s="16" t="n"/>
      <c r="F21">
        <f>SUMIFS(C21:D21, C6:D6, "19fl_CO1")</f>
        <v/>
      </c>
      <c r="G21">
        <f>SUMIFS(C21:D21, C6:D6, "19fl_CO2")</f>
        <v/>
      </c>
    </row>
    <row r="22">
      <c r="A22" s="16" t="n"/>
      <c r="B22" s="16" t="n"/>
      <c r="C22" s="16" t="n"/>
      <c r="D22" s="16" t="n"/>
      <c r="F22">
        <f>SUMIFS(C22:D22, C6:D6, "19fl_CO1")</f>
        <v/>
      </c>
      <c r="G22">
        <f>SUMIFS(C22:D22, C6:D6, "19fl_CO2")</f>
        <v/>
      </c>
    </row>
    <row r="23">
      <c r="A23" s="16" t="n"/>
      <c r="B23" s="16" t="n"/>
      <c r="C23" s="16" t="n"/>
      <c r="D23" s="16" t="n"/>
      <c r="F23">
        <f>SUMIFS(C23:D23, C6:D6, "19fl_CO1")</f>
        <v/>
      </c>
      <c r="G23">
        <f>SUMIFS(C23:D23, C6:D6, "19fl_CO2")</f>
        <v/>
      </c>
    </row>
    <row r="24">
      <c r="A24" s="16" t="n"/>
      <c r="B24" s="16" t="n"/>
      <c r="C24" s="16" t="n"/>
      <c r="D24" s="16" t="n"/>
      <c r="F24">
        <f>SUMIFS(C24:D24, C6:D6, "19fl_CO1")</f>
        <v/>
      </c>
      <c r="G24">
        <f>SUMIFS(C24:D24, C6:D6, "19fl_CO2")</f>
        <v/>
      </c>
    </row>
    <row r="25">
      <c r="A25" s="16" t="n"/>
      <c r="B25" s="16" t="n"/>
      <c r="C25" s="16" t="n"/>
      <c r="D25" s="16" t="n"/>
      <c r="F25">
        <f>SUMIFS(C25:D25, C6:D6, "19fl_CO1")</f>
        <v/>
      </c>
      <c r="G25">
        <f>SUMIFS(C25:D25, C6:D6, "19fl_CO2")</f>
        <v/>
      </c>
    </row>
    <row r="26">
      <c r="A26" s="16" t="n"/>
      <c r="B26" s="16" t="n"/>
      <c r="C26" s="16" t="n"/>
      <c r="D26" s="16" t="n"/>
      <c r="F26">
        <f>SUMIFS(C26:D26, C6:D6, "19fl_CO1")</f>
        <v/>
      </c>
      <c r="G26">
        <f>SUMIFS(C26:D26, C6:D6, "19fl_CO2")</f>
        <v/>
      </c>
    </row>
    <row r="27">
      <c r="A27" s="16" t="n"/>
      <c r="B27" s="16" t="n"/>
      <c r="C27" s="16" t="n"/>
      <c r="D27" s="16" t="n"/>
      <c r="F27">
        <f>SUMIFS(C27:D27, C6:D6, "19fl_CO1")</f>
        <v/>
      </c>
      <c r="G27">
        <f>SUMIFS(C27:D27, C6:D6, "19fl_CO2")</f>
        <v/>
      </c>
    </row>
    <row r="28">
      <c r="A28" s="16" t="n"/>
      <c r="B28" s="16" t="n"/>
      <c r="C28" s="16" t="n"/>
      <c r="D28" s="16" t="n"/>
      <c r="F28">
        <f>SUMIFS(C28:D28, C6:D6, "19fl_CO1")</f>
        <v/>
      </c>
      <c r="G28">
        <f>SUMIFS(C28:D28, C6:D6, "19fl_CO2")</f>
        <v/>
      </c>
    </row>
    <row r="29">
      <c r="A29" s="16" t="n"/>
      <c r="B29" s="16" t="n"/>
      <c r="C29" s="16" t="n"/>
      <c r="D29" s="16" t="n"/>
      <c r="F29">
        <f>SUMIFS(C29:D29, C6:D6, "19fl_CO1")</f>
        <v/>
      </c>
      <c r="G29">
        <f>SUMIFS(C29:D29, C6:D6, "19fl_CO2")</f>
        <v/>
      </c>
    </row>
    <row r="30">
      <c r="A30" s="16" t="n"/>
      <c r="B30" s="16" t="n"/>
      <c r="C30" s="16" t="n"/>
      <c r="D30" s="16" t="n"/>
      <c r="F30">
        <f>SUMIFS(C30:D30, C6:D6, "19fl_CO1")</f>
        <v/>
      </c>
      <c r="G30">
        <f>SUMIFS(C30:D30, C6:D6, "19fl_CO2")</f>
        <v/>
      </c>
    </row>
    <row r="31">
      <c r="A31" s="16" t="n"/>
      <c r="B31" s="16" t="n"/>
      <c r="C31" s="16" t="n"/>
      <c r="D31" s="16" t="n"/>
      <c r="F31">
        <f>SUMIFS(C31:D31, C6:D6, "19fl_CO1")</f>
        <v/>
      </c>
      <c r="G31">
        <f>SUMIFS(C31:D31, C6:D6, "19fl_CO2")</f>
        <v/>
      </c>
    </row>
    <row r="32">
      <c r="A32" s="16" t="n"/>
      <c r="B32" s="16" t="n"/>
      <c r="C32" s="16" t="n"/>
      <c r="D32" s="16" t="n"/>
      <c r="F32">
        <f>SUMIFS(C32:D32, C6:D6, "19fl_CO1")</f>
        <v/>
      </c>
      <c r="G32">
        <f>SUMIFS(C32:D32, C6:D6, "19fl_CO2")</f>
        <v/>
      </c>
    </row>
    <row r="35">
      <c r="A35" s="21" t="inlineStr">
        <is>
          <t>Colour Code</t>
        </is>
      </c>
      <c r="B35" s="21" t="inlineStr">
        <is>
          <t>Meaning</t>
        </is>
      </c>
      <c r="C35" s="22" t="n"/>
    </row>
    <row r="36">
      <c r="A36" s="23" t="inlineStr">
        <is>
          <t>Pink fill</t>
        </is>
      </c>
      <c r="B36" s="23" t="inlineStr">
        <is>
          <t>Empty cell</t>
        </is>
      </c>
      <c r="C36" s="22" t="n"/>
    </row>
    <row r="37">
      <c r="A37" s="24" t="inlineStr">
        <is>
          <t>Red fill</t>
        </is>
      </c>
      <c r="B37" s="24" t="inlineStr">
        <is>
          <t>Cell value greater than expected</t>
        </is>
      </c>
      <c r="C37" s="22" t="n"/>
    </row>
    <row r="38">
      <c r="A38" s="25" t="inlineStr">
        <is>
          <t>Yellow fill</t>
        </is>
      </c>
      <c r="B38" s="25" t="inlineStr">
        <is>
          <t>All cells values in column below threshold</t>
        </is>
      </c>
      <c r="C38" s="22" t="n"/>
    </row>
    <row r="39">
      <c r="A39" s="26" t="inlineStr">
        <is>
          <t>Blue fill</t>
        </is>
      </c>
      <c r="B39" s="26" t="inlineStr">
        <is>
          <t>Header cell (ignore)</t>
        </is>
      </c>
      <c r="C39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D1"/>
    <mergeCell ref="B9:D9"/>
    <mergeCell ref="B35:C35"/>
    <mergeCell ref="B36:C36"/>
    <mergeCell ref="B37:C37"/>
    <mergeCell ref="B38:C38"/>
    <mergeCell ref="B39:C3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2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2</formula>
    </cfRule>
  </conditionalFormatting>
  <conditionalFormatting sqref="D7">
    <cfRule type="cellIs" priority="8" operator="greaterThan" dxfId="1" stopIfTrue="1">
      <formula>100</formula>
    </cfRule>
  </conditionalFormatting>
  <conditionalFormatting sqref="C3:C7">
    <cfRule type="expression" priority="9" dxfId="0" stopIfTrue="0">
      <formula>ISBLANK(C3)</formula>
    </cfRule>
  </conditionalFormatting>
  <conditionalFormatting sqref="D3:D7">
    <cfRule type="expression" priority="10" dxfId="0" stopIfTrue="0">
      <formula>ISBLANK(D3)</formula>
    </cfRule>
  </conditionalFormatting>
  <conditionalFormatting sqref="C10">
    <cfRule type="expression" priority="11" dxfId="2" stopIfTrue="0">
      <formula>COUNTIF(C11:C32, "&gt;="&amp;C4)=0</formula>
    </cfRule>
  </conditionalFormatting>
  <conditionalFormatting sqref="C11:C32">
    <cfRule type="expression" priority="12" dxfId="0" stopIfTrue="0">
      <formula>ISBLANK(C11)</formula>
    </cfRule>
    <cfRule type="expression" priority="13" dxfId="1" stopIfTrue="0">
      <formula>C11&gt;$C$3</formula>
    </cfRule>
  </conditionalFormatting>
  <conditionalFormatting sqref="A11:A32">
    <cfRule type="expression" priority="14" dxfId="0" stopIfTrue="0">
      <formula>ISBLANK(A11)</formula>
    </cfRule>
    <cfRule type="expression" priority="19" dxfId="0" stopIfTrue="0">
      <formula>ISBLANK(A11)</formula>
    </cfRule>
  </conditionalFormatting>
  <conditionalFormatting sqref="B11:B32">
    <cfRule type="expression" priority="15" dxfId="0" stopIfTrue="0">
      <formula>ISBLANK(B11)</formula>
    </cfRule>
    <cfRule type="expression" priority="20" dxfId="0" stopIfTrue="0">
      <formula>ISBLANK(B11)</formula>
    </cfRule>
  </conditionalFormatting>
  <conditionalFormatting sqref="D10">
    <cfRule type="expression" priority="16" dxfId="2" stopIfTrue="0">
      <formula>COUNTIF(D11:D32, "&gt;="&amp;D4)=0</formula>
    </cfRule>
  </conditionalFormatting>
  <conditionalFormatting sqref="D11:D32">
    <cfRule type="expression" priority="17" dxfId="0" stopIfTrue="0">
      <formula>ISBLANK(D11)</formula>
    </cfRule>
    <cfRule type="expression" priority="18" dxfId="1" stopIfTrue="0">
      <formula>D11&gt;$D$3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9" customWidth="1" min="3" max="3"/>
    <col width="29" customWidth="1" min="4" max="4"/>
    <col width="29" customWidth="1" min="5" max="5"/>
  </cols>
  <sheetData>
    <row r="1">
      <c r="A1" s="3" t="n"/>
      <c r="B1" s="3" t="inlineStr">
        <is>
          <t>Endsem_E</t>
        </is>
      </c>
      <c r="C1" s="3" t="n"/>
      <c r="D1" s="3" t="n"/>
      <c r="E1" s="3" t="n"/>
    </row>
    <row r="2">
      <c r="A2" s="3" t="n"/>
      <c r="B2" s="20" t="inlineStr">
        <is>
          <t>Question</t>
        </is>
      </c>
      <c r="C2" s="3" t="inlineStr">
        <is>
          <t>Q1</t>
        </is>
      </c>
      <c r="D2" s="3" t="inlineStr">
        <is>
          <t>Q2</t>
        </is>
      </c>
      <c r="E2" s="3" t="inlineStr">
        <is>
          <t>Q3</t>
        </is>
      </c>
      <c r="G2" t="inlineStr">
        <is>
          <t>CO1</t>
        </is>
      </c>
      <c r="H2" t="inlineStr">
        <is>
          <t>CO2</t>
        </is>
      </c>
    </row>
    <row r="3">
      <c r="A3" s="3" t="n"/>
      <c r="B3" s="20" t="inlineStr">
        <is>
          <t>Max Marks</t>
        </is>
      </c>
      <c r="C3" s="7" t="n"/>
      <c r="D3" s="7" t="n"/>
      <c r="E3" s="7" t="n"/>
      <c r="G3">
        <f>SUMIFS(C3:E3, C6:E6, "19fl_CO1")</f>
        <v/>
      </c>
      <c r="H3">
        <f>SUMIFS(C3:E3, C6:E6, "19fl_CO2")</f>
        <v/>
      </c>
    </row>
    <row r="4">
      <c r="A4" s="3" t="n"/>
      <c r="B4" s="20" t="inlineStr">
        <is>
          <t>Threshold</t>
        </is>
      </c>
      <c r="C4" s="7">
        <f>Input_Details!B14/100*C3</f>
        <v/>
      </c>
      <c r="D4" s="7">
        <f>Input_Details!B14/100*D3</f>
        <v/>
      </c>
      <c r="E4" s="7">
        <f>Input_Details!B14/100*E3</f>
        <v/>
      </c>
      <c r="G4">
        <f>SUMIFS(C4:E4, C6:E6, "19fl_CO1")</f>
        <v/>
      </c>
      <c r="H4">
        <f>SUMIFS(C4:E4, C6:E6, "19fl_CO2")</f>
        <v/>
      </c>
    </row>
    <row r="5">
      <c r="A5" s="3" t="n"/>
      <c r="B5" s="20" t="inlineStr">
        <is>
          <t>CO</t>
        </is>
      </c>
      <c r="C5" s="7" t="n"/>
      <c r="D5" s="7" t="n"/>
      <c r="E5" s="7" t="n"/>
    </row>
    <row r="6">
      <c r="A6" s="3" t="n"/>
      <c r="B6" s="20" t="inlineStr">
        <is>
          <t>Final CO</t>
        </is>
      </c>
      <c r="C6" s="3">
        <f>CONCATENATE("19fl_CO", C5)</f>
        <v/>
      </c>
      <c r="D6" s="3">
        <f>CONCATENATE("19fl_CO", D5)</f>
        <v/>
      </c>
      <c r="E6" s="3">
        <f>CONCATENATE("19fl_CO", E5)</f>
        <v/>
      </c>
    </row>
    <row r="7">
      <c r="A7" s="3" t="n"/>
      <c r="B7" s="20" t="inlineStr">
        <is>
          <t>BTL</t>
        </is>
      </c>
      <c r="C7" s="7" t="n"/>
      <c r="D7" s="7" t="n"/>
      <c r="E7" s="7" t="n"/>
    </row>
    <row r="8">
      <c r="A8" s="3" t="n"/>
      <c r="B8" s="3" t="n"/>
      <c r="C8" s="3" t="n"/>
      <c r="D8" s="3" t="n"/>
      <c r="E8" s="3" t="n"/>
    </row>
    <row r="9">
      <c r="A9" s="3" t="n"/>
      <c r="B9" s="4" t="inlineStr">
        <is>
          <t>Marks obtained</t>
        </is>
      </c>
      <c r="C9" s="3" t="n"/>
      <c r="D9" s="3" t="n"/>
      <c r="E9" s="3" t="n"/>
    </row>
    <row r="10">
      <c r="A10" s="1" t="inlineStr">
        <is>
          <t>Roll No.</t>
        </is>
      </c>
      <c r="B10" s="1" t="inlineStr">
        <is>
          <t>Name</t>
        </is>
      </c>
      <c r="C10" s="4" t="inlineStr">
        <is>
          <t>Q1</t>
        </is>
      </c>
      <c r="D10" s="4" t="inlineStr">
        <is>
          <t>Q2</t>
        </is>
      </c>
      <c r="E10" s="4" t="inlineStr">
        <is>
          <t>Q3</t>
        </is>
      </c>
      <c r="G10" t="inlineStr">
        <is>
          <t>CO1</t>
        </is>
      </c>
      <c r="H10" t="inlineStr">
        <is>
          <t>CO2</t>
        </is>
      </c>
    </row>
    <row r="11">
      <c r="A11" s="16" t="n"/>
      <c r="B11" s="16" t="n"/>
      <c r="C11" s="16" t="n"/>
      <c r="D11" s="16" t="n"/>
      <c r="E11" s="16" t="n"/>
      <c r="G11">
        <f>SUMIFS(C11:E11, C6:E6, "19fl_CO1")</f>
        <v/>
      </c>
      <c r="H11">
        <f>SUMIFS(C11:E11, C6:E6, "19fl_CO2")</f>
        <v/>
      </c>
    </row>
    <row r="12">
      <c r="A12" s="16" t="n"/>
      <c r="B12" s="16" t="n"/>
      <c r="C12" s="16" t="n"/>
      <c r="D12" s="16" t="n"/>
      <c r="E12" s="16" t="n"/>
      <c r="G12">
        <f>SUMIFS(C12:E12, C6:E6, "19fl_CO1")</f>
        <v/>
      </c>
      <c r="H12">
        <f>SUMIFS(C12:E12, C6:E6, "19fl_CO2")</f>
        <v/>
      </c>
    </row>
    <row r="13">
      <c r="A13" s="16" t="n"/>
      <c r="B13" s="16" t="n"/>
      <c r="C13" s="16" t="n"/>
      <c r="D13" s="16" t="n"/>
      <c r="E13" s="16" t="n"/>
      <c r="G13">
        <f>SUMIFS(C13:E13, C6:E6, "19fl_CO1")</f>
        <v/>
      </c>
      <c r="H13">
        <f>SUMIFS(C13:E13, C6:E6, "19fl_CO2")</f>
        <v/>
      </c>
    </row>
    <row r="14">
      <c r="A14" s="16" t="n"/>
      <c r="B14" s="16" t="n"/>
      <c r="C14" s="16" t="n"/>
      <c r="D14" s="16" t="n"/>
      <c r="E14" s="16" t="n"/>
      <c r="G14">
        <f>SUMIFS(C14:E14, C6:E6, "19fl_CO1")</f>
        <v/>
      </c>
      <c r="H14">
        <f>SUMIFS(C14:E14, C6:E6, "19fl_CO2")</f>
        <v/>
      </c>
    </row>
    <row r="15">
      <c r="A15" s="16" t="n"/>
      <c r="B15" s="16" t="n"/>
      <c r="C15" s="16" t="n"/>
      <c r="D15" s="16" t="n"/>
      <c r="E15" s="16" t="n"/>
      <c r="G15">
        <f>SUMIFS(C15:E15, C6:E6, "19fl_CO1")</f>
        <v/>
      </c>
      <c r="H15">
        <f>SUMIFS(C15:E15, C6:E6, "19fl_CO2")</f>
        <v/>
      </c>
    </row>
    <row r="16">
      <c r="A16" s="16" t="n"/>
      <c r="B16" s="16" t="n"/>
      <c r="C16" s="16" t="n"/>
      <c r="D16" s="16" t="n"/>
      <c r="E16" s="16" t="n"/>
      <c r="G16">
        <f>SUMIFS(C16:E16, C6:E6, "19fl_CO1")</f>
        <v/>
      </c>
      <c r="H16">
        <f>SUMIFS(C16:E16, C6:E6, "19fl_CO2")</f>
        <v/>
      </c>
    </row>
    <row r="17">
      <c r="A17" s="16" t="n"/>
      <c r="B17" s="16" t="n"/>
      <c r="C17" s="16" t="n"/>
      <c r="D17" s="16" t="n"/>
      <c r="E17" s="16" t="n"/>
      <c r="G17">
        <f>SUMIFS(C17:E17, C6:E6, "19fl_CO1")</f>
        <v/>
      </c>
      <c r="H17">
        <f>SUMIFS(C17:E17, C6:E6, "19fl_CO2")</f>
        <v/>
      </c>
    </row>
    <row r="18">
      <c r="A18" s="16" t="n"/>
      <c r="B18" s="16" t="n"/>
      <c r="C18" s="16" t="n"/>
      <c r="D18" s="16" t="n"/>
      <c r="E18" s="16" t="n"/>
      <c r="G18">
        <f>SUMIFS(C18:E18, C6:E6, "19fl_CO1")</f>
        <v/>
      </c>
      <c r="H18">
        <f>SUMIFS(C18:E18, C6:E6, "19fl_CO2")</f>
        <v/>
      </c>
    </row>
    <row r="19">
      <c r="A19" s="16" t="n"/>
      <c r="B19" s="16" t="n"/>
      <c r="C19" s="16" t="n"/>
      <c r="D19" s="16" t="n"/>
      <c r="E19" s="16" t="n"/>
      <c r="G19">
        <f>SUMIFS(C19:E19, C6:E6, "19fl_CO1")</f>
        <v/>
      </c>
      <c r="H19">
        <f>SUMIFS(C19:E19, C6:E6, "19fl_CO2")</f>
        <v/>
      </c>
    </row>
    <row r="20">
      <c r="A20" s="16" t="n"/>
      <c r="B20" s="16" t="n"/>
      <c r="C20" s="16" t="n"/>
      <c r="D20" s="16" t="n"/>
      <c r="E20" s="16" t="n"/>
      <c r="G20">
        <f>SUMIFS(C20:E20, C6:E6, "19fl_CO1")</f>
        <v/>
      </c>
      <c r="H20">
        <f>SUMIFS(C20:E20, C6:E6, "19fl_CO2")</f>
        <v/>
      </c>
    </row>
    <row r="21">
      <c r="A21" s="16" t="n"/>
      <c r="B21" s="16" t="n"/>
      <c r="C21" s="16" t="n"/>
      <c r="D21" s="16" t="n"/>
      <c r="E21" s="16" t="n"/>
      <c r="G21">
        <f>SUMIFS(C21:E21, C6:E6, "19fl_CO1")</f>
        <v/>
      </c>
      <c r="H21">
        <f>SUMIFS(C21:E21, C6:E6, "19fl_CO2")</f>
        <v/>
      </c>
    </row>
    <row r="22">
      <c r="A22" s="16" t="n"/>
      <c r="B22" s="16" t="n"/>
      <c r="C22" s="16" t="n"/>
      <c r="D22" s="16" t="n"/>
      <c r="E22" s="16" t="n"/>
      <c r="G22">
        <f>SUMIFS(C22:E22, C6:E6, "19fl_CO1")</f>
        <v/>
      </c>
      <c r="H22">
        <f>SUMIFS(C22:E22, C6:E6, "19fl_CO2")</f>
        <v/>
      </c>
    </row>
    <row r="23">
      <c r="A23" s="16" t="n"/>
      <c r="B23" s="16" t="n"/>
      <c r="C23" s="16" t="n"/>
      <c r="D23" s="16" t="n"/>
      <c r="E23" s="16" t="n"/>
      <c r="G23">
        <f>SUMIFS(C23:E23, C6:E6, "19fl_CO1")</f>
        <v/>
      </c>
      <c r="H23">
        <f>SUMIFS(C23:E23, C6:E6, "19fl_CO2")</f>
        <v/>
      </c>
    </row>
    <row r="24">
      <c r="A24" s="16" t="n"/>
      <c r="B24" s="16" t="n"/>
      <c r="C24" s="16" t="n"/>
      <c r="D24" s="16" t="n"/>
      <c r="E24" s="16" t="n"/>
      <c r="G24">
        <f>SUMIFS(C24:E24, C6:E6, "19fl_CO1")</f>
        <v/>
      </c>
      <c r="H24">
        <f>SUMIFS(C24:E24, C6:E6, "19fl_CO2")</f>
        <v/>
      </c>
    </row>
    <row r="25">
      <c r="A25" s="16" t="n"/>
      <c r="B25" s="16" t="n"/>
      <c r="C25" s="16" t="n"/>
      <c r="D25" s="16" t="n"/>
      <c r="E25" s="16" t="n"/>
      <c r="G25">
        <f>SUMIFS(C25:E25, C6:E6, "19fl_CO1")</f>
        <v/>
      </c>
      <c r="H25">
        <f>SUMIFS(C25:E25, C6:E6, "19fl_CO2")</f>
        <v/>
      </c>
    </row>
    <row r="26">
      <c r="A26" s="16" t="n"/>
      <c r="B26" s="16" t="n"/>
      <c r="C26" s="16" t="n"/>
      <c r="D26" s="16" t="n"/>
      <c r="E26" s="16" t="n"/>
      <c r="G26">
        <f>SUMIFS(C26:E26, C6:E6, "19fl_CO1")</f>
        <v/>
      </c>
      <c r="H26">
        <f>SUMIFS(C26:E26, C6:E6, "19fl_CO2")</f>
        <v/>
      </c>
    </row>
    <row r="27">
      <c r="A27" s="16" t="n"/>
      <c r="B27" s="16" t="n"/>
      <c r="C27" s="16" t="n"/>
      <c r="D27" s="16" t="n"/>
      <c r="E27" s="16" t="n"/>
      <c r="G27">
        <f>SUMIFS(C27:E27, C6:E6, "19fl_CO1")</f>
        <v/>
      </c>
      <c r="H27">
        <f>SUMIFS(C27:E27, C6:E6, "19fl_CO2")</f>
        <v/>
      </c>
    </row>
    <row r="28">
      <c r="A28" s="16" t="n"/>
      <c r="B28" s="16" t="n"/>
      <c r="C28" s="16" t="n"/>
      <c r="D28" s="16" t="n"/>
      <c r="E28" s="16" t="n"/>
      <c r="G28">
        <f>SUMIFS(C28:E28, C6:E6, "19fl_CO1")</f>
        <v/>
      </c>
      <c r="H28">
        <f>SUMIFS(C28:E28, C6:E6, "19fl_CO2")</f>
        <v/>
      </c>
    </row>
    <row r="29">
      <c r="A29" s="16" t="n"/>
      <c r="B29" s="16" t="n"/>
      <c r="C29" s="16" t="n"/>
      <c r="D29" s="16" t="n"/>
      <c r="E29" s="16" t="n"/>
      <c r="G29">
        <f>SUMIFS(C29:E29, C6:E6, "19fl_CO1")</f>
        <v/>
      </c>
      <c r="H29">
        <f>SUMIFS(C29:E29, C6:E6, "19fl_CO2")</f>
        <v/>
      </c>
    </row>
    <row r="30">
      <c r="A30" s="16" t="n"/>
      <c r="B30" s="16" t="n"/>
      <c r="C30" s="16" t="n"/>
      <c r="D30" s="16" t="n"/>
      <c r="E30" s="16" t="n"/>
      <c r="G30">
        <f>SUMIFS(C30:E30, C6:E6, "19fl_CO1")</f>
        <v/>
      </c>
      <c r="H30">
        <f>SUMIFS(C30:E30, C6:E6, "19fl_CO2")</f>
        <v/>
      </c>
    </row>
    <row r="31">
      <c r="A31" s="16" t="n"/>
      <c r="B31" s="16" t="n"/>
      <c r="C31" s="16" t="n"/>
      <c r="D31" s="16" t="n"/>
      <c r="E31" s="16" t="n"/>
      <c r="G31">
        <f>SUMIFS(C31:E31, C6:E6, "19fl_CO1")</f>
        <v/>
      </c>
      <c r="H31">
        <f>SUMIFS(C31:E31, C6:E6, "19fl_CO2")</f>
        <v/>
      </c>
    </row>
    <row r="32">
      <c r="A32" s="16" t="n"/>
      <c r="B32" s="16" t="n"/>
      <c r="C32" s="16" t="n"/>
      <c r="D32" s="16" t="n"/>
      <c r="E32" s="16" t="n"/>
      <c r="G32">
        <f>SUMIFS(C32:E32, C6:E6, "19fl_CO1")</f>
        <v/>
      </c>
      <c r="H32">
        <f>SUMIFS(C32:E32, C6:E6, "19fl_CO2")</f>
        <v/>
      </c>
    </row>
    <row r="35">
      <c r="A35" s="21" t="inlineStr">
        <is>
          <t>Colour Code</t>
        </is>
      </c>
      <c r="B35" s="21" t="inlineStr">
        <is>
          <t>Meaning</t>
        </is>
      </c>
      <c r="C35" s="22" t="n"/>
    </row>
    <row r="36">
      <c r="A36" s="23" t="inlineStr">
        <is>
          <t>Pink fill</t>
        </is>
      </c>
      <c r="B36" s="23" t="inlineStr">
        <is>
          <t>Empty cell</t>
        </is>
      </c>
      <c r="C36" s="22" t="n"/>
    </row>
    <row r="37">
      <c r="A37" s="24" t="inlineStr">
        <is>
          <t>Red fill</t>
        </is>
      </c>
      <c r="B37" s="24" t="inlineStr">
        <is>
          <t>Cell value greater than expected</t>
        </is>
      </c>
      <c r="C37" s="22" t="n"/>
    </row>
    <row r="38">
      <c r="A38" s="25" t="inlineStr">
        <is>
          <t>Yellow fill</t>
        </is>
      </c>
      <c r="B38" s="25" t="inlineStr">
        <is>
          <t>All cells values in column below threshold</t>
        </is>
      </c>
      <c r="C38" s="22" t="n"/>
    </row>
    <row r="39">
      <c r="A39" s="26" t="inlineStr">
        <is>
          <t>Blue fill</t>
        </is>
      </c>
      <c r="B39" s="26" t="inlineStr">
        <is>
          <t>Header cell (ignore)</t>
        </is>
      </c>
      <c r="C39" s="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E1"/>
    <mergeCell ref="B9:E9"/>
    <mergeCell ref="B35:C35"/>
    <mergeCell ref="B36:C36"/>
    <mergeCell ref="B37:C37"/>
    <mergeCell ref="B38:C38"/>
    <mergeCell ref="B39:C39"/>
  </mergeCells>
  <conditionalFormatting sqref="C3">
    <cfRule type="cellIs" priority="1" operator="greaterThan" dxfId="1" stopIfTrue="1">
      <formula>100</formula>
    </cfRule>
  </conditionalFormatting>
  <conditionalFormatting sqref="C4">
    <cfRule type="cellIs" priority="2" operator="greaterThan" dxfId="1" stopIfTrue="1">
      <formula>C3</formula>
    </cfRule>
  </conditionalFormatting>
  <conditionalFormatting sqref="C5">
    <cfRule type="cellIs" priority="3" operator="greaterThan" dxfId="1" stopIfTrue="1">
      <formula>2</formula>
    </cfRule>
  </conditionalFormatting>
  <conditionalFormatting sqref="C7">
    <cfRule type="cellIs" priority="4" operator="greaterThan" dxfId="1" stopIfTrue="1">
      <formula>100</formula>
    </cfRule>
  </conditionalFormatting>
  <conditionalFormatting sqref="D3">
    <cfRule type="cellIs" priority="5" operator="greaterThan" dxfId="1" stopIfTrue="1">
      <formula>100</formula>
    </cfRule>
  </conditionalFormatting>
  <conditionalFormatting sqref="D4">
    <cfRule type="cellIs" priority="6" operator="greaterThan" dxfId="1" stopIfTrue="1">
      <formula>D3</formula>
    </cfRule>
  </conditionalFormatting>
  <conditionalFormatting sqref="D5">
    <cfRule type="cellIs" priority="7" operator="greaterThan" dxfId="1" stopIfTrue="1">
      <formula>2</formula>
    </cfRule>
  </conditionalFormatting>
  <conditionalFormatting sqref="D7">
    <cfRule type="cellIs" priority="8" operator="greaterThan" dxfId="1" stopIfTrue="1">
      <formula>100</formula>
    </cfRule>
  </conditionalFormatting>
  <conditionalFormatting sqref="E3">
    <cfRule type="cellIs" priority="9" operator="greaterThan" dxfId="1" stopIfTrue="1">
      <formula>100</formula>
    </cfRule>
  </conditionalFormatting>
  <conditionalFormatting sqref="E4">
    <cfRule type="cellIs" priority="10" operator="greaterThan" dxfId="1" stopIfTrue="1">
      <formula>E3</formula>
    </cfRule>
  </conditionalFormatting>
  <conditionalFormatting sqref="E5">
    <cfRule type="cellIs" priority="11" operator="greaterThan" dxfId="1" stopIfTrue="1">
      <formula>2</formula>
    </cfRule>
  </conditionalFormatting>
  <conditionalFormatting sqref="E7">
    <cfRule type="cellIs" priority="12" operator="greaterThan" dxfId="1" stopIfTrue="1">
      <formula>100</formula>
    </cfRule>
  </conditionalFormatting>
  <conditionalFormatting sqref="C3:C7">
    <cfRule type="expression" priority="13" dxfId="0" stopIfTrue="0">
      <formula>ISBLANK(C3)</formula>
    </cfRule>
  </conditionalFormatting>
  <conditionalFormatting sqref="D3:D7">
    <cfRule type="expression" priority="14" dxfId="0" stopIfTrue="0">
      <formula>ISBLANK(D3)</formula>
    </cfRule>
  </conditionalFormatting>
  <conditionalFormatting sqref="E3:E7">
    <cfRule type="expression" priority="15" dxfId="0" stopIfTrue="0">
      <formula>ISBLANK(E3)</formula>
    </cfRule>
  </conditionalFormatting>
  <conditionalFormatting sqref="C10">
    <cfRule type="expression" priority="16" dxfId="2" stopIfTrue="0">
      <formula>COUNTIF(C11:C32, "&gt;="&amp;C4)=0</formula>
    </cfRule>
  </conditionalFormatting>
  <conditionalFormatting sqref="C11:C32">
    <cfRule type="expression" priority="17" dxfId="0" stopIfTrue="0">
      <formula>ISBLANK(C11)</formula>
    </cfRule>
    <cfRule type="expression" priority="18" dxfId="1" stopIfTrue="0">
      <formula>C11&gt;$C$3</formula>
    </cfRule>
  </conditionalFormatting>
  <conditionalFormatting sqref="A11:A32">
    <cfRule type="expression" priority="19" dxfId="0" stopIfTrue="0">
      <formula>ISBLANK(A11)</formula>
    </cfRule>
    <cfRule type="expression" priority="24" dxfId="0" stopIfTrue="0">
      <formula>ISBLANK(A11)</formula>
    </cfRule>
    <cfRule type="expression" priority="29" dxfId="0" stopIfTrue="0">
      <formula>ISBLANK(A11)</formula>
    </cfRule>
  </conditionalFormatting>
  <conditionalFormatting sqref="B11:B32">
    <cfRule type="expression" priority="20" dxfId="0" stopIfTrue="0">
      <formula>ISBLANK(B11)</formula>
    </cfRule>
    <cfRule type="expression" priority="25" dxfId="0" stopIfTrue="0">
      <formula>ISBLANK(B11)</formula>
    </cfRule>
    <cfRule type="expression" priority="30" dxfId="0" stopIfTrue="0">
      <formula>ISBLANK(B11)</formula>
    </cfRule>
  </conditionalFormatting>
  <conditionalFormatting sqref="D10">
    <cfRule type="expression" priority="21" dxfId="2" stopIfTrue="0">
      <formula>COUNTIF(D11:D32, "&gt;="&amp;D4)=0</formula>
    </cfRule>
  </conditionalFormatting>
  <conditionalFormatting sqref="D11:D32">
    <cfRule type="expression" priority="22" dxfId="0" stopIfTrue="0">
      <formula>ISBLANK(D11)</formula>
    </cfRule>
    <cfRule type="expression" priority="23" dxfId="1" stopIfTrue="0">
      <formula>D11&gt;$D$3</formula>
    </cfRule>
  </conditionalFormatting>
  <conditionalFormatting sqref="E10">
    <cfRule type="expression" priority="26" dxfId="2" stopIfTrue="0">
      <formula>COUNTIF(E11:E32, "&gt;="&amp;E4)=0</formula>
    </cfRule>
  </conditionalFormatting>
  <conditionalFormatting sqref="E11:E32">
    <cfRule type="expression" priority="27" dxfId="0" stopIfTrue="0">
      <formula>ISBLANK(E11)</formula>
    </cfRule>
    <cfRule type="expression" priority="28" dxfId="1" stopIfTrue="0">
      <formula>E11&gt;$E$3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width="2.5" customWidth="1" min="4" max="4"/>
    <col width="14.3" customWidth="1" min="5" max="5"/>
  </cols>
  <sheetData>
    <row r="1">
      <c r="A1" s="27" t="inlineStr">
        <is>
          <t>P1_I</t>
        </is>
      </c>
      <c r="D1" s="28" t="n"/>
      <c r="F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D2" s="28" t="n"/>
      <c r="F2" s="29" t="inlineStr">
        <is>
          <t>CO1</t>
        </is>
      </c>
      <c r="G2" s="29" t="inlineStr">
        <is>
          <t>CO2</t>
        </is>
      </c>
    </row>
    <row r="3">
      <c r="A3" s="30">
        <f>'P1_I'!F3</f>
        <v/>
      </c>
      <c r="B3" s="30">
        <f>'P1_I'!G3</f>
        <v/>
      </c>
      <c r="D3" s="28" t="n"/>
      <c r="F3" s="27">
        <f>SUM(A3)</f>
        <v/>
      </c>
      <c r="G3" s="27">
        <f>SUM(B3)</f>
        <v/>
      </c>
    </row>
    <row r="4">
      <c r="A4" s="30">
        <f>'P1_I'!F4</f>
        <v/>
      </c>
      <c r="B4" s="30">
        <f>'P1_I'!G4</f>
        <v/>
      </c>
      <c r="D4" s="28" t="n"/>
      <c r="F4" s="27">
        <f>SUM(A4)</f>
        <v/>
      </c>
      <c r="G4" s="27">
        <f>SUM(B4)</f>
        <v/>
      </c>
    </row>
    <row r="5">
      <c r="D5" s="28" t="n"/>
    </row>
    <row r="6">
      <c r="A6" s="27" t="inlineStr">
        <is>
          <t>CO1</t>
        </is>
      </c>
      <c r="B6" s="27" t="inlineStr">
        <is>
          <t>CO2</t>
        </is>
      </c>
      <c r="D6" s="28" t="n"/>
      <c r="F6" s="29" t="inlineStr">
        <is>
          <t>CO1</t>
        </is>
      </c>
      <c r="G6" s="29" t="inlineStr">
        <is>
          <t>CO2</t>
        </is>
      </c>
    </row>
    <row r="7">
      <c r="A7" s="27">
        <f>'P1_I'!F11</f>
        <v/>
      </c>
      <c r="B7" s="27">
        <f>'P1_I'!G11</f>
        <v/>
      </c>
      <c r="D7" s="28" t="n"/>
      <c r="F7" s="27">
        <f>SUM(A7)</f>
        <v/>
      </c>
      <c r="G7" s="27">
        <f>SUM(B7)</f>
        <v/>
      </c>
    </row>
    <row r="8">
      <c r="A8" s="27">
        <f>'P1_I'!F12</f>
        <v/>
      </c>
      <c r="B8" s="27">
        <f>'P1_I'!G12</f>
        <v/>
      </c>
      <c r="D8" s="28" t="n"/>
      <c r="F8" s="27">
        <f>SUM(A8)</f>
        <v/>
      </c>
      <c r="G8" s="27">
        <f>SUM(B8)</f>
        <v/>
      </c>
    </row>
    <row r="9">
      <c r="A9" s="27">
        <f>'P1_I'!F13</f>
        <v/>
      </c>
      <c r="B9" s="27">
        <f>'P1_I'!G13</f>
        <v/>
      </c>
      <c r="D9" s="28" t="n"/>
      <c r="F9" s="27">
        <f>SUM(A9)</f>
        <v/>
      </c>
      <c r="G9" s="27">
        <f>SUM(B9)</f>
        <v/>
      </c>
    </row>
    <row r="10">
      <c r="A10" s="27">
        <f>'P1_I'!F14</f>
        <v/>
      </c>
      <c r="B10" s="27">
        <f>'P1_I'!G14</f>
        <v/>
      </c>
      <c r="D10" s="28" t="n"/>
      <c r="F10" s="27">
        <f>SUM(A10)</f>
        <v/>
      </c>
      <c r="G10" s="27">
        <f>SUM(B10)</f>
        <v/>
      </c>
    </row>
    <row r="11">
      <c r="A11" s="27">
        <f>'P1_I'!F15</f>
        <v/>
      </c>
      <c r="B11" s="27">
        <f>'P1_I'!G15</f>
        <v/>
      </c>
      <c r="D11" s="28" t="n"/>
      <c r="F11" s="27">
        <f>SUM(A11)</f>
        <v/>
      </c>
      <c r="G11" s="27">
        <f>SUM(B11)</f>
        <v/>
      </c>
    </row>
    <row r="12">
      <c r="A12" s="27">
        <f>'P1_I'!F16</f>
        <v/>
      </c>
      <c r="B12" s="27">
        <f>'P1_I'!G16</f>
        <v/>
      </c>
      <c r="D12" s="28" t="n"/>
      <c r="F12" s="27">
        <f>SUM(A12)</f>
        <v/>
      </c>
      <c r="G12" s="27">
        <f>SUM(B12)</f>
        <v/>
      </c>
    </row>
    <row r="13">
      <c r="A13" s="27">
        <f>'P1_I'!F17</f>
        <v/>
      </c>
      <c r="B13" s="27">
        <f>'P1_I'!G17</f>
        <v/>
      </c>
      <c r="D13" s="28" t="n"/>
      <c r="F13" s="27">
        <f>SUM(A13)</f>
        <v/>
      </c>
      <c r="G13" s="27">
        <f>SUM(B13)</f>
        <v/>
      </c>
    </row>
    <row r="14">
      <c r="A14" s="27">
        <f>'P1_I'!F18</f>
        <v/>
      </c>
      <c r="B14" s="27">
        <f>'P1_I'!G18</f>
        <v/>
      </c>
      <c r="D14" s="28" t="n"/>
      <c r="F14" s="27">
        <f>SUM(A14)</f>
        <v/>
      </c>
      <c r="G14" s="27">
        <f>SUM(B14)</f>
        <v/>
      </c>
    </row>
    <row r="15">
      <c r="A15" s="27">
        <f>'P1_I'!F19</f>
        <v/>
      </c>
      <c r="B15" s="27">
        <f>'P1_I'!G19</f>
        <v/>
      </c>
      <c r="D15" s="28" t="n"/>
      <c r="F15" s="27">
        <f>SUM(A15)</f>
        <v/>
      </c>
      <c r="G15" s="27">
        <f>SUM(B15)</f>
        <v/>
      </c>
    </row>
    <row r="16">
      <c r="A16" s="27">
        <f>'P1_I'!F20</f>
        <v/>
      </c>
      <c r="B16" s="27">
        <f>'P1_I'!G20</f>
        <v/>
      </c>
      <c r="D16" s="28" t="n"/>
      <c r="F16" s="27">
        <f>SUM(A16)</f>
        <v/>
      </c>
      <c r="G16" s="27">
        <f>SUM(B16)</f>
        <v/>
      </c>
    </row>
    <row r="17">
      <c r="A17" s="27">
        <f>'P1_I'!F21</f>
        <v/>
      </c>
      <c r="B17" s="27">
        <f>'P1_I'!G21</f>
        <v/>
      </c>
      <c r="D17" s="28" t="n"/>
      <c r="F17" s="27">
        <f>SUM(A17)</f>
        <v/>
      </c>
      <c r="G17" s="27">
        <f>SUM(B17)</f>
        <v/>
      </c>
    </row>
    <row r="18">
      <c r="A18" s="27">
        <f>'P1_I'!F22</f>
        <v/>
      </c>
      <c r="B18" s="27">
        <f>'P1_I'!G22</f>
        <v/>
      </c>
      <c r="D18" s="28" t="n"/>
      <c r="F18" s="27">
        <f>SUM(A18)</f>
        <v/>
      </c>
      <c r="G18" s="27">
        <f>SUM(B18)</f>
        <v/>
      </c>
    </row>
    <row r="19">
      <c r="A19" s="27">
        <f>'P1_I'!F23</f>
        <v/>
      </c>
      <c r="B19" s="27">
        <f>'P1_I'!G23</f>
        <v/>
      </c>
      <c r="D19" s="28" t="n"/>
      <c r="F19" s="27">
        <f>SUM(A19)</f>
        <v/>
      </c>
      <c r="G19" s="27">
        <f>SUM(B19)</f>
        <v/>
      </c>
    </row>
    <row r="20">
      <c r="A20" s="27">
        <f>'P1_I'!F24</f>
        <v/>
      </c>
      <c r="B20" s="27">
        <f>'P1_I'!G24</f>
        <v/>
      </c>
      <c r="D20" s="28" t="n"/>
      <c r="F20" s="27">
        <f>SUM(A20)</f>
        <v/>
      </c>
      <c r="G20" s="27">
        <f>SUM(B20)</f>
        <v/>
      </c>
    </row>
    <row r="21">
      <c r="A21" s="27">
        <f>'P1_I'!F25</f>
        <v/>
      </c>
      <c r="B21" s="27">
        <f>'P1_I'!G25</f>
        <v/>
      </c>
      <c r="D21" s="28" t="n"/>
      <c r="F21" s="27">
        <f>SUM(A21)</f>
        <v/>
      </c>
      <c r="G21" s="27">
        <f>SUM(B21)</f>
        <v/>
      </c>
    </row>
    <row r="22">
      <c r="A22" s="27">
        <f>'P1_I'!F26</f>
        <v/>
      </c>
      <c r="B22" s="27">
        <f>'P1_I'!G26</f>
        <v/>
      </c>
      <c r="D22" s="28" t="n"/>
      <c r="F22" s="27">
        <f>SUM(A22)</f>
        <v/>
      </c>
      <c r="G22" s="27">
        <f>SUM(B22)</f>
        <v/>
      </c>
    </row>
    <row r="23">
      <c r="A23" s="27">
        <f>'P1_I'!F27</f>
        <v/>
      </c>
      <c r="B23" s="27">
        <f>'P1_I'!G27</f>
        <v/>
      </c>
      <c r="D23" s="28" t="n"/>
      <c r="F23" s="27">
        <f>SUM(A23)</f>
        <v/>
      </c>
      <c r="G23" s="27">
        <f>SUM(B23)</f>
        <v/>
      </c>
    </row>
    <row r="24">
      <c r="A24" s="27">
        <f>'P1_I'!F28</f>
        <v/>
      </c>
      <c r="B24" s="27">
        <f>'P1_I'!G28</f>
        <v/>
      </c>
      <c r="D24" s="28" t="n"/>
      <c r="F24" s="27">
        <f>SUM(A24)</f>
        <v/>
      </c>
      <c r="G24" s="27">
        <f>SUM(B24)</f>
        <v/>
      </c>
    </row>
    <row r="25">
      <c r="A25" s="27">
        <f>'P1_I'!F29</f>
        <v/>
      </c>
      <c r="B25" s="27">
        <f>'P1_I'!G29</f>
        <v/>
      </c>
      <c r="D25" s="28" t="n"/>
      <c r="F25" s="27">
        <f>SUM(A25)</f>
        <v/>
      </c>
      <c r="G25" s="27">
        <f>SUM(B25)</f>
        <v/>
      </c>
    </row>
    <row r="26">
      <c r="A26" s="27">
        <f>'P1_I'!F30</f>
        <v/>
      </c>
      <c r="B26" s="27">
        <f>'P1_I'!G30</f>
        <v/>
      </c>
      <c r="D26" s="28" t="n"/>
      <c r="F26" s="27">
        <f>SUM(A26)</f>
        <v/>
      </c>
      <c r="G26" s="27">
        <f>SUM(B26)</f>
        <v/>
      </c>
    </row>
    <row r="27">
      <c r="A27" s="27">
        <f>'P1_I'!F31</f>
        <v/>
      </c>
      <c r="B27" s="27">
        <f>'P1_I'!G31</f>
        <v/>
      </c>
      <c r="D27" s="28" t="n"/>
      <c r="F27" s="27">
        <f>SUM(A27)</f>
        <v/>
      </c>
      <c r="G27" s="27">
        <f>SUM(B27)</f>
        <v/>
      </c>
    </row>
    <row r="28">
      <c r="A28" s="27">
        <f>'P1_I'!F32</f>
        <v/>
      </c>
      <c r="B28" s="27">
        <f>'P1_I'!G32</f>
        <v/>
      </c>
      <c r="D28" s="28" t="n"/>
      <c r="F28" s="27">
        <f>SUM(A28)</f>
        <v/>
      </c>
      <c r="G28" s="27">
        <f>SUM(B28)</f>
        <v/>
      </c>
    </row>
    <row r="29">
      <c r="D29" s="28" t="n"/>
    </row>
    <row r="30">
      <c r="D30" s="28" t="n"/>
      <c r="E30" s="31" t="inlineStr">
        <is>
          <t>CO</t>
        </is>
      </c>
      <c r="F30" s="29" t="inlineStr">
        <is>
          <t>CO1</t>
        </is>
      </c>
      <c r="G30" s="29" t="inlineStr">
        <is>
          <t>CO2</t>
        </is>
      </c>
    </row>
    <row r="31">
      <c r="D31" s="28" t="n"/>
      <c r="E31" s="31" t="inlineStr">
        <is>
          <t>CO%</t>
        </is>
      </c>
      <c r="F31" s="27">
        <f>IF(SUM(F7:F28) &gt; 0, COUNTIF(F7:F28, "&gt;=" &amp; F4), "")</f>
        <v/>
      </c>
      <c r="G31" s="27">
        <f>IF(SUM(G7:G28) &gt; 0, COUNTIF(G7:G28, "&gt;=" &amp; G4), "")</f>
        <v/>
      </c>
    </row>
    <row r="32">
      <c r="D32" s="28" t="n"/>
      <c r="E32" s="31" t="inlineStr">
        <is>
          <t>Total students</t>
        </is>
      </c>
      <c r="F32" s="27" t="n">
        <v>22</v>
      </c>
      <c r="G32" s="27" t="n">
        <v>22</v>
      </c>
    </row>
    <row r="33">
      <c r="D33" s="28" t="n"/>
      <c r="E33" s="31" t="inlineStr">
        <is>
          <t>I_attainment %</t>
        </is>
      </c>
      <c r="F33" s="27">
        <f>IF(SUM(F7:F28) &gt; 0, F31/F32*100, "0")</f>
        <v/>
      </c>
      <c r="G33" s="27">
        <f>IF(SUM(G7:G28) &gt; 0, G31/G32*100,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B1"/>
    <mergeCell ref="F1:G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width="2.5" customWidth="1" min="4" max="4"/>
    <col width="14.3" customWidth="1" min="5" max="5"/>
  </cols>
  <sheetData>
    <row r="1">
      <c r="A1" s="27" t="inlineStr">
        <is>
          <t>Endsem_E</t>
        </is>
      </c>
      <c r="D1" s="28" t="n"/>
      <c r="F1" s="27" t="inlineStr">
        <is>
          <t>Combined Components table</t>
        </is>
      </c>
    </row>
    <row r="2">
      <c r="A2" s="27" t="inlineStr">
        <is>
          <t>CO1</t>
        </is>
      </c>
      <c r="B2" s="27" t="inlineStr">
        <is>
          <t>CO2</t>
        </is>
      </c>
      <c r="D2" s="28" t="n"/>
      <c r="F2" s="29" t="inlineStr">
        <is>
          <t>CO1</t>
        </is>
      </c>
      <c r="G2" s="29" t="inlineStr">
        <is>
          <t>CO2</t>
        </is>
      </c>
    </row>
    <row r="3">
      <c r="A3" s="30">
        <f>'Endsem_E'!G3</f>
        <v/>
      </c>
      <c r="B3" s="30">
        <f>'Endsem_E'!H3</f>
        <v/>
      </c>
      <c r="D3" s="28" t="n"/>
      <c r="F3" s="27">
        <f>SUM(A3)</f>
        <v/>
      </c>
      <c r="G3" s="27">
        <f>SUM(B3)</f>
        <v/>
      </c>
    </row>
    <row r="4">
      <c r="A4" s="30">
        <f>'Endsem_E'!G4</f>
        <v/>
      </c>
      <c r="B4" s="30">
        <f>'Endsem_E'!H4</f>
        <v/>
      </c>
      <c r="D4" s="28" t="n"/>
      <c r="F4" s="27">
        <f>SUM(A4)</f>
        <v/>
      </c>
      <c r="G4" s="27">
        <f>SUM(B4)</f>
        <v/>
      </c>
    </row>
    <row r="5">
      <c r="D5" s="28" t="n"/>
    </row>
    <row r="6">
      <c r="A6" s="27" t="inlineStr">
        <is>
          <t>CO1</t>
        </is>
      </c>
      <c r="B6" s="27" t="inlineStr">
        <is>
          <t>CO2</t>
        </is>
      </c>
      <c r="D6" s="28" t="n"/>
      <c r="F6" s="29" t="inlineStr">
        <is>
          <t>CO1</t>
        </is>
      </c>
      <c r="G6" s="29" t="inlineStr">
        <is>
          <t>CO2</t>
        </is>
      </c>
    </row>
    <row r="7">
      <c r="A7" s="27">
        <f>'Endsem_E'!G11</f>
        <v/>
      </c>
      <c r="B7" s="27">
        <f>'Endsem_E'!H11</f>
        <v/>
      </c>
      <c r="D7" s="28" t="n"/>
      <c r="F7" s="27">
        <f>SUM(A7)</f>
        <v/>
      </c>
      <c r="G7" s="27">
        <f>SUM(B7)</f>
        <v/>
      </c>
    </row>
    <row r="8">
      <c r="A8" s="27">
        <f>'Endsem_E'!G12</f>
        <v/>
      </c>
      <c r="B8" s="27">
        <f>'Endsem_E'!H12</f>
        <v/>
      </c>
      <c r="D8" s="28" t="n"/>
      <c r="F8" s="27">
        <f>SUM(A8)</f>
        <v/>
      </c>
      <c r="G8" s="27">
        <f>SUM(B8)</f>
        <v/>
      </c>
    </row>
    <row r="9">
      <c r="A9" s="27">
        <f>'Endsem_E'!G13</f>
        <v/>
      </c>
      <c r="B9" s="27">
        <f>'Endsem_E'!H13</f>
        <v/>
      </c>
      <c r="D9" s="28" t="n"/>
      <c r="F9" s="27">
        <f>SUM(A9)</f>
        <v/>
      </c>
      <c r="G9" s="27">
        <f>SUM(B9)</f>
        <v/>
      </c>
    </row>
    <row r="10">
      <c r="A10" s="27">
        <f>'Endsem_E'!G14</f>
        <v/>
      </c>
      <c r="B10" s="27">
        <f>'Endsem_E'!H14</f>
        <v/>
      </c>
      <c r="D10" s="28" t="n"/>
      <c r="F10" s="27">
        <f>SUM(A10)</f>
        <v/>
      </c>
      <c r="G10" s="27">
        <f>SUM(B10)</f>
        <v/>
      </c>
    </row>
    <row r="11">
      <c r="A11" s="27">
        <f>'Endsem_E'!G15</f>
        <v/>
      </c>
      <c r="B11" s="27">
        <f>'Endsem_E'!H15</f>
        <v/>
      </c>
      <c r="D11" s="28" t="n"/>
      <c r="F11" s="27">
        <f>SUM(A11)</f>
        <v/>
      </c>
      <c r="G11" s="27">
        <f>SUM(B11)</f>
        <v/>
      </c>
    </row>
    <row r="12">
      <c r="A12" s="27">
        <f>'Endsem_E'!G16</f>
        <v/>
      </c>
      <c r="B12" s="27">
        <f>'Endsem_E'!H16</f>
        <v/>
      </c>
      <c r="D12" s="28" t="n"/>
      <c r="F12" s="27">
        <f>SUM(A12)</f>
        <v/>
      </c>
      <c r="G12" s="27">
        <f>SUM(B12)</f>
        <v/>
      </c>
    </row>
    <row r="13">
      <c r="A13" s="27">
        <f>'Endsem_E'!G17</f>
        <v/>
      </c>
      <c r="B13" s="27">
        <f>'Endsem_E'!H17</f>
        <v/>
      </c>
      <c r="D13" s="28" t="n"/>
      <c r="F13" s="27">
        <f>SUM(A13)</f>
        <v/>
      </c>
      <c r="G13" s="27">
        <f>SUM(B13)</f>
        <v/>
      </c>
    </row>
    <row r="14">
      <c r="A14" s="27">
        <f>'Endsem_E'!G18</f>
        <v/>
      </c>
      <c r="B14" s="27">
        <f>'Endsem_E'!H18</f>
        <v/>
      </c>
      <c r="D14" s="28" t="n"/>
      <c r="F14" s="27">
        <f>SUM(A14)</f>
        <v/>
      </c>
      <c r="G14" s="27">
        <f>SUM(B14)</f>
        <v/>
      </c>
    </row>
    <row r="15">
      <c r="A15" s="27">
        <f>'Endsem_E'!G19</f>
        <v/>
      </c>
      <c r="B15" s="27">
        <f>'Endsem_E'!H19</f>
        <v/>
      </c>
      <c r="D15" s="28" t="n"/>
      <c r="F15" s="27">
        <f>SUM(A15)</f>
        <v/>
      </c>
      <c r="G15" s="27">
        <f>SUM(B15)</f>
        <v/>
      </c>
    </row>
    <row r="16">
      <c r="A16" s="27">
        <f>'Endsem_E'!G20</f>
        <v/>
      </c>
      <c r="B16" s="27">
        <f>'Endsem_E'!H20</f>
        <v/>
      </c>
      <c r="D16" s="28" t="n"/>
      <c r="F16" s="27">
        <f>SUM(A16)</f>
        <v/>
      </c>
      <c r="G16" s="27">
        <f>SUM(B16)</f>
        <v/>
      </c>
    </row>
    <row r="17">
      <c r="A17" s="27">
        <f>'Endsem_E'!G21</f>
        <v/>
      </c>
      <c r="B17" s="27">
        <f>'Endsem_E'!H21</f>
        <v/>
      </c>
      <c r="D17" s="28" t="n"/>
      <c r="F17" s="27">
        <f>SUM(A17)</f>
        <v/>
      </c>
      <c r="G17" s="27">
        <f>SUM(B17)</f>
        <v/>
      </c>
    </row>
    <row r="18">
      <c r="A18" s="27">
        <f>'Endsem_E'!G22</f>
        <v/>
      </c>
      <c r="B18" s="27">
        <f>'Endsem_E'!H22</f>
        <v/>
      </c>
      <c r="D18" s="28" t="n"/>
      <c r="F18" s="27">
        <f>SUM(A18)</f>
        <v/>
      </c>
      <c r="G18" s="27">
        <f>SUM(B18)</f>
        <v/>
      </c>
    </row>
    <row r="19">
      <c r="A19" s="27">
        <f>'Endsem_E'!G23</f>
        <v/>
      </c>
      <c r="B19" s="27">
        <f>'Endsem_E'!H23</f>
        <v/>
      </c>
      <c r="D19" s="28" t="n"/>
      <c r="F19" s="27">
        <f>SUM(A19)</f>
        <v/>
      </c>
      <c r="G19" s="27">
        <f>SUM(B19)</f>
        <v/>
      </c>
    </row>
    <row r="20">
      <c r="A20" s="27">
        <f>'Endsem_E'!G24</f>
        <v/>
      </c>
      <c r="B20" s="27">
        <f>'Endsem_E'!H24</f>
        <v/>
      </c>
      <c r="D20" s="28" t="n"/>
      <c r="F20" s="27">
        <f>SUM(A20)</f>
        <v/>
      </c>
      <c r="G20" s="27">
        <f>SUM(B20)</f>
        <v/>
      </c>
    </row>
    <row r="21">
      <c r="A21" s="27">
        <f>'Endsem_E'!G25</f>
        <v/>
      </c>
      <c r="B21" s="27">
        <f>'Endsem_E'!H25</f>
        <v/>
      </c>
      <c r="D21" s="28" t="n"/>
      <c r="F21" s="27">
        <f>SUM(A21)</f>
        <v/>
      </c>
      <c r="G21" s="27">
        <f>SUM(B21)</f>
        <v/>
      </c>
    </row>
    <row r="22">
      <c r="A22" s="27">
        <f>'Endsem_E'!G26</f>
        <v/>
      </c>
      <c r="B22" s="27">
        <f>'Endsem_E'!H26</f>
        <v/>
      </c>
      <c r="D22" s="28" t="n"/>
      <c r="F22" s="27">
        <f>SUM(A22)</f>
        <v/>
      </c>
      <c r="G22" s="27">
        <f>SUM(B22)</f>
        <v/>
      </c>
    </row>
    <row r="23">
      <c r="A23" s="27">
        <f>'Endsem_E'!G27</f>
        <v/>
      </c>
      <c r="B23" s="27">
        <f>'Endsem_E'!H27</f>
        <v/>
      </c>
      <c r="D23" s="28" t="n"/>
      <c r="F23" s="27">
        <f>SUM(A23)</f>
        <v/>
      </c>
      <c r="G23" s="27">
        <f>SUM(B23)</f>
        <v/>
      </c>
    </row>
    <row r="24">
      <c r="A24" s="27">
        <f>'Endsem_E'!G28</f>
        <v/>
      </c>
      <c r="B24" s="27">
        <f>'Endsem_E'!H28</f>
        <v/>
      </c>
      <c r="D24" s="28" t="n"/>
      <c r="F24" s="27">
        <f>SUM(A24)</f>
        <v/>
      </c>
      <c r="G24" s="27">
        <f>SUM(B24)</f>
        <v/>
      </c>
    </row>
    <row r="25">
      <c r="A25" s="27">
        <f>'Endsem_E'!G29</f>
        <v/>
      </c>
      <c r="B25" s="27">
        <f>'Endsem_E'!H29</f>
        <v/>
      </c>
      <c r="D25" s="28" t="n"/>
      <c r="F25" s="27">
        <f>SUM(A25)</f>
        <v/>
      </c>
      <c r="G25" s="27">
        <f>SUM(B25)</f>
        <v/>
      </c>
    </row>
    <row r="26">
      <c r="A26" s="27">
        <f>'Endsem_E'!G30</f>
        <v/>
      </c>
      <c r="B26" s="27">
        <f>'Endsem_E'!H30</f>
        <v/>
      </c>
      <c r="D26" s="28" t="n"/>
      <c r="F26" s="27">
        <f>SUM(A26)</f>
        <v/>
      </c>
      <c r="G26" s="27">
        <f>SUM(B26)</f>
        <v/>
      </c>
    </row>
    <row r="27">
      <c r="A27" s="27">
        <f>'Endsem_E'!G31</f>
        <v/>
      </c>
      <c r="B27" s="27">
        <f>'Endsem_E'!H31</f>
        <v/>
      </c>
      <c r="D27" s="28" t="n"/>
      <c r="F27" s="27">
        <f>SUM(A27)</f>
        <v/>
      </c>
      <c r="G27" s="27">
        <f>SUM(B27)</f>
        <v/>
      </c>
    </row>
    <row r="28">
      <c r="A28" s="27">
        <f>'Endsem_E'!G32</f>
        <v/>
      </c>
      <c r="B28" s="27">
        <f>'Endsem_E'!H32</f>
        <v/>
      </c>
      <c r="D28" s="28" t="n"/>
      <c r="F28" s="27">
        <f>SUM(A28)</f>
        <v/>
      </c>
      <c r="G28" s="27">
        <f>SUM(B28)</f>
        <v/>
      </c>
    </row>
    <row r="29">
      <c r="D29" s="28" t="n"/>
    </row>
    <row r="30">
      <c r="D30" s="28" t="n"/>
      <c r="E30" s="31" t="inlineStr">
        <is>
          <t>CO</t>
        </is>
      </c>
      <c r="F30" s="29" t="inlineStr">
        <is>
          <t>CO1</t>
        </is>
      </c>
      <c r="G30" s="29" t="inlineStr">
        <is>
          <t>CO2</t>
        </is>
      </c>
    </row>
    <row r="31">
      <c r="D31" s="28" t="n"/>
      <c r="E31" s="31" t="inlineStr">
        <is>
          <t>CO%</t>
        </is>
      </c>
      <c r="F31" s="27">
        <f>IF(SUM(F7:F28) &gt; 0, COUNTIF(F7:F28, "&gt;=" &amp; F4), "")</f>
        <v/>
      </c>
      <c r="G31" s="27">
        <f>IF(SUM(G7:G28) &gt; 0, COUNTIF(G7:G28, "&gt;=" &amp; G4), "")</f>
        <v/>
      </c>
    </row>
    <row r="32">
      <c r="D32" s="28" t="n"/>
      <c r="E32" s="31" t="inlineStr">
        <is>
          <t>Total students</t>
        </is>
      </c>
      <c r="F32" s="27" t="n">
        <v>22</v>
      </c>
      <c r="G32" s="27" t="n">
        <v>22</v>
      </c>
    </row>
    <row r="33">
      <c r="D33" s="28" t="n"/>
      <c r="E33" s="31" t="inlineStr">
        <is>
          <t>E_attainment %</t>
        </is>
      </c>
      <c r="F33" s="27">
        <f>IF(SUM(F7:F28) &gt; 0, F31/F32*100, "0")</f>
        <v/>
      </c>
      <c r="G33" s="27">
        <f>IF(SUM(G7:G28) &gt; 0, G31/G32*100,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B1"/>
    <mergeCell ref="F1:G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2" t="inlineStr">
        <is>
          <t>Course Outcome</t>
        </is>
      </c>
      <c r="B1" s="32" t="inlineStr">
        <is>
          <t>Mapping with Program</t>
        </is>
      </c>
      <c r="C1" s="33" t="n"/>
      <c r="D1" s="32" t="inlineStr">
        <is>
          <t>Attainment % in</t>
        </is>
      </c>
      <c r="E1" s="33" t="n"/>
      <c r="F1" s="33" t="n"/>
      <c r="G1" s="33" t="n"/>
      <c r="H1" s="33" t="n"/>
      <c r="I1" s="33" t="n"/>
      <c r="J1" s="33" t="n"/>
      <c r="K1" s="33" t="n"/>
    </row>
    <row r="2">
      <c r="A2" s="33" t="n"/>
      <c r="B2" s="32" t="inlineStr">
        <is>
          <t>POs &amp; PSOs</t>
        </is>
      </c>
      <c r="C2" s="32" t="inlineStr">
        <is>
          <t>Level of Mapping</t>
        </is>
      </c>
      <c r="D2" s="32" t="inlineStr">
        <is>
          <t>Direct</t>
        </is>
      </c>
      <c r="E2" s="33" t="n"/>
      <c r="F2" s="33" t="n"/>
      <c r="G2" s="33" t="n"/>
      <c r="H2" s="33" t="n"/>
      <c r="I2" s="32" t="inlineStr">
        <is>
          <t>Indirect</t>
        </is>
      </c>
      <c r="J2" s="33" t="n"/>
      <c r="K2" s="32" t="inlineStr">
        <is>
          <t>Final Weighted CO Attainment (80% Direct + 20% Indirect)</t>
        </is>
      </c>
    </row>
    <row r="3">
      <c r="A3" s="33" t="n"/>
      <c r="B3" s="33" t="n"/>
      <c r="C3" s="34" t="inlineStr">
        <is>
          <t>Affinity</t>
        </is>
      </c>
      <c r="D3" s="32" t="inlineStr">
        <is>
          <t>University(SEE)</t>
        </is>
      </c>
      <c r="E3" s="33" t="n"/>
      <c r="F3" s="32" t="inlineStr">
        <is>
          <t>Internal(CIE)</t>
        </is>
      </c>
      <c r="G3" s="33" t="n"/>
      <c r="H3" s="32" t="inlineStr">
        <is>
          <t>Weighted Level of Attainment (University + IA)</t>
        </is>
      </c>
      <c r="I3" s="32" t="inlineStr">
        <is>
          <t>Attainment</t>
        </is>
      </c>
      <c r="J3" s="32" t="inlineStr">
        <is>
          <t>Level Of Attainment</t>
        </is>
      </c>
      <c r="K3" s="33" t="n"/>
    </row>
    <row r="4">
      <c r="A4" s="33" t="n"/>
      <c r="B4" s="33" t="n"/>
      <c r="C4" s="33" t="n"/>
      <c r="D4" s="32" t="inlineStr">
        <is>
          <t>Attainment</t>
        </is>
      </c>
      <c r="E4" s="32" t="inlineStr">
        <is>
          <t>Level Of Attainment (0-40 --&gt; 1, 40-60 ---&gt; 2, 60-100---&gt; 3)</t>
        </is>
      </c>
      <c r="F4" s="32" t="inlineStr">
        <is>
          <t>Attainment</t>
        </is>
      </c>
      <c r="G4" s="32" t="inlineStr">
        <is>
          <t>Level Of Attainment (0-40 --&gt; 1, 40-60 ---&gt; 2, 60-100---&gt; 3)</t>
        </is>
      </c>
      <c r="H4" s="33" t="n"/>
      <c r="I4" s="33" t="n"/>
      <c r="J4" s="33" t="n"/>
      <c r="K4" s="34" t="inlineStr">
        <is>
          <t>Level of Attainment</t>
        </is>
      </c>
    </row>
    <row r="5">
      <c r="A5" s="32" t="inlineStr">
        <is>
          <t>CO1</t>
        </is>
      </c>
      <c r="B5" s="33">
        <f>Input_Details!E2</f>
        <v/>
      </c>
      <c r="C5" s="33">
        <f>Input_Details!E3</f>
        <v/>
      </c>
      <c r="D5" s="33">
        <f>Internal_Components!F33</f>
        <v/>
      </c>
      <c r="E5" s="35">
        <f>IF(AND(D5&gt;=0,D5&lt;40),1,IF(AND(D5&gt;=40,D5&lt;60),2,IF(AND(D5&gt;=60,D5&lt;=100),3,"0")))</f>
        <v/>
      </c>
      <c r="F5" s="33">
        <f>External_Components!F33</f>
        <v/>
      </c>
      <c r="G5" s="35">
        <f>IF(AND(F5&gt;=0,F5&lt;40),1,IF(AND(F5&gt;=40,F5&lt;60),2,IF(AND(F5&gt;=60,F5&lt;=100),3,"0")))</f>
        <v/>
      </c>
      <c r="H5" s="33">
        <f>E5*(Input_Details!B16/100)+G5*Input_Details!B15/100</f>
        <v/>
      </c>
      <c r="I5" s="35">
        <f>IF(Input_Details!E9&gt;0,Input_Details!E9,"0")</f>
        <v/>
      </c>
      <c r="J5" s="33">
        <f>IF(AND(I5&gt;=0,I5&lt;40),1,IF(AND(I5&gt;=40,I5&lt;60),2,IF(AND(I5&gt;=60,I5&lt;=100),3,"0")))</f>
        <v/>
      </c>
      <c r="K5" s="35">
        <f>(H5*(Input_Details!B17/100))+(J5*(Input_Details!B18/100))</f>
        <v/>
      </c>
    </row>
    <row r="6">
      <c r="A6" s="36" t="n"/>
      <c r="B6" s="37">
        <f>Input_Details!F2</f>
        <v/>
      </c>
      <c r="C6" s="37">
        <f>Input_Details!F3</f>
        <v/>
      </c>
      <c r="D6" s="36" t="n"/>
      <c r="E6" s="36" t="n"/>
      <c r="F6" s="36" t="n"/>
      <c r="G6" s="36" t="n"/>
      <c r="H6" s="36" t="n"/>
      <c r="I6" s="36" t="n"/>
      <c r="J6" s="36" t="n"/>
      <c r="K6" s="36" t="n"/>
    </row>
    <row r="7">
      <c r="A7" s="36" t="n"/>
      <c r="B7" s="33">
        <f>Input_Details!G2</f>
        <v/>
      </c>
      <c r="C7" s="33">
        <f>Input_Details!G3</f>
        <v/>
      </c>
      <c r="D7" s="36" t="n"/>
      <c r="E7" s="36" t="n"/>
      <c r="F7" s="36" t="n"/>
      <c r="G7" s="36" t="n"/>
      <c r="H7" s="36" t="n"/>
      <c r="I7" s="36" t="n"/>
      <c r="J7" s="36" t="n"/>
      <c r="K7" s="36" t="n"/>
    </row>
    <row r="8">
      <c r="A8" s="36" t="n"/>
      <c r="B8" s="37">
        <f>Input_Details!H2</f>
        <v/>
      </c>
      <c r="C8" s="37">
        <f>Input_Details!H3</f>
        <v/>
      </c>
      <c r="D8" s="36" t="n"/>
      <c r="E8" s="36" t="n"/>
      <c r="F8" s="36" t="n"/>
      <c r="G8" s="36" t="n"/>
      <c r="H8" s="36" t="n"/>
      <c r="I8" s="36" t="n"/>
      <c r="J8" s="36" t="n"/>
      <c r="K8" s="36" t="n"/>
    </row>
    <row r="9">
      <c r="A9" s="36" t="n"/>
      <c r="B9" s="33">
        <f>Input_Details!I2</f>
        <v/>
      </c>
      <c r="C9" s="33">
        <f>Input_Details!I3</f>
        <v/>
      </c>
      <c r="D9" s="36" t="n"/>
      <c r="E9" s="36" t="n"/>
      <c r="F9" s="36" t="n"/>
      <c r="G9" s="36" t="n"/>
      <c r="H9" s="36" t="n"/>
      <c r="I9" s="36" t="n"/>
      <c r="J9" s="36" t="n"/>
      <c r="K9" s="36" t="n"/>
    </row>
    <row r="10">
      <c r="A10" s="36" t="n"/>
      <c r="B10" s="37">
        <f>Input_Details!J2</f>
        <v/>
      </c>
      <c r="C10" s="37">
        <f>Input_Details!J3</f>
        <v/>
      </c>
      <c r="D10" s="36" t="n"/>
      <c r="E10" s="36" t="n"/>
      <c r="F10" s="36" t="n"/>
      <c r="G10" s="36" t="n"/>
      <c r="H10" s="36" t="n"/>
      <c r="I10" s="36" t="n"/>
      <c r="J10" s="36" t="n"/>
      <c r="K10" s="36" t="n"/>
    </row>
    <row r="11">
      <c r="A11" s="36" t="n"/>
      <c r="B11" s="33">
        <f>Input_Details!K2</f>
        <v/>
      </c>
      <c r="C11" s="33">
        <f>Input_Details!K3</f>
        <v/>
      </c>
      <c r="D11" s="36" t="n"/>
      <c r="E11" s="36" t="n"/>
      <c r="F11" s="36" t="n"/>
      <c r="G11" s="36" t="n"/>
      <c r="H11" s="36" t="n"/>
      <c r="I11" s="36" t="n"/>
      <c r="J11" s="36" t="n"/>
      <c r="K11" s="36" t="n"/>
    </row>
    <row r="12">
      <c r="A12" s="36" t="n"/>
      <c r="B12" s="37">
        <f>Input_Details!L2</f>
        <v/>
      </c>
      <c r="C12" s="37">
        <f>Input_Details!L3</f>
        <v/>
      </c>
      <c r="D12" s="36" t="n"/>
      <c r="E12" s="36" t="n"/>
      <c r="F12" s="36" t="n"/>
      <c r="G12" s="36" t="n"/>
      <c r="H12" s="36" t="n"/>
      <c r="I12" s="36" t="n"/>
      <c r="J12" s="36" t="n"/>
      <c r="K12" s="36" t="n"/>
    </row>
    <row r="13">
      <c r="A13" s="36" t="n"/>
      <c r="B13" s="33">
        <f>Input_Details!M2</f>
        <v/>
      </c>
      <c r="C13" s="33">
        <f>Input_Details!M3</f>
        <v/>
      </c>
      <c r="D13" s="36" t="n"/>
      <c r="E13" s="36" t="n"/>
      <c r="F13" s="36" t="n"/>
      <c r="G13" s="36" t="n"/>
      <c r="H13" s="36" t="n"/>
      <c r="I13" s="36" t="n"/>
      <c r="J13" s="36" t="n"/>
      <c r="K13" s="36" t="n"/>
    </row>
    <row r="14">
      <c r="A14" s="36" t="n"/>
      <c r="B14" s="37">
        <f>Input_Details!N2</f>
        <v/>
      </c>
      <c r="C14" s="37">
        <f>Input_Details!N3</f>
        <v/>
      </c>
      <c r="D14" s="36" t="n"/>
      <c r="E14" s="36" t="n"/>
      <c r="F14" s="36" t="n"/>
      <c r="G14" s="36" t="n"/>
      <c r="H14" s="36" t="n"/>
      <c r="I14" s="36" t="n"/>
      <c r="J14" s="36" t="n"/>
      <c r="K14" s="36" t="n"/>
    </row>
    <row r="15">
      <c r="A15" s="36" t="n"/>
      <c r="B15" s="33">
        <f>Input_Details!O2</f>
        <v/>
      </c>
      <c r="C15" s="33">
        <f>Input_Details!O3</f>
        <v/>
      </c>
      <c r="D15" s="36" t="n"/>
      <c r="E15" s="36" t="n"/>
      <c r="F15" s="36" t="n"/>
      <c r="G15" s="36" t="n"/>
      <c r="H15" s="36" t="n"/>
      <c r="I15" s="36" t="n"/>
      <c r="J15" s="36" t="n"/>
      <c r="K15" s="36" t="n"/>
    </row>
    <row r="16">
      <c r="A16" s="36" t="n"/>
      <c r="B16" s="37">
        <f>Input_Details!P2</f>
        <v/>
      </c>
      <c r="C16" s="37">
        <f>Input_Details!P3</f>
        <v/>
      </c>
      <c r="D16" s="36" t="n"/>
      <c r="E16" s="36" t="n"/>
      <c r="F16" s="36" t="n"/>
      <c r="G16" s="36" t="n"/>
      <c r="H16" s="36" t="n"/>
      <c r="I16" s="36" t="n"/>
      <c r="J16" s="36" t="n"/>
      <c r="K16" s="36" t="n"/>
    </row>
    <row r="17">
      <c r="A17" s="36" t="n"/>
      <c r="B17" s="33">
        <f>Input_Details!Q2</f>
        <v/>
      </c>
      <c r="C17" s="33">
        <f>Input_Details!Q3</f>
        <v/>
      </c>
      <c r="D17" s="36" t="n"/>
      <c r="E17" s="36" t="n"/>
      <c r="F17" s="36" t="n"/>
      <c r="G17" s="36" t="n"/>
      <c r="H17" s="36" t="n"/>
      <c r="I17" s="36" t="n"/>
      <c r="J17" s="36" t="n"/>
      <c r="K17" s="36" t="n"/>
    </row>
    <row r="18">
      <c r="A18" s="36" t="n"/>
      <c r="B18" s="37">
        <f>Input_Details!R2</f>
        <v/>
      </c>
      <c r="C18" s="37">
        <f>Input_Details!R3</f>
        <v/>
      </c>
      <c r="D18" s="36" t="n"/>
      <c r="E18" s="36" t="n"/>
      <c r="F18" s="36" t="n"/>
      <c r="G18" s="36" t="n"/>
      <c r="H18" s="36" t="n"/>
      <c r="I18" s="36" t="n"/>
      <c r="J18" s="36" t="n"/>
      <c r="K18" s="36" t="n"/>
    </row>
    <row r="19">
      <c r="A19" s="36" t="n"/>
      <c r="B19" s="33">
        <f>Input_Details!S2</f>
        <v/>
      </c>
      <c r="C19" s="33">
        <f>Input_Details!S3</f>
        <v/>
      </c>
      <c r="D19" s="36" t="n"/>
      <c r="E19" s="36" t="n"/>
      <c r="F19" s="36" t="n"/>
      <c r="G19" s="36" t="n"/>
      <c r="H19" s="36" t="n"/>
      <c r="I19" s="36" t="n"/>
      <c r="J19" s="36" t="n"/>
      <c r="K19" s="36" t="n"/>
    </row>
    <row r="20">
      <c r="A20" s="36" t="n"/>
      <c r="B20" s="37">
        <f>Input_Details!T2</f>
        <v/>
      </c>
      <c r="C20" s="37">
        <f>Input_Details!T3</f>
        <v/>
      </c>
      <c r="D20" s="36" t="n"/>
      <c r="E20" s="36" t="n"/>
      <c r="F20" s="36" t="n"/>
      <c r="G20" s="36" t="n"/>
      <c r="H20" s="36" t="n"/>
      <c r="I20" s="36" t="n"/>
      <c r="J20" s="36" t="n"/>
      <c r="K20" s="36" t="n"/>
    </row>
    <row r="21">
      <c r="A21" s="36" t="n"/>
      <c r="B21" s="33">
        <f>Input_Details!U2</f>
        <v/>
      </c>
      <c r="C21" s="33">
        <f>Input_Details!U3</f>
        <v/>
      </c>
      <c r="D21" s="36" t="n"/>
      <c r="E21" s="36" t="n"/>
      <c r="F21" s="36" t="n"/>
      <c r="G21" s="36" t="n"/>
      <c r="H21" s="36" t="n"/>
      <c r="I21" s="36" t="n"/>
      <c r="J21" s="36" t="n"/>
      <c r="K21" s="36" t="n"/>
    </row>
    <row r="22">
      <c r="A22" s="34" t="inlineStr">
        <is>
          <t>CO2</t>
        </is>
      </c>
      <c r="B22" s="33">
        <f>Input_Details!E2</f>
        <v/>
      </c>
      <c r="C22" s="33">
        <f>Input_Details!E4</f>
        <v/>
      </c>
      <c r="D22" s="33">
        <f>Internal_Components!G33</f>
        <v/>
      </c>
      <c r="E22" s="35">
        <f>IF(AND(D22&gt;=0,D22&lt;40),1,IF(AND(D22&gt;=40,D22&lt;60),2,IF(AND(D22&gt;=60,D22&lt;=100),3,"0")))</f>
        <v/>
      </c>
      <c r="F22" s="33">
        <f>External_Components!G33</f>
        <v/>
      </c>
      <c r="G22" s="35">
        <f>IF(AND(F22&gt;=0,F22&lt;40),1,IF(AND(F22&gt;=40,F22&lt;60),2,IF(AND(F22&gt;=60,F22&lt;=100),3,"0")))</f>
        <v/>
      </c>
      <c r="H22" s="33">
        <f>E22*(Input_Details!B16/100)+G22*Input_Details!B15/100</f>
        <v/>
      </c>
      <c r="I22" s="35">
        <f>IF(Input_Details!E10&gt;0,Input_Details!E10,"0")</f>
        <v/>
      </c>
      <c r="J22" s="33">
        <f>IF(AND(I22&gt;=0,I22&lt;40),1,IF(AND(I22&gt;=40,I22&lt;60),2,IF(AND(I22&gt;=60,I22&lt;=100),3,"0")))</f>
        <v/>
      </c>
      <c r="K22" s="35">
        <f>(H22*(Input_Details!B17/100))+(J22*(Input_Details!B18/100))</f>
        <v/>
      </c>
    </row>
    <row r="23">
      <c r="A23" s="36" t="n"/>
      <c r="B23" s="37">
        <f>Input_Details!F2</f>
        <v/>
      </c>
      <c r="C23" s="37">
        <f>Input_Details!F4</f>
        <v/>
      </c>
      <c r="D23" s="36" t="n"/>
      <c r="E23" s="36" t="n"/>
      <c r="F23" s="36" t="n"/>
      <c r="G23" s="36" t="n"/>
      <c r="H23" s="36" t="n"/>
      <c r="I23" s="36" t="n"/>
      <c r="J23" s="36" t="n"/>
      <c r="K23" s="36" t="n"/>
    </row>
    <row r="24">
      <c r="A24" s="36" t="n"/>
      <c r="B24" s="33">
        <f>Input_Details!G2</f>
        <v/>
      </c>
      <c r="C24" s="33">
        <f>Input_Details!G4</f>
        <v/>
      </c>
      <c r="D24" s="36" t="n"/>
      <c r="E24" s="36" t="n"/>
      <c r="F24" s="36" t="n"/>
      <c r="G24" s="36" t="n"/>
      <c r="H24" s="36" t="n"/>
      <c r="I24" s="36" t="n"/>
      <c r="J24" s="36" t="n"/>
      <c r="K24" s="36" t="n"/>
    </row>
    <row r="25">
      <c r="A25" s="36" t="n"/>
      <c r="B25" s="37">
        <f>Input_Details!H2</f>
        <v/>
      </c>
      <c r="C25" s="37">
        <f>Input_Details!H4</f>
        <v/>
      </c>
      <c r="D25" s="36" t="n"/>
      <c r="E25" s="36" t="n"/>
      <c r="F25" s="36" t="n"/>
      <c r="G25" s="36" t="n"/>
      <c r="H25" s="36" t="n"/>
      <c r="I25" s="36" t="n"/>
      <c r="J25" s="36" t="n"/>
      <c r="K25" s="36" t="n"/>
    </row>
    <row r="26">
      <c r="A26" s="36" t="n"/>
      <c r="B26" s="33">
        <f>Input_Details!I2</f>
        <v/>
      </c>
      <c r="C26" s="33">
        <f>Input_Details!I4</f>
        <v/>
      </c>
      <c r="D26" s="36" t="n"/>
      <c r="E26" s="36" t="n"/>
      <c r="F26" s="36" t="n"/>
      <c r="G26" s="36" t="n"/>
      <c r="H26" s="36" t="n"/>
      <c r="I26" s="36" t="n"/>
      <c r="J26" s="36" t="n"/>
      <c r="K26" s="36" t="n"/>
    </row>
    <row r="27">
      <c r="A27" s="36" t="n"/>
      <c r="B27" s="37">
        <f>Input_Details!J2</f>
        <v/>
      </c>
      <c r="C27" s="37">
        <f>Input_Details!J4</f>
        <v/>
      </c>
      <c r="D27" s="36" t="n"/>
      <c r="E27" s="36" t="n"/>
      <c r="F27" s="36" t="n"/>
      <c r="G27" s="36" t="n"/>
      <c r="H27" s="36" t="n"/>
      <c r="I27" s="36" t="n"/>
      <c r="J27" s="36" t="n"/>
      <c r="K27" s="36" t="n"/>
    </row>
    <row r="28">
      <c r="A28" s="36" t="n"/>
      <c r="B28" s="33">
        <f>Input_Details!K2</f>
        <v/>
      </c>
      <c r="C28" s="33">
        <f>Input_Details!K4</f>
        <v/>
      </c>
      <c r="D28" s="36" t="n"/>
      <c r="E28" s="36" t="n"/>
      <c r="F28" s="36" t="n"/>
      <c r="G28" s="36" t="n"/>
      <c r="H28" s="36" t="n"/>
      <c r="I28" s="36" t="n"/>
      <c r="J28" s="36" t="n"/>
      <c r="K28" s="36" t="n"/>
    </row>
    <row r="29">
      <c r="A29" s="36" t="n"/>
      <c r="B29" s="37">
        <f>Input_Details!L2</f>
        <v/>
      </c>
      <c r="C29" s="37">
        <f>Input_Details!L4</f>
        <v/>
      </c>
      <c r="D29" s="36" t="n"/>
      <c r="E29" s="36" t="n"/>
      <c r="F29" s="36" t="n"/>
      <c r="G29" s="36" t="n"/>
      <c r="H29" s="36" t="n"/>
      <c r="I29" s="36" t="n"/>
      <c r="J29" s="36" t="n"/>
      <c r="K29" s="36" t="n"/>
    </row>
    <row r="30">
      <c r="A30" s="36" t="n"/>
      <c r="B30" s="33">
        <f>Input_Details!M2</f>
        <v/>
      </c>
      <c r="C30" s="33">
        <f>Input_Details!M4</f>
        <v/>
      </c>
      <c r="D30" s="36" t="n"/>
      <c r="E30" s="36" t="n"/>
      <c r="F30" s="36" t="n"/>
      <c r="G30" s="36" t="n"/>
      <c r="H30" s="36" t="n"/>
      <c r="I30" s="36" t="n"/>
      <c r="J30" s="36" t="n"/>
      <c r="K30" s="36" t="n"/>
    </row>
    <row r="31">
      <c r="A31" s="36" t="n"/>
      <c r="B31" s="37">
        <f>Input_Details!N2</f>
        <v/>
      </c>
      <c r="C31" s="37">
        <f>Input_Details!N4</f>
        <v/>
      </c>
      <c r="D31" s="36" t="n"/>
      <c r="E31" s="36" t="n"/>
      <c r="F31" s="36" t="n"/>
      <c r="G31" s="36" t="n"/>
      <c r="H31" s="36" t="n"/>
      <c r="I31" s="36" t="n"/>
      <c r="J31" s="36" t="n"/>
      <c r="K31" s="36" t="n"/>
    </row>
    <row r="32">
      <c r="A32" s="36" t="n"/>
      <c r="B32" s="33">
        <f>Input_Details!O2</f>
        <v/>
      </c>
      <c r="C32" s="33">
        <f>Input_Details!O4</f>
        <v/>
      </c>
      <c r="D32" s="36" t="n"/>
      <c r="E32" s="36" t="n"/>
      <c r="F32" s="36" t="n"/>
      <c r="G32" s="36" t="n"/>
      <c r="H32" s="36" t="n"/>
      <c r="I32" s="36" t="n"/>
      <c r="J32" s="36" t="n"/>
      <c r="K32" s="36" t="n"/>
    </row>
    <row r="33">
      <c r="A33" s="36" t="n"/>
      <c r="B33" s="37">
        <f>Input_Details!P2</f>
        <v/>
      </c>
      <c r="C33" s="37">
        <f>Input_Details!P4</f>
        <v/>
      </c>
      <c r="D33" s="36" t="n"/>
      <c r="E33" s="36" t="n"/>
      <c r="F33" s="36" t="n"/>
      <c r="G33" s="36" t="n"/>
      <c r="H33" s="36" t="n"/>
      <c r="I33" s="36" t="n"/>
      <c r="J33" s="36" t="n"/>
      <c r="K33" s="36" t="n"/>
    </row>
    <row r="34">
      <c r="A34" s="36" t="n"/>
      <c r="B34" s="33">
        <f>Input_Details!Q2</f>
        <v/>
      </c>
      <c r="C34" s="33">
        <f>Input_Details!Q4</f>
        <v/>
      </c>
      <c r="D34" s="36" t="n"/>
      <c r="E34" s="36" t="n"/>
      <c r="F34" s="36" t="n"/>
      <c r="G34" s="36" t="n"/>
      <c r="H34" s="36" t="n"/>
      <c r="I34" s="36" t="n"/>
      <c r="J34" s="36" t="n"/>
      <c r="K34" s="36" t="n"/>
    </row>
    <row r="35">
      <c r="A35" s="36" t="n"/>
      <c r="B35" s="37">
        <f>Input_Details!R2</f>
        <v/>
      </c>
      <c r="C35" s="37">
        <f>Input_Details!R4</f>
        <v/>
      </c>
      <c r="D35" s="36" t="n"/>
      <c r="E35" s="36" t="n"/>
      <c r="F35" s="36" t="n"/>
      <c r="G35" s="36" t="n"/>
      <c r="H35" s="36" t="n"/>
      <c r="I35" s="36" t="n"/>
      <c r="J35" s="36" t="n"/>
      <c r="K35" s="36" t="n"/>
    </row>
    <row r="36">
      <c r="A36" s="36" t="n"/>
      <c r="B36" s="33">
        <f>Input_Details!S2</f>
        <v/>
      </c>
      <c r="C36" s="33">
        <f>Input_Details!S4</f>
        <v/>
      </c>
      <c r="D36" s="36" t="n"/>
      <c r="E36" s="36" t="n"/>
      <c r="F36" s="36" t="n"/>
      <c r="G36" s="36" t="n"/>
      <c r="H36" s="36" t="n"/>
      <c r="I36" s="36" t="n"/>
      <c r="J36" s="36" t="n"/>
      <c r="K36" s="36" t="n"/>
    </row>
    <row r="37">
      <c r="A37" s="36" t="n"/>
      <c r="B37" s="37">
        <f>Input_Details!T2</f>
        <v/>
      </c>
      <c r="C37" s="37">
        <f>Input_Details!T4</f>
        <v/>
      </c>
      <c r="D37" s="36" t="n"/>
      <c r="E37" s="36" t="n"/>
      <c r="F37" s="36" t="n"/>
      <c r="G37" s="36" t="n"/>
      <c r="H37" s="36" t="n"/>
      <c r="I37" s="36" t="n"/>
      <c r="J37" s="36" t="n"/>
      <c r="K37" s="36" t="n"/>
    </row>
    <row r="38">
      <c r="A38" s="36" t="n"/>
      <c r="B38" s="33">
        <f>Input_Details!U2</f>
        <v/>
      </c>
      <c r="C38" s="33">
        <f>Input_Details!U4</f>
        <v/>
      </c>
      <c r="D38" s="36" t="n"/>
      <c r="E38" s="36" t="n"/>
      <c r="F38" s="36" t="n"/>
      <c r="G38" s="36" t="n"/>
      <c r="H38" s="36" t="n"/>
      <c r="I38" s="36" t="n"/>
      <c r="J38" s="36" t="n"/>
      <c r="K38" s="36" t="n"/>
    </row>
    <row r="39"/>
    <row r="40"/>
    <row r="41"/>
    <row r="42">
      <c r="B42" s="38" t="inlineStr">
        <is>
          <t>Weighted PO/PSO Attainment Contribution</t>
        </is>
      </c>
    </row>
    <row r="43">
      <c r="B43" s="39" t="inlineStr">
        <is>
          <t>COs\POs</t>
        </is>
      </c>
      <c r="C43" s="39" t="inlineStr">
        <is>
          <t>PO1</t>
        </is>
      </c>
      <c r="D43" s="39" t="inlineStr">
        <is>
          <t>PO2</t>
        </is>
      </c>
      <c r="E43" s="39" t="inlineStr">
        <is>
          <t>PO3</t>
        </is>
      </c>
      <c r="F43" s="39" t="inlineStr">
        <is>
          <t>PO4</t>
        </is>
      </c>
      <c r="G43" s="39" t="inlineStr">
        <is>
          <t>PO5</t>
        </is>
      </c>
      <c r="H43" s="39" t="inlineStr">
        <is>
          <t>PO6</t>
        </is>
      </c>
      <c r="I43" s="39" t="inlineStr">
        <is>
          <t>PO7</t>
        </is>
      </c>
      <c r="J43" s="39" t="inlineStr">
        <is>
          <t>PO8</t>
        </is>
      </c>
      <c r="K43" s="39" t="inlineStr">
        <is>
          <t>PO9</t>
        </is>
      </c>
      <c r="L43" s="39" t="inlineStr">
        <is>
          <t>PO10</t>
        </is>
      </c>
      <c r="M43" s="39" t="inlineStr">
        <is>
          <t>PO11</t>
        </is>
      </c>
      <c r="N43" s="39" t="inlineStr">
        <is>
          <t>PO12</t>
        </is>
      </c>
      <c r="O43" s="39" t="inlineStr">
        <is>
          <t>PSO1</t>
        </is>
      </c>
      <c r="P43" s="39" t="inlineStr">
        <is>
          <t>PSO2</t>
        </is>
      </c>
      <c r="Q43" s="39" t="inlineStr">
        <is>
          <t>PSO3</t>
        </is>
      </c>
      <c r="R43" s="39" t="inlineStr">
        <is>
          <t>PSO4</t>
        </is>
      </c>
      <c r="S43" s="39" t="inlineStr">
        <is>
          <t>PSO5</t>
        </is>
      </c>
    </row>
    <row r="44">
      <c r="B44" s="39" t="inlineStr">
        <is>
          <t>CO1</t>
        </is>
      </c>
      <c r="C44" s="2">
        <f>C5*K5</f>
        <v/>
      </c>
      <c r="D44" s="2">
        <f>C6*K5</f>
        <v/>
      </c>
      <c r="E44" s="2">
        <f>C7*K5</f>
        <v/>
      </c>
      <c r="F44" s="2">
        <f>C8*K5</f>
        <v/>
      </c>
      <c r="G44" s="2">
        <f>C9*K5</f>
        <v/>
      </c>
      <c r="H44" s="2">
        <f>C10*K5</f>
        <v/>
      </c>
      <c r="I44" s="2">
        <f>C11*K5</f>
        <v/>
      </c>
      <c r="J44" s="2">
        <f>C12*K5</f>
        <v/>
      </c>
      <c r="K44" s="2">
        <f>C13*K5</f>
        <v/>
      </c>
      <c r="L44" s="2">
        <f>C14*K5</f>
        <v/>
      </c>
      <c r="M44" s="2">
        <f>C15*K5</f>
        <v/>
      </c>
      <c r="N44" s="2">
        <f>C16*K5</f>
        <v/>
      </c>
      <c r="O44" s="2">
        <f>C17*K5</f>
        <v/>
      </c>
      <c r="P44" s="2">
        <f>C18*K5</f>
        <v/>
      </c>
      <c r="Q44" s="2">
        <f>C19*K5</f>
        <v/>
      </c>
      <c r="R44" s="2">
        <f>C20*K5</f>
        <v/>
      </c>
      <c r="S44" s="2">
        <f>C21*K5</f>
        <v/>
      </c>
    </row>
    <row r="45">
      <c r="B45" s="39" t="inlineStr">
        <is>
          <t>CO2</t>
        </is>
      </c>
      <c r="C45" s="2">
        <f>C22*K22</f>
        <v/>
      </c>
      <c r="D45" s="2">
        <f>C23*K22</f>
        <v/>
      </c>
      <c r="E45" s="2">
        <f>C24*K22</f>
        <v/>
      </c>
      <c r="F45" s="2">
        <f>C25*K22</f>
        <v/>
      </c>
      <c r="G45" s="2">
        <f>C26*K22</f>
        <v/>
      </c>
      <c r="H45" s="2">
        <f>C27*K22</f>
        <v/>
      </c>
      <c r="I45" s="2">
        <f>C28*K22</f>
        <v/>
      </c>
      <c r="J45" s="2">
        <f>C29*K22</f>
        <v/>
      </c>
      <c r="K45" s="2">
        <f>C30*K22</f>
        <v/>
      </c>
      <c r="L45" s="2">
        <f>C31*K22</f>
        <v/>
      </c>
      <c r="M45" s="2">
        <f>C32*K22</f>
        <v/>
      </c>
      <c r="N45" s="2">
        <f>C33*K22</f>
        <v/>
      </c>
      <c r="O45" s="2">
        <f>C34*K22</f>
        <v/>
      </c>
      <c r="P45" s="2">
        <f>C35*K22</f>
        <v/>
      </c>
      <c r="Q45" s="2">
        <f>C36*K22</f>
        <v/>
      </c>
      <c r="R45" s="2">
        <f>C37*K22</f>
        <v/>
      </c>
      <c r="S45" s="2">
        <f>C38*K22</f>
        <v/>
      </c>
    </row>
    <row r="46">
      <c r="B46" s="38" t="inlineStr">
        <is>
          <t>Final Ratio</t>
        </is>
      </c>
    </row>
    <row r="47">
      <c r="B47" s="39" t="inlineStr">
        <is>
          <t>19fl</t>
        </is>
      </c>
      <c r="C47" s="2">
        <f>IF(AND(SUM(C44:C45)&gt;0, SUM(Input_Details!E3:Input_Details!E4)&gt;0), SUM(C44:C45)/(SUM(Input_Details!E3:Input_Details!E4)), 0)</f>
        <v/>
      </c>
      <c r="D47" s="2">
        <f>IF(AND(SUM(D44:D45)&gt;0, SUM(Input_Details!F3:Input_Details!F4)&gt;0), SUM(D44:D45)/(SUM(Input_Details!F3:Input_Details!F4)), 0)</f>
        <v/>
      </c>
      <c r="E47" s="2">
        <f>IF(AND(SUM(E44:E45)&gt;0, SUM(Input_Details!G3:Input_Details!G4)&gt;0), SUM(E44:E45)/(SUM(Input_Details!G3:Input_Details!G4)), 0)</f>
        <v/>
      </c>
      <c r="F47" s="2">
        <f>IF(AND(SUM(F44:F45)&gt;0, SUM(Input_Details!H3:Input_Details!H4)&gt;0), SUM(F44:F45)/(SUM(Input_Details!H3:Input_Details!H4)), 0)</f>
        <v/>
      </c>
      <c r="G47" s="2">
        <f>IF(AND(SUM(G44:G45)&gt;0, SUM(Input_Details!I3:Input_Details!I4)&gt;0), SUM(G44:G45)/(SUM(Input_Details!I3:Input_Details!I4)), 0)</f>
        <v/>
      </c>
      <c r="H47" s="2">
        <f>IF(AND(SUM(H44:H45)&gt;0, SUM(Input_Details!J3:Input_Details!J4)&gt;0), SUM(H44:H45)/(SUM(Input_Details!J3:Input_Details!J4)), 0)</f>
        <v/>
      </c>
      <c r="I47" s="2">
        <f>IF(AND(SUM(I44:I45)&gt;0, SUM(Input_Details!K3:Input_Details!K4)&gt;0), SUM(I44:I45)/(SUM(Input_Details!K3:Input_Details!K4)), 0)</f>
        <v/>
      </c>
      <c r="J47" s="2">
        <f>IF(AND(SUM(J44:J45)&gt;0, SUM(Input_Details!L3:Input_Details!L4)&gt;0), SUM(J44:J45)/(SUM(Input_Details!L3:Input_Details!L4)), 0)</f>
        <v/>
      </c>
      <c r="K47" s="2">
        <f>IF(AND(SUM(K44:K45)&gt;0, SUM(Input_Details!M3:Input_Details!M4)&gt;0), SUM(K44:K45)/(SUM(Input_Details!M3:Input_Details!M4)), 0)</f>
        <v/>
      </c>
      <c r="L47" s="2">
        <f>IF(AND(SUM(L44:L45)&gt;0, SUM(Input_Details!N3:Input_Details!N4)&gt;0), SUM(L44:L45)/(SUM(Input_Details!N3:Input_Details!N4)), 0)</f>
        <v/>
      </c>
      <c r="M47" s="2">
        <f>IF(AND(SUM(M44:M45)&gt;0, SUM(Input_Details!O3:Input_Details!O4)&gt;0), SUM(M44:M45)/(SUM(Input_Details!O3:Input_Details!O4)), 0)</f>
        <v/>
      </c>
      <c r="N47" s="2">
        <f>IF(AND(SUM(N44:N45)&gt;0, SUM(Input_Details!P3:Input_Details!P4)&gt;0), SUM(N44:N45)/(SUM(Input_Details!P3:Input_Details!P4)), 0)</f>
        <v/>
      </c>
      <c r="O47" s="2">
        <f>IF(AND(SUM(O44:O45)&gt;0, SUM(Input_Details!Q3:Input_Details!Q4)&gt;0), SUM(O44:O45)/(SUM(Input_Details!Q3:Input_Details!Q4)), 0)</f>
        <v/>
      </c>
      <c r="P47" s="2">
        <f>IF(AND(SUM(P44:P45)&gt;0, SUM(Input_Details!R3:Input_Details!R4)&gt;0), SUM(P44:P45)/(SUM(Input_Details!R3:Input_Details!R4)), 0)</f>
        <v/>
      </c>
      <c r="Q47" s="2">
        <f>IF(AND(SUM(Q44:Q45)&gt;0, SUM(Input_Details!S3:Input_Details!S4)&gt;0), SUM(Q44:Q45)/(SUM(Input_Details!S3:Input_Details!S4)), 0)</f>
        <v/>
      </c>
      <c r="R47" s="2">
        <f>IF(AND(SUM(R44:R45)&gt;0, SUM(Input_Details!T3:Input_Details!T4)&gt;0), SUM(R44:R45)/(SUM(Input_Details!T3:Input_Details!T4)), 0)</f>
        <v/>
      </c>
      <c r="S47" s="2">
        <f>IF(AND(SUM(S44:S45)&gt;0, SUM(Input_Details!U3:Input_Details!U4)&gt;0), SUM(S44:S45)/(SUM(Input_Details!U3:Input_Details!U4)),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3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B42:S42"/>
    <mergeCell ref="B46:S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8.43" customWidth="1" min="1" max="1"/>
    <col width="8.43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8.43" customWidth="1" min="10" max="10"/>
    <col width="20" customWidth="1" min="11" max="11"/>
    <col width="8.43" customWidth="1" min="12" max="12"/>
    <col width="8.43" customWidth="1" min="13" max="13"/>
    <col width="10" customWidth="1" min="14" max="14"/>
  </cols>
  <sheetData>
    <row r="1">
      <c r="A1" s="17" t="inlineStr">
        <is>
          <t>Course</t>
        </is>
      </c>
      <c r="B1" s="17" t="inlineStr">
        <is>
          <t>COs</t>
        </is>
      </c>
      <c r="C1" s="17" t="inlineStr">
        <is>
          <t>End Semester Examination</t>
        </is>
      </c>
      <c r="D1" s="22" t="n"/>
      <c r="E1" s="17" t="inlineStr">
        <is>
          <t>Internal Examination</t>
        </is>
      </c>
      <c r="F1" s="22" t="n"/>
      <c r="G1" s="17" t="inlineStr">
        <is>
          <t>Direct</t>
        </is>
      </c>
      <c r="H1" s="22" t="n"/>
      <c r="I1" s="17" t="inlineStr">
        <is>
          <t>Indirect</t>
        </is>
      </c>
      <c r="J1" s="22" t="n"/>
      <c r="K1" s="17" t="inlineStr">
        <is>
          <t>Total Course Attainment</t>
        </is>
      </c>
      <c r="L1" s="22" t="n"/>
      <c r="M1" s="17" t="inlineStr">
        <is>
          <t>Target</t>
        </is>
      </c>
      <c r="N1" s="17" t="inlineStr">
        <is>
          <t>Attainment</t>
        </is>
      </c>
    </row>
    <row r="2">
      <c r="A2" s="22" t="n"/>
      <c r="B2" s="22" t="n"/>
      <c r="C2" s="17" t="inlineStr">
        <is>
          <t>(SEE)*</t>
        </is>
      </c>
      <c r="D2" s="22" t="n"/>
      <c r="E2" s="4" t="inlineStr">
        <is>
          <t>(CIE)*</t>
        </is>
      </c>
      <c r="G2" s="17">
        <f>Input_Details!B15 &amp; " % of CIE + " &amp; Input_Details!B16 &amp; " % of SEE"</f>
        <v/>
      </c>
      <c r="H2" s="22" t="n"/>
      <c r="I2" s="22" t="n"/>
      <c r="J2" s="22" t="n"/>
      <c r="K2" s="40">
        <f>Input_Details!B17 &amp; " % of Direct + " &amp; Input_Details!B18 &amp; " % of Indirect"</f>
        <v/>
      </c>
      <c r="L2" s="22" t="n"/>
      <c r="M2" s="17" t="inlineStr">
        <is>
          <t>(%)</t>
        </is>
      </c>
      <c r="N2" s="17" t="inlineStr">
        <is>
          <t>Yes/No</t>
        </is>
      </c>
    </row>
    <row r="3">
      <c r="A3" s="22" t="n"/>
      <c r="B3" s="22" t="n"/>
      <c r="C3" s="41" t="inlineStr">
        <is>
          <t>Attainment</t>
        </is>
      </c>
      <c r="D3" s="41" t="inlineStr">
        <is>
          <t>Level</t>
        </is>
      </c>
      <c r="E3" s="41" t="inlineStr">
        <is>
          <t>Attainment</t>
        </is>
      </c>
      <c r="F3" s="41" t="inlineStr">
        <is>
          <t>Level</t>
        </is>
      </c>
      <c r="G3" s="41" t="inlineStr">
        <is>
          <t>Attainment</t>
        </is>
      </c>
      <c r="H3" s="41" t="inlineStr">
        <is>
          <t>Level</t>
        </is>
      </c>
      <c r="I3" s="41" t="inlineStr">
        <is>
          <t>Attainment</t>
        </is>
      </c>
      <c r="J3" s="41" t="inlineStr">
        <is>
          <t>Level</t>
        </is>
      </c>
      <c r="K3" s="41" t="inlineStr">
        <is>
          <t>Attainment</t>
        </is>
      </c>
      <c r="L3" s="41" t="inlineStr">
        <is>
          <t>Level</t>
        </is>
      </c>
      <c r="M3" s="42" t="n"/>
      <c r="N3" s="42" t="n"/>
    </row>
    <row r="4">
      <c r="A4" s="43" t="inlineStr">
        <is>
          <t>Mechanical test</t>
        </is>
      </c>
      <c r="B4" s="44" t="inlineStr">
        <is>
          <t>CO1</t>
        </is>
      </c>
      <c r="C4" s="17">
        <f>Course_Level_Attainment!D5</f>
        <v/>
      </c>
      <c r="D4" s="45">
        <f>Course_level_Attainment!E5</f>
        <v/>
      </c>
      <c r="E4" s="17">
        <f>Course_level_Attainment!F5</f>
        <v/>
      </c>
      <c r="F4" s="45">
        <f>Course_level_Attainment!G5</f>
        <v/>
      </c>
      <c r="G4" s="17">
        <f>C4*(Input_Details!B16/100)+E4*(Input_Details!B15/100)</f>
        <v/>
      </c>
      <c r="H4" s="45">
        <f>Course_level_Attainment!H5</f>
        <v/>
      </c>
      <c r="I4" s="17">
        <f>Course_level_Attainment!I5</f>
        <v/>
      </c>
      <c r="J4" s="45">
        <f>Course_level_Attainment!J5</f>
        <v/>
      </c>
      <c r="K4" s="17">
        <f>(G4*(Input_Details!B17/100))+(I4*(Input_Details!B18/100))</f>
        <v/>
      </c>
      <c r="L4" s="45">
        <f>Course_level_Attainment!K5</f>
        <v/>
      </c>
      <c r="M4" s="46">
        <f>Input_Details!B19</f>
        <v/>
      </c>
      <c r="N4" s="17">
        <f>IF(K4&gt;=M4,"Yes","No")</f>
        <v/>
      </c>
    </row>
    <row r="5">
      <c r="B5" s="17" t="inlineStr">
        <is>
          <t>CO2</t>
        </is>
      </c>
      <c r="C5" s="17">
        <f>Course_Level_Attainment!D22</f>
        <v/>
      </c>
      <c r="D5" s="45">
        <f>Course_level_Attainment!E22</f>
        <v/>
      </c>
      <c r="E5" s="17">
        <f>Course_level_Attainment!F22</f>
        <v/>
      </c>
      <c r="F5" s="45">
        <f>Course_level_Attainment!G22</f>
        <v/>
      </c>
      <c r="G5" s="17">
        <f>C5*(Input_Details!B16/100)+E5*(Input_Details!B15/100)</f>
        <v/>
      </c>
      <c r="H5" s="45">
        <f>Course_level_Attainment!H22</f>
        <v/>
      </c>
      <c r="I5" s="17">
        <f>Course_level_Attainment!I22</f>
        <v/>
      </c>
      <c r="J5" s="45">
        <f>Course_level_Attainment!J22</f>
        <v/>
      </c>
      <c r="K5" s="17">
        <f>(G5*(Input_Details!B17/100))+(I5*(Input_Details!B18/100))</f>
        <v/>
      </c>
      <c r="L5" s="45">
        <f>Course_level_Attainment!K22</f>
        <v/>
      </c>
      <c r="M5" s="46">
        <f>Input_Details!B19</f>
        <v/>
      </c>
      <c r="N5" s="17">
        <f>IF(K5&gt;=M5,"Yes","No")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A1:A3"/>
    <mergeCell ref="B1:B3"/>
    <mergeCell ref="C1:D1"/>
    <mergeCell ref="C2:D2"/>
    <mergeCell ref="E1:F1"/>
    <mergeCell ref="E2:F2"/>
    <mergeCell ref="G1:H1"/>
    <mergeCell ref="G2:H2"/>
    <mergeCell ref="I1:J2"/>
    <mergeCell ref="K1:L1"/>
    <mergeCell ref="K2:L2"/>
    <mergeCell ref="A4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2024-01-24T16:01:56Z</dcterms:created>
  <dcterms:modified xsi:type="dcterms:W3CDTF">2024-01-24T16:01:56Z</dcterms:modified>
</cp:coreProperties>
</file>