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raman\Downloads\"/>
    </mc:Choice>
  </mc:AlternateContent>
  <xr:revisionPtr revIDLastSave="0" documentId="13_ncr:1_{58637E55-DDDC-464D-B4FD-B4C5450F48FF}" xr6:coauthVersionLast="47" xr6:coauthVersionMax="47" xr10:uidLastSave="{00000000-0000-0000-0000-000000000000}"/>
  <bookViews>
    <workbookView xWindow="-108" yWindow="-108" windowWidth="23256" windowHeight="12456" firstSheet="2" activeTab="2" xr2:uid="{00000000-000D-0000-FFFF-FFFF00000000}"/>
  </bookViews>
  <sheets>
    <sheet name="C_Input_Details" sheetId="1" r:id="rId1"/>
    <sheet name="C_CA-I" sheetId="2" r:id="rId2"/>
    <sheet name="C_End_Sem-E" sheetId="3" r:id="rId3"/>
    <sheet name="C_Internal_Components" sheetId="4" r:id="rId4"/>
    <sheet name="C_External_Components" sheetId="5" r:id="rId5"/>
    <sheet name="C_Course_Attainment" sheetId="6" r:id="rId6"/>
    <sheet name="C_Printout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" i="7" l="1"/>
  <c r="Q7" i="7" s="1"/>
  <c r="B17" i="7"/>
  <c r="B15" i="7"/>
  <c r="B14" i="7"/>
  <c r="F71" i="6"/>
  <c r="E71" i="6"/>
  <c r="E70" i="6"/>
  <c r="E69" i="6"/>
  <c r="E68" i="6"/>
  <c r="E67" i="6"/>
  <c r="E66" i="6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F37" i="6"/>
  <c r="E37" i="6"/>
  <c r="E36" i="6"/>
  <c r="E35" i="6"/>
  <c r="E34" i="6"/>
  <c r="E33" i="6"/>
  <c r="E32" i="6"/>
  <c r="E31" i="6"/>
  <c r="E30" i="6"/>
  <c r="E29" i="6"/>
  <c r="E28" i="6"/>
  <c r="E27" i="6"/>
  <c r="E26" i="6"/>
  <c r="F25" i="6"/>
  <c r="E25" i="6"/>
  <c r="E24" i="6"/>
  <c r="E23" i="6"/>
  <c r="E22" i="6"/>
  <c r="E21" i="6"/>
  <c r="B19" i="6"/>
  <c r="B17" i="6"/>
  <c r="B15" i="6"/>
  <c r="B14" i="6"/>
  <c r="E12" i="6"/>
  <c r="M55" i="6" s="1"/>
  <c r="N55" i="6" s="1"/>
  <c r="N7" i="7" s="1"/>
  <c r="E11" i="6"/>
  <c r="M38" i="6" s="1"/>
  <c r="N38" i="6" s="1"/>
  <c r="N6" i="7" s="1"/>
  <c r="E10" i="6"/>
  <c r="M21" i="6" s="1"/>
  <c r="N21" i="6" s="1"/>
  <c r="N5" i="7" s="1"/>
  <c r="U5" i="6"/>
  <c r="T5" i="6"/>
  <c r="F70" i="6" s="1"/>
  <c r="S5" i="6"/>
  <c r="F69" i="6" s="1"/>
  <c r="R5" i="6"/>
  <c r="F68" i="6" s="1"/>
  <c r="Q5" i="6"/>
  <c r="F67" i="6" s="1"/>
  <c r="P5" i="6"/>
  <c r="F66" i="6" s="1"/>
  <c r="O5" i="6"/>
  <c r="F65" i="6" s="1"/>
  <c r="N5" i="6"/>
  <c r="F64" i="6" s="1"/>
  <c r="M5" i="6"/>
  <c r="F63" i="6" s="1"/>
  <c r="L5" i="6"/>
  <c r="F62" i="6" s="1"/>
  <c r="K5" i="6"/>
  <c r="F61" i="6" s="1"/>
  <c r="J5" i="6"/>
  <c r="F60" i="6" s="1"/>
  <c r="I5" i="6"/>
  <c r="F59" i="6" s="1"/>
  <c r="H5" i="6"/>
  <c r="F58" i="6" s="1"/>
  <c r="G5" i="6"/>
  <c r="F57" i="6" s="1"/>
  <c r="F5" i="6"/>
  <c r="F56" i="6" s="1"/>
  <c r="E5" i="6"/>
  <c r="F55" i="6" s="1"/>
  <c r="U4" i="6"/>
  <c r="F54" i="6" s="1"/>
  <c r="T4" i="6"/>
  <c r="F53" i="6" s="1"/>
  <c r="S4" i="6"/>
  <c r="F52" i="6" s="1"/>
  <c r="R4" i="6"/>
  <c r="F51" i="6" s="1"/>
  <c r="Q4" i="6"/>
  <c r="F50" i="6" s="1"/>
  <c r="P4" i="6"/>
  <c r="F49" i="6" s="1"/>
  <c r="O4" i="6"/>
  <c r="F48" i="6" s="1"/>
  <c r="N4" i="6"/>
  <c r="F47" i="6" s="1"/>
  <c r="M4" i="6"/>
  <c r="F46" i="6" s="1"/>
  <c r="L4" i="6"/>
  <c r="F45" i="6" s="1"/>
  <c r="K4" i="6"/>
  <c r="F44" i="6" s="1"/>
  <c r="J4" i="6"/>
  <c r="F43" i="6" s="1"/>
  <c r="I4" i="6"/>
  <c r="F42" i="6" s="1"/>
  <c r="H4" i="6"/>
  <c r="F41" i="6" s="1"/>
  <c r="G4" i="6"/>
  <c r="F40" i="6" s="1"/>
  <c r="F4" i="6"/>
  <c r="F39" i="6" s="1"/>
  <c r="E4" i="6"/>
  <c r="F38" i="6" s="1"/>
  <c r="U3" i="6"/>
  <c r="T3" i="6"/>
  <c r="F36" i="6" s="1"/>
  <c r="S3" i="6"/>
  <c r="F35" i="6" s="1"/>
  <c r="R3" i="6"/>
  <c r="F34" i="6" s="1"/>
  <c r="Q3" i="6"/>
  <c r="F33" i="6" s="1"/>
  <c r="P3" i="6"/>
  <c r="F32" i="6" s="1"/>
  <c r="O3" i="6"/>
  <c r="F31" i="6" s="1"/>
  <c r="N3" i="6"/>
  <c r="F30" i="6" s="1"/>
  <c r="M3" i="6"/>
  <c r="F29" i="6" s="1"/>
  <c r="L3" i="6"/>
  <c r="F28" i="6" s="1"/>
  <c r="K3" i="6"/>
  <c r="F27" i="6" s="1"/>
  <c r="J3" i="6"/>
  <c r="F26" i="6" s="1"/>
  <c r="I3" i="6"/>
  <c r="H3" i="6"/>
  <c r="F24" i="6" s="1"/>
  <c r="G3" i="6"/>
  <c r="F23" i="6" s="1"/>
  <c r="F3" i="6"/>
  <c r="F22" i="6" s="1"/>
  <c r="E3" i="6"/>
  <c r="F21" i="6" s="1"/>
  <c r="E6" i="3"/>
  <c r="H51" i="3" s="1"/>
  <c r="B47" i="5" s="1"/>
  <c r="H47" i="5" s="1"/>
  <c r="D6" i="3"/>
  <c r="C6" i="3"/>
  <c r="I46" i="3" s="1"/>
  <c r="C42" i="5" s="1"/>
  <c r="I42" i="5" s="1"/>
  <c r="E4" i="3"/>
  <c r="D4" i="3"/>
  <c r="C4" i="3"/>
  <c r="E6" i="2"/>
  <c r="D6" i="2"/>
  <c r="C6" i="2"/>
  <c r="I60" i="2" s="1"/>
  <c r="C56" i="4" s="1"/>
  <c r="I56" i="4" s="1"/>
  <c r="E4" i="2"/>
  <c r="D4" i="2"/>
  <c r="C4" i="2"/>
  <c r="B18" i="1"/>
  <c r="B16" i="1"/>
  <c r="H35" i="3" l="1"/>
  <c r="B31" i="5" s="1"/>
  <c r="H31" i="5" s="1"/>
  <c r="H3" i="3"/>
  <c r="B3" i="5" s="1"/>
  <c r="H3" i="5" s="1"/>
  <c r="H19" i="3"/>
  <c r="B15" i="5" s="1"/>
  <c r="H15" i="5" s="1"/>
  <c r="H55" i="3"/>
  <c r="B51" i="5" s="1"/>
  <c r="H51" i="5" s="1"/>
  <c r="H13" i="3"/>
  <c r="B9" i="5" s="1"/>
  <c r="H9" i="5" s="1"/>
  <c r="I22" i="3"/>
  <c r="C18" i="5" s="1"/>
  <c r="I18" i="5" s="1"/>
  <c r="I58" i="3"/>
  <c r="C54" i="5" s="1"/>
  <c r="I54" i="5" s="1"/>
  <c r="G23" i="3"/>
  <c r="A19" i="5" s="1"/>
  <c r="G19" i="5" s="1"/>
  <c r="H59" i="3"/>
  <c r="B55" i="5" s="1"/>
  <c r="H55" i="5" s="1"/>
  <c r="H23" i="3"/>
  <c r="B19" i="5" s="1"/>
  <c r="H19" i="5" s="1"/>
  <c r="I26" i="3"/>
  <c r="C22" i="5" s="1"/>
  <c r="I22" i="5" s="1"/>
  <c r="G3" i="3"/>
  <c r="A3" i="5" s="1"/>
  <c r="G3" i="5" s="1"/>
  <c r="I38" i="3"/>
  <c r="C34" i="5" s="1"/>
  <c r="I34" i="5" s="1"/>
  <c r="G39" i="3"/>
  <c r="A35" i="5" s="1"/>
  <c r="G35" i="5" s="1"/>
  <c r="H11" i="3"/>
  <c r="B7" i="5" s="1"/>
  <c r="H7" i="5" s="1"/>
  <c r="G12" i="3"/>
  <c r="A8" i="5" s="1"/>
  <c r="G8" i="5" s="1"/>
  <c r="H39" i="3"/>
  <c r="B35" i="5" s="1"/>
  <c r="H35" i="5" s="1"/>
  <c r="H12" i="3"/>
  <c r="B8" i="5" s="1"/>
  <c r="H8" i="5" s="1"/>
  <c r="I42" i="3"/>
  <c r="C38" i="5" s="1"/>
  <c r="I38" i="5" s="1"/>
  <c r="I13" i="3"/>
  <c r="C9" i="5" s="1"/>
  <c r="I9" i="5" s="1"/>
  <c r="I54" i="3"/>
  <c r="C50" i="5" s="1"/>
  <c r="I50" i="5" s="1"/>
  <c r="H33" i="2"/>
  <c r="B29" i="4" s="1"/>
  <c r="H29" i="4" s="1"/>
  <c r="H49" i="2"/>
  <c r="B45" i="4" s="1"/>
  <c r="H45" i="4" s="1"/>
  <c r="I33" i="2"/>
  <c r="C29" i="4" s="1"/>
  <c r="I29" i="4" s="1"/>
  <c r="I49" i="2"/>
  <c r="C45" i="4" s="1"/>
  <c r="I45" i="4" s="1"/>
  <c r="G37" i="2"/>
  <c r="A33" i="4" s="1"/>
  <c r="G33" i="4" s="1"/>
  <c r="G53" i="2"/>
  <c r="A49" i="4" s="1"/>
  <c r="G49" i="4" s="1"/>
  <c r="G33" i="2"/>
  <c r="A29" i="4" s="1"/>
  <c r="G29" i="4" s="1"/>
  <c r="H17" i="2"/>
  <c r="B13" i="4" s="1"/>
  <c r="H13" i="4" s="1"/>
  <c r="G4" i="2"/>
  <c r="A4" i="4" s="1"/>
  <c r="G4" i="4" s="1"/>
  <c r="H4" i="2"/>
  <c r="B4" i="4" s="1"/>
  <c r="H4" i="4" s="1"/>
  <c r="H21" i="2"/>
  <c r="B17" i="4" s="1"/>
  <c r="H17" i="4" s="1"/>
  <c r="H37" i="2"/>
  <c r="B33" i="4" s="1"/>
  <c r="H33" i="4" s="1"/>
  <c r="H53" i="2"/>
  <c r="B49" i="4" s="1"/>
  <c r="H49" i="4" s="1"/>
  <c r="G17" i="2"/>
  <c r="A13" i="4" s="1"/>
  <c r="G13" i="4" s="1"/>
  <c r="I17" i="2"/>
  <c r="C13" i="4" s="1"/>
  <c r="I13" i="4" s="1"/>
  <c r="G21" i="2"/>
  <c r="A17" i="4" s="1"/>
  <c r="G17" i="4" s="1"/>
  <c r="I4" i="2"/>
  <c r="C4" i="4" s="1"/>
  <c r="I4" i="4" s="1"/>
  <c r="I21" i="2"/>
  <c r="C17" i="4" s="1"/>
  <c r="I17" i="4" s="1"/>
  <c r="I37" i="2"/>
  <c r="C33" i="4" s="1"/>
  <c r="I33" i="4" s="1"/>
  <c r="I53" i="2"/>
  <c r="C49" i="4" s="1"/>
  <c r="I49" i="4" s="1"/>
  <c r="G57" i="2"/>
  <c r="A53" i="4" s="1"/>
  <c r="G53" i="4" s="1"/>
  <c r="H25" i="2"/>
  <c r="B21" i="4" s="1"/>
  <c r="H21" i="4" s="1"/>
  <c r="H57" i="2"/>
  <c r="B53" i="4" s="1"/>
  <c r="H53" i="4" s="1"/>
  <c r="G41" i="2"/>
  <c r="A37" i="4" s="1"/>
  <c r="G37" i="4" s="1"/>
  <c r="I57" i="2"/>
  <c r="C53" i="4" s="1"/>
  <c r="I53" i="4" s="1"/>
  <c r="I41" i="2"/>
  <c r="C37" i="4" s="1"/>
  <c r="I37" i="4" s="1"/>
  <c r="G45" i="2"/>
  <c r="A41" i="4" s="1"/>
  <c r="G41" i="4" s="1"/>
  <c r="H41" i="2"/>
  <c r="B37" i="4" s="1"/>
  <c r="H37" i="4" s="1"/>
  <c r="G29" i="2"/>
  <c r="A25" i="4" s="1"/>
  <c r="G25" i="4" s="1"/>
  <c r="H13" i="2"/>
  <c r="B9" i="4" s="1"/>
  <c r="H9" i="4" s="1"/>
  <c r="H29" i="2"/>
  <c r="B25" i="4" s="1"/>
  <c r="H25" i="4" s="1"/>
  <c r="H45" i="2"/>
  <c r="B41" i="4" s="1"/>
  <c r="H41" i="4" s="1"/>
  <c r="G25" i="2"/>
  <c r="A21" i="4" s="1"/>
  <c r="G21" i="4" s="1"/>
  <c r="I25" i="2"/>
  <c r="C21" i="4" s="1"/>
  <c r="I21" i="4" s="1"/>
  <c r="G13" i="2"/>
  <c r="A9" i="4" s="1"/>
  <c r="G9" i="4" s="1"/>
  <c r="I13" i="2"/>
  <c r="C9" i="4" s="1"/>
  <c r="I9" i="4" s="1"/>
  <c r="I29" i="2"/>
  <c r="C25" i="4" s="1"/>
  <c r="I25" i="4" s="1"/>
  <c r="I45" i="2"/>
  <c r="C41" i="4" s="1"/>
  <c r="I41" i="4" s="1"/>
  <c r="G49" i="2"/>
  <c r="A45" i="4" s="1"/>
  <c r="G45" i="4" s="1"/>
  <c r="M5" i="7"/>
  <c r="M7" i="7"/>
  <c r="G26" i="2"/>
  <c r="A22" i="4" s="1"/>
  <c r="G22" i="4" s="1"/>
  <c r="G46" i="2"/>
  <c r="A42" i="4" s="1"/>
  <c r="G42" i="4" s="1"/>
  <c r="H14" i="2"/>
  <c r="B10" i="4" s="1"/>
  <c r="H10" i="4" s="1"/>
  <c r="M6" i="7"/>
  <c r="G22" i="2"/>
  <c r="A18" i="4" s="1"/>
  <c r="G18" i="4" s="1"/>
  <c r="G34" i="2"/>
  <c r="A30" i="4" s="1"/>
  <c r="G30" i="4" s="1"/>
  <c r="G42" i="2"/>
  <c r="A38" i="4" s="1"/>
  <c r="G38" i="4" s="1"/>
  <c r="G58" i="2"/>
  <c r="A54" i="4" s="1"/>
  <c r="G54" i="4" s="1"/>
  <c r="B16" i="7"/>
  <c r="B16" i="6"/>
  <c r="K19" i="6" s="1"/>
  <c r="H38" i="2"/>
  <c r="B34" i="4" s="1"/>
  <c r="H34" i="4" s="1"/>
  <c r="H58" i="2"/>
  <c r="B54" i="4" s="1"/>
  <c r="H54" i="4" s="1"/>
  <c r="I14" i="2"/>
  <c r="C10" i="4" s="1"/>
  <c r="I10" i="4" s="1"/>
  <c r="I18" i="2"/>
  <c r="C14" i="4" s="1"/>
  <c r="I14" i="4" s="1"/>
  <c r="I22" i="2"/>
  <c r="C18" i="4" s="1"/>
  <c r="I18" i="4" s="1"/>
  <c r="I26" i="2"/>
  <c r="C22" i="4" s="1"/>
  <c r="I22" i="4" s="1"/>
  <c r="I30" i="2"/>
  <c r="C26" i="4" s="1"/>
  <c r="I26" i="4" s="1"/>
  <c r="I34" i="2"/>
  <c r="C30" i="4" s="1"/>
  <c r="I30" i="4" s="1"/>
  <c r="I38" i="2"/>
  <c r="C34" i="4" s="1"/>
  <c r="I34" i="4" s="1"/>
  <c r="I42" i="2"/>
  <c r="C38" i="4" s="1"/>
  <c r="I38" i="4" s="1"/>
  <c r="I46" i="2"/>
  <c r="C42" i="4" s="1"/>
  <c r="I42" i="4" s="1"/>
  <c r="I50" i="2"/>
  <c r="C46" i="4" s="1"/>
  <c r="I46" i="4" s="1"/>
  <c r="I54" i="2"/>
  <c r="C50" i="4" s="1"/>
  <c r="I50" i="4" s="1"/>
  <c r="I58" i="2"/>
  <c r="C54" i="4" s="1"/>
  <c r="I54" i="4" s="1"/>
  <c r="G4" i="3"/>
  <c r="A4" i="5" s="1"/>
  <c r="G4" i="5" s="1"/>
  <c r="I14" i="3"/>
  <c r="C10" i="5" s="1"/>
  <c r="I10" i="5" s="1"/>
  <c r="G27" i="3"/>
  <c r="A23" i="5" s="1"/>
  <c r="G23" i="5" s="1"/>
  <c r="G43" i="3"/>
  <c r="A39" i="5" s="1"/>
  <c r="G39" i="5" s="1"/>
  <c r="H26" i="2"/>
  <c r="B22" i="4" s="1"/>
  <c r="H22" i="4" s="1"/>
  <c r="H50" i="2"/>
  <c r="B46" i="4" s="1"/>
  <c r="H46" i="4" s="1"/>
  <c r="B18" i="7"/>
  <c r="B18" i="6"/>
  <c r="G3" i="2"/>
  <c r="A3" i="4" s="1"/>
  <c r="G3" i="4" s="1"/>
  <c r="G11" i="2"/>
  <c r="A7" i="4" s="1"/>
  <c r="G7" i="4" s="1"/>
  <c r="G15" i="2"/>
  <c r="A11" i="4" s="1"/>
  <c r="G11" i="4" s="1"/>
  <c r="G19" i="2"/>
  <c r="A15" i="4" s="1"/>
  <c r="G15" i="4" s="1"/>
  <c r="G23" i="2"/>
  <c r="A19" i="4" s="1"/>
  <c r="G19" i="4" s="1"/>
  <c r="G27" i="2"/>
  <c r="A23" i="4" s="1"/>
  <c r="G23" i="4" s="1"/>
  <c r="G31" i="2"/>
  <c r="A27" i="4" s="1"/>
  <c r="G27" i="4" s="1"/>
  <c r="G35" i="2"/>
  <c r="A31" i="4" s="1"/>
  <c r="G31" i="4" s="1"/>
  <c r="G39" i="2"/>
  <c r="A35" i="4" s="1"/>
  <c r="G35" i="4" s="1"/>
  <c r="G43" i="2"/>
  <c r="A39" i="4" s="1"/>
  <c r="G39" i="4" s="1"/>
  <c r="G47" i="2"/>
  <c r="A43" i="4" s="1"/>
  <c r="G43" i="4" s="1"/>
  <c r="G51" i="2"/>
  <c r="A47" i="4" s="1"/>
  <c r="G47" i="4" s="1"/>
  <c r="G55" i="2"/>
  <c r="A51" i="4" s="1"/>
  <c r="G51" i="4" s="1"/>
  <c r="G59" i="2"/>
  <c r="A55" i="4" s="1"/>
  <c r="G55" i="4" s="1"/>
  <c r="H4" i="3"/>
  <c r="B4" i="5" s="1"/>
  <c r="H4" i="5" s="1"/>
  <c r="G15" i="3"/>
  <c r="A11" i="5" s="1"/>
  <c r="G11" i="5" s="1"/>
  <c r="H27" i="3"/>
  <c r="B23" i="5" s="1"/>
  <c r="H23" i="5" s="1"/>
  <c r="H43" i="3"/>
  <c r="B39" i="5" s="1"/>
  <c r="H39" i="5" s="1"/>
  <c r="G30" i="2"/>
  <c r="A26" i="4" s="1"/>
  <c r="G26" i="4" s="1"/>
  <c r="H22" i="2"/>
  <c r="B18" i="4" s="1"/>
  <c r="H18" i="4" s="1"/>
  <c r="H46" i="2"/>
  <c r="B42" i="4" s="1"/>
  <c r="H42" i="4" s="1"/>
  <c r="H54" i="2"/>
  <c r="B50" i="4" s="1"/>
  <c r="H50" i="4" s="1"/>
  <c r="H3" i="2"/>
  <c r="B3" i="4" s="1"/>
  <c r="H3" i="4" s="1"/>
  <c r="H11" i="2"/>
  <c r="B7" i="4" s="1"/>
  <c r="H7" i="4" s="1"/>
  <c r="H15" i="2"/>
  <c r="B11" i="4" s="1"/>
  <c r="H11" i="4" s="1"/>
  <c r="H19" i="2"/>
  <c r="B15" i="4" s="1"/>
  <c r="H15" i="4" s="1"/>
  <c r="H23" i="2"/>
  <c r="B19" i="4" s="1"/>
  <c r="H19" i="4" s="1"/>
  <c r="H27" i="2"/>
  <c r="B23" i="4" s="1"/>
  <c r="H23" i="4" s="1"/>
  <c r="H31" i="2"/>
  <c r="B27" i="4" s="1"/>
  <c r="H27" i="4" s="1"/>
  <c r="H35" i="2"/>
  <c r="B31" i="4" s="1"/>
  <c r="H31" i="4" s="1"/>
  <c r="H39" i="2"/>
  <c r="B35" i="4" s="1"/>
  <c r="H35" i="4" s="1"/>
  <c r="H43" i="2"/>
  <c r="B39" i="4" s="1"/>
  <c r="H39" i="4" s="1"/>
  <c r="H47" i="2"/>
  <c r="B43" i="4" s="1"/>
  <c r="H43" i="4" s="1"/>
  <c r="H51" i="2"/>
  <c r="B47" i="4" s="1"/>
  <c r="H47" i="4" s="1"/>
  <c r="H55" i="2"/>
  <c r="B51" i="4" s="1"/>
  <c r="H51" i="4" s="1"/>
  <c r="H59" i="2"/>
  <c r="B55" i="4" s="1"/>
  <c r="H55" i="4" s="1"/>
  <c r="I4" i="3"/>
  <c r="C4" i="5" s="1"/>
  <c r="I4" i="5" s="1"/>
  <c r="H15" i="3"/>
  <c r="B11" i="5" s="1"/>
  <c r="H11" i="5" s="1"/>
  <c r="I30" i="3"/>
  <c r="C26" i="5" s="1"/>
  <c r="I26" i="5" s="1"/>
  <c r="G14" i="2"/>
  <c r="A10" i="4" s="1"/>
  <c r="G10" i="4" s="1"/>
  <c r="G50" i="2"/>
  <c r="A46" i="4" s="1"/>
  <c r="G46" i="4" s="1"/>
  <c r="I3" i="2"/>
  <c r="C3" i="4" s="1"/>
  <c r="I3" i="4" s="1"/>
  <c r="I15" i="2"/>
  <c r="C11" i="4" s="1"/>
  <c r="I11" i="4" s="1"/>
  <c r="I19" i="2"/>
  <c r="C15" i="4" s="1"/>
  <c r="I15" i="4" s="1"/>
  <c r="I23" i="2"/>
  <c r="C19" i="4" s="1"/>
  <c r="I19" i="4" s="1"/>
  <c r="I27" i="2"/>
  <c r="C23" i="4" s="1"/>
  <c r="I23" i="4" s="1"/>
  <c r="I31" i="2"/>
  <c r="C27" i="4" s="1"/>
  <c r="I27" i="4" s="1"/>
  <c r="I35" i="2"/>
  <c r="C31" i="4" s="1"/>
  <c r="I31" i="4" s="1"/>
  <c r="I39" i="2"/>
  <c r="C35" i="4" s="1"/>
  <c r="I35" i="4" s="1"/>
  <c r="I43" i="2"/>
  <c r="C39" i="4" s="1"/>
  <c r="I39" i="4" s="1"/>
  <c r="I47" i="2"/>
  <c r="C43" i="4" s="1"/>
  <c r="I43" i="4" s="1"/>
  <c r="I51" i="2"/>
  <c r="C47" i="4" s="1"/>
  <c r="I47" i="4" s="1"/>
  <c r="I55" i="2"/>
  <c r="C51" i="4" s="1"/>
  <c r="I51" i="4" s="1"/>
  <c r="I59" i="2"/>
  <c r="C55" i="4" s="1"/>
  <c r="I55" i="4" s="1"/>
  <c r="H58" i="3"/>
  <c r="B54" i="5" s="1"/>
  <c r="H54" i="5" s="1"/>
  <c r="H54" i="3"/>
  <c r="B50" i="5" s="1"/>
  <c r="H50" i="5" s="1"/>
  <c r="H50" i="3"/>
  <c r="B46" i="5" s="1"/>
  <c r="H46" i="5" s="1"/>
  <c r="H46" i="3"/>
  <c r="B42" i="5" s="1"/>
  <c r="H42" i="5" s="1"/>
  <c r="H42" i="3"/>
  <c r="B38" i="5" s="1"/>
  <c r="H38" i="5" s="1"/>
  <c r="H38" i="3"/>
  <c r="B34" i="5" s="1"/>
  <c r="H34" i="5" s="1"/>
  <c r="H34" i="3"/>
  <c r="B30" i="5" s="1"/>
  <c r="H30" i="5" s="1"/>
  <c r="H30" i="3"/>
  <c r="B26" i="5" s="1"/>
  <c r="H26" i="5" s="1"/>
  <c r="H26" i="3"/>
  <c r="B22" i="5" s="1"/>
  <c r="H22" i="5" s="1"/>
  <c r="H22" i="3"/>
  <c r="B18" i="5" s="1"/>
  <c r="H18" i="5" s="1"/>
  <c r="H18" i="3"/>
  <c r="B14" i="5" s="1"/>
  <c r="H14" i="5" s="1"/>
  <c r="H14" i="3"/>
  <c r="B10" i="5" s="1"/>
  <c r="H10" i="5" s="1"/>
  <c r="G58" i="3"/>
  <c r="A54" i="5" s="1"/>
  <c r="G54" i="5" s="1"/>
  <c r="G54" i="3"/>
  <c r="A50" i="5" s="1"/>
  <c r="G50" i="5" s="1"/>
  <c r="G50" i="3"/>
  <c r="A46" i="5" s="1"/>
  <c r="G46" i="5" s="1"/>
  <c r="G46" i="3"/>
  <c r="A42" i="5" s="1"/>
  <c r="G42" i="5" s="1"/>
  <c r="G42" i="3"/>
  <c r="A38" i="5" s="1"/>
  <c r="G38" i="5" s="1"/>
  <c r="G38" i="3"/>
  <c r="A34" i="5" s="1"/>
  <c r="G34" i="5" s="1"/>
  <c r="G34" i="3"/>
  <c r="A30" i="5" s="1"/>
  <c r="G30" i="5" s="1"/>
  <c r="G30" i="3"/>
  <c r="A26" i="5" s="1"/>
  <c r="G26" i="5" s="1"/>
  <c r="G26" i="3"/>
  <c r="A22" i="5" s="1"/>
  <c r="G22" i="5" s="1"/>
  <c r="G22" i="3"/>
  <c r="A18" i="5" s="1"/>
  <c r="G18" i="5" s="1"/>
  <c r="G18" i="3"/>
  <c r="A14" i="5" s="1"/>
  <c r="G14" i="5" s="1"/>
  <c r="G14" i="3"/>
  <c r="A10" i="5" s="1"/>
  <c r="G10" i="5" s="1"/>
  <c r="I57" i="3"/>
  <c r="C53" i="5" s="1"/>
  <c r="I53" i="5" s="1"/>
  <c r="I53" i="3"/>
  <c r="C49" i="5" s="1"/>
  <c r="I49" i="5" s="1"/>
  <c r="I49" i="3"/>
  <c r="C45" i="5" s="1"/>
  <c r="I45" i="5" s="1"/>
  <c r="I45" i="3"/>
  <c r="C41" i="5" s="1"/>
  <c r="I41" i="5" s="1"/>
  <c r="I41" i="3"/>
  <c r="C37" i="5" s="1"/>
  <c r="I37" i="5" s="1"/>
  <c r="I37" i="3"/>
  <c r="C33" i="5" s="1"/>
  <c r="I33" i="5" s="1"/>
  <c r="I33" i="3"/>
  <c r="C29" i="5" s="1"/>
  <c r="I29" i="5" s="1"/>
  <c r="I29" i="3"/>
  <c r="C25" i="5" s="1"/>
  <c r="I25" i="5" s="1"/>
  <c r="I25" i="3"/>
  <c r="C21" i="5" s="1"/>
  <c r="I21" i="5" s="1"/>
  <c r="I21" i="3"/>
  <c r="C17" i="5" s="1"/>
  <c r="I17" i="5" s="1"/>
  <c r="I17" i="3"/>
  <c r="C13" i="5" s="1"/>
  <c r="I13" i="5" s="1"/>
  <c r="H57" i="3"/>
  <c r="B53" i="5" s="1"/>
  <c r="H53" i="5" s="1"/>
  <c r="H53" i="3"/>
  <c r="B49" i="5" s="1"/>
  <c r="H49" i="5" s="1"/>
  <c r="H49" i="3"/>
  <c r="B45" i="5" s="1"/>
  <c r="H45" i="5" s="1"/>
  <c r="H45" i="3"/>
  <c r="B41" i="5" s="1"/>
  <c r="H41" i="5" s="1"/>
  <c r="H41" i="3"/>
  <c r="B37" i="5" s="1"/>
  <c r="H37" i="5" s="1"/>
  <c r="H37" i="3"/>
  <c r="B33" i="5" s="1"/>
  <c r="H33" i="5" s="1"/>
  <c r="H33" i="3"/>
  <c r="B29" i="5" s="1"/>
  <c r="H29" i="5" s="1"/>
  <c r="H29" i="3"/>
  <c r="B25" i="5" s="1"/>
  <c r="H25" i="5" s="1"/>
  <c r="H25" i="3"/>
  <c r="B21" i="5" s="1"/>
  <c r="H21" i="5" s="1"/>
  <c r="H21" i="3"/>
  <c r="B17" i="5" s="1"/>
  <c r="H17" i="5" s="1"/>
  <c r="G57" i="3"/>
  <c r="A53" i="5" s="1"/>
  <c r="G53" i="5" s="1"/>
  <c r="G53" i="3"/>
  <c r="A49" i="5" s="1"/>
  <c r="G49" i="5" s="1"/>
  <c r="G49" i="3"/>
  <c r="A45" i="5" s="1"/>
  <c r="G45" i="5" s="1"/>
  <c r="G45" i="3"/>
  <c r="A41" i="5" s="1"/>
  <c r="G41" i="5" s="1"/>
  <c r="G41" i="3"/>
  <c r="A37" i="5" s="1"/>
  <c r="G37" i="5" s="1"/>
  <c r="G37" i="3"/>
  <c r="A33" i="5" s="1"/>
  <c r="G33" i="5" s="1"/>
  <c r="G33" i="3"/>
  <c r="A29" i="5" s="1"/>
  <c r="G29" i="5" s="1"/>
  <c r="G29" i="3"/>
  <c r="A25" i="5" s="1"/>
  <c r="G25" i="5" s="1"/>
  <c r="G25" i="3"/>
  <c r="A21" i="5" s="1"/>
  <c r="G21" i="5" s="1"/>
  <c r="G21" i="3"/>
  <c r="A17" i="5" s="1"/>
  <c r="G17" i="5" s="1"/>
  <c r="G17" i="3"/>
  <c r="A13" i="5" s="1"/>
  <c r="G13" i="5" s="1"/>
  <c r="G13" i="3"/>
  <c r="A9" i="5" s="1"/>
  <c r="G9" i="5" s="1"/>
  <c r="I60" i="3"/>
  <c r="C56" i="5" s="1"/>
  <c r="I56" i="5" s="1"/>
  <c r="I56" i="3"/>
  <c r="C52" i="5" s="1"/>
  <c r="I52" i="5" s="1"/>
  <c r="I52" i="3"/>
  <c r="C48" i="5" s="1"/>
  <c r="I48" i="5" s="1"/>
  <c r="I48" i="3"/>
  <c r="C44" i="5" s="1"/>
  <c r="I44" i="5" s="1"/>
  <c r="I44" i="3"/>
  <c r="C40" i="5" s="1"/>
  <c r="I40" i="5" s="1"/>
  <c r="I40" i="3"/>
  <c r="C36" i="5" s="1"/>
  <c r="I36" i="5" s="1"/>
  <c r="I36" i="3"/>
  <c r="C32" i="5" s="1"/>
  <c r="I32" i="5" s="1"/>
  <c r="I32" i="3"/>
  <c r="C28" i="5" s="1"/>
  <c r="I28" i="5" s="1"/>
  <c r="I28" i="3"/>
  <c r="C24" i="5" s="1"/>
  <c r="I24" i="5" s="1"/>
  <c r="I24" i="3"/>
  <c r="C20" i="5" s="1"/>
  <c r="I20" i="5" s="1"/>
  <c r="I20" i="3"/>
  <c r="C16" i="5" s="1"/>
  <c r="I16" i="5" s="1"/>
  <c r="I16" i="3"/>
  <c r="C12" i="5" s="1"/>
  <c r="I12" i="5" s="1"/>
  <c r="I12" i="3"/>
  <c r="C8" i="5" s="1"/>
  <c r="I8" i="5" s="1"/>
  <c r="H60" i="3"/>
  <c r="B56" i="5" s="1"/>
  <c r="H56" i="5" s="1"/>
  <c r="H56" i="3"/>
  <c r="B52" i="5" s="1"/>
  <c r="H52" i="5" s="1"/>
  <c r="H52" i="3"/>
  <c r="B48" i="5" s="1"/>
  <c r="H48" i="5" s="1"/>
  <c r="H48" i="3"/>
  <c r="B44" i="5" s="1"/>
  <c r="H44" i="5" s="1"/>
  <c r="H44" i="3"/>
  <c r="B40" i="5" s="1"/>
  <c r="H40" i="5" s="1"/>
  <c r="H40" i="3"/>
  <c r="B36" i="5" s="1"/>
  <c r="H36" i="5" s="1"/>
  <c r="H36" i="3"/>
  <c r="B32" i="5" s="1"/>
  <c r="H32" i="5" s="1"/>
  <c r="H32" i="3"/>
  <c r="B28" i="5" s="1"/>
  <c r="H28" i="5" s="1"/>
  <c r="H28" i="3"/>
  <c r="B24" i="5" s="1"/>
  <c r="H24" i="5" s="1"/>
  <c r="H24" i="3"/>
  <c r="B20" i="5" s="1"/>
  <c r="H20" i="5" s="1"/>
  <c r="H20" i="3"/>
  <c r="B16" i="5" s="1"/>
  <c r="H16" i="5" s="1"/>
  <c r="G60" i="3"/>
  <c r="A56" i="5" s="1"/>
  <c r="G56" i="5" s="1"/>
  <c r="G56" i="3"/>
  <c r="A52" i="5" s="1"/>
  <c r="G52" i="5" s="1"/>
  <c r="G52" i="3"/>
  <c r="A48" i="5" s="1"/>
  <c r="G48" i="5" s="1"/>
  <c r="G48" i="3"/>
  <c r="A44" i="5" s="1"/>
  <c r="G44" i="5" s="1"/>
  <c r="G44" i="3"/>
  <c r="A40" i="5" s="1"/>
  <c r="G40" i="5" s="1"/>
  <c r="G40" i="3"/>
  <c r="A36" i="5" s="1"/>
  <c r="G36" i="5" s="1"/>
  <c r="G36" i="3"/>
  <c r="A32" i="5" s="1"/>
  <c r="G32" i="5" s="1"/>
  <c r="G32" i="3"/>
  <c r="A28" i="5" s="1"/>
  <c r="G28" i="5" s="1"/>
  <c r="G28" i="3"/>
  <c r="A24" i="5" s="1"/>
  <c r="G24" i="5" s="1"/>
  <c r="G24" i="3"/>
  <c r="A20" i="5" s="1"/>
  <c r="G20" i="5" s="1"/>
  <c r="G20" i="3"/>
  <c r="A16" i="5" s="1"/>
  <c r="G16" i="5" s="1"/>
  <c r="G16" i="3"/>
  <c r="A12" i="5" s="1"/>
  <c r="G12" i="5" s="1"/>
  <c r="I59" i="3"/>
  <c r="C55" i="5" s="1"/>
  <c r="I55" i="5" s="1"/>
  <c r="I55" i="3"/>
  <c r="C51" i="5" s="1"/>
  <c r="I51" i="5" s="1"/>
  <c r="I51" i="3"/>
  <c r="C47" i="5" s="1"/>
  <c r="I47" i="5" s="1"/>
  <c r="I47" i="3"/>
  <c r="C43" i="5" s="1"/>
  <c r="I43" i="5" s="1"/>
  <c r="I43" i="3"/>
  <c r="C39" i="5" s="1"/>
  <c r="I39" i="5" s="1"/>
  <c r="I39" i="3"/>
  <c r="C35" i="5" s="1"/>
  <c r="I35" i="5" s="1"/>
  <c r="I35" i="3"/>
  <c r="C31" i="5" s="1"/>
  <c r="I31" i="5" s="1"/>
  <c r="I31" i="3"/>
  <c r="C27" i="5" s="1"/>
  <c r="I27" i="5" s="1"/>
  <c r="I27" i="3"/>
  <c r="C23" i="5" s="1"/>
  <c r="I23" i="5" s="1"/>
  <c r="I23" i="3"/>
  <c r="C19" i="5" s="1"/>
  <c r="I19" i="5" s="1"/>
  <c r="I19" i="3"/>
  <c r="C15" i="5" s="1"/>
  <c r="I15" i="5" s="1"/>
  <c r="I15" i="3"/>
  <c r="C11" i="5" s="1"/>
  <c r="I11" i="5" s="1"/>
  <c r="I11" i="3"/>
  <c r="C7" i="5" s="1"/>
  <c r="I7" i="5" s="1"/>
  <c r="I3" i="3"/>
  <c r="C3" i="5" s="1"/>
  <c r="I3" i="5" s="1"/>
  <c r="G59" i="3"/>
  <c r="A55" i="5" s="1"/>
  <c r="G55" i="5" s="1"/>
  <c r="G55" i="3"/>
  <c r="A51" i="5" s="1"/>
  <c r="G51" i="5" s="1"/>
  <c r="H16" i="3"/>
  <c r="B12" i="5" s="1"/>
  <c r="H12" i="5" s="1"/>
  <c r="G31" i="3"/>
  <c r="A27" i="5" s="1"/>
  <c r="G27" i="5" s="1"/>
  <c r="G47" i="3"/>
  <c r="A43" i="5" s="1"/>
  <c r="G43" i="5" s="1"/>
  <c r="G18" i="2"/>
  <c r="A14" i="4" s="1"/>
  <c r="G14" i="4" s="1"/>
  <c r="G38" i="2"/>
  <c r="A34" i="4" s="1"/>
  <c r="G34" i="4" s="1"/>
  <c r="H18" i="2"/>
  <c r="B14" i="4" s="1"/>
  <c r="H14" i="4" s="1"/>
  <c r="H42" i="2"/>
  <c r="B38" i="4" s="1"/>
  <c r="H38" i="4" s="1"/>
  <c r="G12" i="2"/>
  <c r="A8" i="4" s="1"/>
  <c r="G8" i="4" s="1"/>
  <c r="G16" i="2"/>
  <c r="A12" i="4" s="1"/>
  <c r="G12" i="4" s="1"/>
  <c r="G20" i="2"/>
  <c r="A16" i="4" s="1"/>
  <c r="G16" i="4" s="1"/>
  <c r="G24" i="2"/>
  <c r="A20" i="4" s="1"/>
  <c r="G20" i="4" s="1"/>
  <c r="G28" i="2"/>
  <c r="A24" i="4" s="1"/>
  <c r="G24" i="4" s="1"/>
  <c r="G32" i="2"/>
  <c r="A28" i="4" s="1"/>
  <c r="G28" i="4" s="1"/>
  <c r="G36" i="2"/>
  <c r="A32" i="4" s="1"/>
  <c r="G32" i="4" s="1"/>
  <c r="G40" i="2"/>
  <c r="A36" i="4" s="1"/>
  <c r="G36" i="4" s="1"/>
  <c r="G44" i="2"/>
  <c r="A40" i="4" s="1"/>
  <c r="G40" i="4" s="1"/>
  <c r="G48" i="2"/>
  <c r="A44" i="4" s="1"/>
  <c r="G44" i="4" s="1"/>
  <c r="G52" i="2"/>
  <c r="A48" i="4" s="1"/>
  <c r="G48" i="4" s="1"/>
  <c r="G56" i="2"/>
  <c r="A52" i="4" s="1"/>
  <c r="G52" i="4" s="1"/>
  <c r="G60" i="2"/>
  <c r="A56" i="4" s="1"/>
  <c r="G56" i="4" s="1"/>
  <c r="H17" i="3"/>
  <c r="B13" i="5" s="1"/>
  <c r="H13" i="5" s="1"/>
  <c r="H31" i="3"/>
  <c r="B27" i="5" s="1"/>
  <c r="H27" i="5" s="1"/>
  <c r="H47" i="3"/>
  <c r="B43" i="5" s="1"/>
  <c r="H43" i="5" s="1"/>
  <c r="K3" i="7"/>
  <c r="H34" i="2"/>
  <c r="B30" i="4" s="1"/>
  <c r="H30" i="4" s="1"/>
  <c r="H16" i="2"/>
  <c r="B12" i="4" s="1"/>
  <c r="H12" i="4" s="1"/>
  <c r="H20" i="2"/>
  <c r="B16" i="4" s="1"/>
  <c r="H16" i="4" s="1"/>
  <c r="H24" i="2"/>
  <c r="B20" i="4" s="1"/>
  <c r="H20" i="4" s="1"/>
  <c r="H28" i="2"/>
  <c r="B24" i="4" s="1"/>
  <c r="H24" i="4" s="1"/>
  <c r="H32" i="2"/>
  <c r="B28" i="4" s="1"/>
  <c r="H28" i="4" s="1"/>
  <c r="H36" i="2"/>
  <c r="B32" i="4" s="1"/>
  <c r="H32" i="4" s="1"/>
  <c r="H40" i="2"/>
  <c r="B36" i="4" s="1"/>
  <c r="H36" i="4" s="1"/>
  <c r="H44" i="2"/>
  <c r="B40" i="4" s="1"/>
  <c r="H40" i="4" s="1"/>
  <c r="H48" i="2"/>
  <c r="B44" i="4" s="1"/>
  <c r="H44" i="4" s="1"/>
  <c r="H52" i="2"/>
  <c r="B48" i="4" s="1"/>
  <c r="H48" i="4" s="1"/>
  <c r="H56" i="2"/>
  <c r="B52" i="4" s="1"/>
  <c r="H52" i="4" s="1"/>
  <c r="H60" i="2"/>
  <c r="B56" i="4" s="1"/>
  <c r="H56" i="4" s="1"/>
  <c r="I18" i="3"/>
  <c r="C14" i="5" s="1"/>
  <c r="I14" i="5" s="1"/>
  <c r="I34" i="3"/>
  <c r="C30" i="5" s="1"/>
  <c r="I30" i="5" s="1"/>
  <c r="I50" i="3"/>
  <c r="C46" i="5" s="1"/>
  <c r="I46" i="5" s="1"/>
  <c r="O3" i="7"/>
  <c r="G54" i="2"/>
  <c r="A50" i="4" s="1"/>
  <c r="G50" i="4" s="1"/>
  <c r="H30" i="2"/>
  <c r="B26" i="4" s="1"/>
  <c r="H26" i="4" s="1"/>
  <c r="I11" i="2"/>
  <c r="C7" i="4" s="1"/>
  <c r="I7" i="4" s="1"/>
  <c r="H12" i="2"/>
  <c r="B8" i="4" s="1"/>
  <c r="H8" i="4" s="1"/>
  <c r="I12" i="2"/>
  <c r="C8" i="4" s="1"/>
  <c r="I8" i="4" s="1"/>
  <c r="I16" i="2"/>
  <c r="C12" i="4" s="1"/>
  <c r="I12" i="4" s="1"/>
  <c r="I20" i="2"/>
  <c r="C16" i="4" s="1"/>
  <c r="I16" i="4" s="1"/>
  <c r="I24" i="2"/>
  <c r="C20" i="4" s="1"/>
  <c r="I20" i="4" s="1"/>
  <c r="I28" i="2"/>
  <c r="C24" i="4" s="1"/>
  <c r="I24" i="4" s="1"/>
  <c r="I32" i="2"/>
  <c r="C28" i="4" s="1"/>
  <c r="I28" i="4" s="1"/>
  <c r="I36" i="2"/>
  <c r="C32" i="4" s="1"/>
  <c r="I32" i="4" s="1"/>
  <c r="I40" i="2"/>
  <c r="C36" i="4" s="1"/>
  <c r="I36" i="4" s="1"/>
  <c r="I44" i="2"/>
  <c r="C40" i="4" s="1"/>
  <c r="I40" i="4" s="1"/>
  <c r="I48" i="2"/>
  <c r="C44" i="4" s="1"/>
  <c r="I44" i="4" s="1"/>
  <c r="I52" i="2"/>
  <c r="C48" i="4" s="1"/>
  <c r="I48" i="4" s="1"/>
  <c r="I56" i="2"/>
  <c r="C52" i="4" s="1"/>
  <c r="I52" i="4" s="1"/>
  <c r="G11" i="3"/>
  <c r="A7" i="5" s="1"/>
  <c r="G7" i="5" s="1"/>
  <c r="G19" i="3"/>
  <c r="A15" i="5" s="1"/>
  <c r="G15" i="5" s="1"/>
  <c r="G35" i="3"/>
  <c r="A31" i="5" s="1"/>
  <c r="G31" i="5" s="1"/>
  <c r="G51" i="3"/>
  <c r="A47" i="5" s="1"/>
  <c r="G47" i="5" s="1"/>
  <c r="Q5" i="7"/>
  <c r="Q6" i="7"/>
  <c r="G59" i="4" l="1"/>
  <c r="G61" i="4" s="1"/>
  <c r="I21" i="6" s="1"/>
  <c r="I59" i="4"/>
  <c r="I61" i="4"/>
  <c r="I55" i="6" s="1"/>
  <c r="I59" i="5"/>
  <c r="I61" i="5" s="1"/>
  <c r="G55" i="6" s="1"/>
  <c r="H59" i="4"/>
  <c r="H61" i="4" s="1"/>
  <c r="I38" i="6" s="1"/>
  <c r="G59" i="5"/>
  <c r="G61" i="5" s="1"/>
  <c r="G21" i="6" s="1"/>
  <c r="H59" i="5"/>
  <c r="H61" i="5" s="1"/>
  <c r="G38" i="6" s="1"/>
  <c r="G6" i="7" l="1"/>
  <c r="H38" i="6"/>
  <c r="H6" i="7" s="1"/>
  <c r="I7" i="7"/>
  <c r="J55" i="6"/>
  <c r="J7" i="7" s="1"/>
  <c r="H21" i="6"/>
  <c r="H5" i="7" s="1"/>
  <c r="G5" i="7"/>
  <c r="K21" i="6"/>
  <c r="I5" i="7"/>
  <c r="J21" i="6"/>
  <c r="J5" i="7" s="1"/>
  <c r="J38" i="6"/>
  <c r="J6" i="7" s="1"/>
  <c r="I6" i="7"/>
  <c r="G7" i="7"/>
  <c r="K55" i="6"/>
  <c r="H55" i="6"/>
  <c r="H7" i="7" s="1"/>
  <c r="K38" i="6"/>
  <c r="K5" i="7" l="1"/>
  <c r="O21" i="6"/>
  <c r="L21" i="6"/>
  <c r="L5" i="7" s="1"/>
  <c r="K7" i="7"/>
  <c r="O55" i="6"/>
  <c r="L55" i="6"/>
  <c r="L7" i="7" s="1"/>
  <c r="L38" i="6"/>
  <c r="L6" i="7" s="1"/>
  <c r="K6" i="7"/>
  <c r="O38" i="6"/>
  <c r="P38" i="6" l="1"/>
  <c r="O6" i="7"/>
  <c r="R6" i="7" s="1"/>
  <c r="P55" i="6"/>
  <c r="O7" i="7"/>
  <c r="R7" i="7" s="1"/>
  <c r="P21" i="6"/>
  <c r="O5" i="7"/>
  <c r="R5" i="7" s="1"/>
  <c r="P5" i="7" l="1"/>
  <c r="K77" i="6"/>
  <c r="I77" i="6"/>
  <c r="U77" i="6"/>
  <c r="S77" i="6"/>
  <c r="E77" i="6"/>
  <c r="H77" i="6"/>
  <c r="J77" i="6"/>
  <c r="M77" i="6"/>
  <c r="F77" i="6"/>
  <c r="N77" i="6"/>
  <c r="T77" i="6"/>
  <c r="R77" i="6"/>
  <c r="P77" i="6"/>
  <c r="O77" i="6"/>
  <c r="L77" i="6"/>
  <c r="G77" i="6"/>
  <c r="Q77" i="6"/>
  <c r="P7" i="7"/>
  <c r="S79" i="6"/>
  <c r="N79" i="6"/>
  <c r="K79" i="6"/>
  <c r="P79" i="6"/>
  <c r="M79" i="6"/>
  <c r="J79" i="6"/>
  <c r="L79" i="6"/>
  <c r="G79" i="6"/>
  <c r="F79" i="6"/>
  <c r="O79" i="6"/>
  <c r="H79" i="6"/>
  <c r="R79" i="6"/>
  <c r="I79" i="6"/>
  <c r="T79" i="6"/>
  <c r="Q79" i="6"/>
  <c r="U79" i="6"/>
  <c r="E79" i="6"/>
  <c r="P6" i="7"/>
  <c r="R78" i="6"/>
  <c r="F78" i="6"/>
  <c r="N78" i="6"/>
  <c r="H78" i="6"/>
  <c r="T78" i="6"/>
  <c r="L78" i="6"/>
  <c r="E78" i="6"/>
  <c r="O78" i="6"/>
  <c r="I78" i="6"/>
  <c r="Q78" i="6"/>
  <c r="J78" i="6"/>
  <c r="M78" i="6"/>
  <c r="U78" i="6"/>
  <c r="P78" i="6"/>
  <c r="S78" i="6"/>
  <c r="K78" i="6"/>
  <c r="G78" i="6"/>
  <c r="F81" i="6" l="1"/>
  <c r="T81" i="6"/>
  <c r="H81" i="6"/>
  <c r="N81" i="6"/>
  <c r="M81" i="6"/>
  <c r="J81" i="6"/>
  <c r="G81" i="6"/>
  <c r="S81" i="6"/>
  <c r="U81" i="6"/>
  <c r="E81" i="6"/>
  <c r="L81" i="6"/>
  <c r="O81" i="6"/>
  <c r="I81" i="6"/>
  <c r="Q81" i="6"/>
  <c r="P81" i="6"/>
  <c r="K81" i="6"/>
  <c r="R81" i="6"/>
</calcChain>
</file>

<file path=xl/sharedStrings.xml><?xml version="1.0" encoding="utf-8"?>
<sst xmlns="http://schemas.openxmlformats.org/spreadsheetml/2006/main" count="533" uniqueCount="224">
  <si>
    <t>Constants</t>
  </si>
  <si>
    <t>CO-PO Mapping</t>
  </si>
  <si>
    <t>Teacher</t>
  </si>
  <si>
    <t>a</t>
  </si>
  <si>
    <t>COs\POs</t>
  </si>
  <si>
    <t xml:space="preserve">PO1   </t>
  </si>
  <si>
    <t xml:space="preserve">PO2   </t>
  </si>
  <si>
    <t xml:space="preserve">PO3   </t>
  </si>
  <si>
    <t xml:space="preserve">PO4   </t>
  </si>
  <si>
    <t xml:space="preserve">PO5   </t>
  </si>
  <si>
    <t xml:space="preserve">PO6   </t>
  </si>
  <si>
    <t xml:space="preserve">PO7   </t>
  </si>
  <si>
    <t xml:space="preserve">PO8   </t>
  </si>
  <si>
    <t xml:space="preserve">PO9   </t>
  </si>
  <si>
    <t xml:space="preserve">PO10   </t>
  </si>
  <si>
    <t xml:space="preserve">PO11   </t>
  </si>
  <si>
    <t xml:space="preserve">PO12   </t>
  </si>
  <si>
    <t>PSO1</t>
  </si>
  <si>
    <t>PSO2</t>
  </si>
  <si>
    <t>PSO3</t>
  </si>
  <si>
    <t>PSO4</t>
  </si>
  <si>
    <t>PSO5</t>
  </si>
  <si>
    <t>Academic_year</t>
  </si>
  <si>
    <t>2021-2022</t>
  </si>
  <si>
    <t>CO1</t>
  </si>
  <si>
    <t>Semester</t>
  </si>
  <si>
    <t>Even</t>
  </si>
  <si>
    <t>CO2</t>
  </si>
  <si>
    <t>Branch</t>
  </si>
  <si>
    <t>MEE</t>
  </si>
  <si>
    <t>CO3</t>
  </si>
  <si>
    <t>Batch</t>
  </si>
  <si>
    <t>Section</t>
  </si>
  <si>
    <t>C</t>
  </si>
  <si>
    <t>Subject_Code</t>
  </si>
  <si>
    <t>19MEE481</t>
  </si>
  <si>
    <t>Indirect CO Assessment</t>
  </si>
  <si>
    <t>Subject_Name</t>
  </si>
  <si>
    <t>CNC Lab</t>
  </si>
  <si>
    <t>COs</t>
  </si>
  <si>
    <t>Indirect %</t>
  </si>
  <si>
    <t>Number_of_Students</t>
  </si>
  <si>
    <t>Number_of_COs</t>
  </si>
  <si>
    <t>Variables</t>
  </si>
  <si>
    <t>Default Threshold %</t>
  </si>
  <si>
    <t>Internal %</t>
  </si>
  <si>
    <t>External %</t>
  </si>
  <si>
    <t>Direct %</t>
  </si>
  <si>
    <t>Target CO Attainment %</t>
  </si>
  <si>
    <t>Component Details</t>
  </si>
  <si>
    <t>Number of Questions</t>
  </si>
  <si>
    <t>C_CA-I</t>
  </si>
  <si>
    <t>C_End_Sem-E</t>
  </si>
  <si>
    <t>Colour Code</t>
  </si>
  <si>
    <t>Meaning</t>
  </si>
  <si>
    <t>Pink fill</t>
  </si>
  <si>
    <t>Empty cell</t>
  </si>
  <si>
    <t>Red fill</t>
  </si>
  <si>
    <t>Cell value greater than expected</t>
  </si>
  <si>
    <t>Question</t>
  </si>
  <si>
    <t>Q1</t>
  </si>
  <si>
    <t>Q2</t>
  </si>
  <si>
    <t>Q3</t>
  </si>
  <si>
    <t>Max Marks</t>
  </si>
  <si>
    <t>Threshold</t>
  </si>
  <si>
    <t>CO</t>
  </si>
  <si>
    <t>Final CO</t>
  </si>
  <si>
    <t>BTL</t>
  </si>
  <si>
    <t>Marks obtained</t>
  </si>
  <si>
    <t>Roll No.</t>
  </si>
  <si>
    <t>Name</t>
  </si>
  <si>
    <t>Yellow fill</t>
  </si>
  <si>
    <t>All cells values in column below threshold</t>
  </si>
  <si>
    <t>Blue fill</t>
  </si>
  <si>
    <t>Header cell (ignore)</t>
  </si>
  <si>
    <t>Combined Components table</t>
  </si>
  <si>
    <t>CO%</t>
  </si>
  <si>
    <t>Total students</t>
  </si>
  <si>
    <t>I-attainment %</t>
  </si>
  <si>
    <t>E-attainment %</t>
  </si>
  <si>
    <t>Course Attainment</t>
  </si>
  <si>
    <t>Course Outcome</t>
  </si>
  <si>
    <t>Mapping with Program</t>
  </si>
  <si>
    <t>Attainment % in</t>
  </si>
  <si>
    <t>POs &amp; PSOs</t>
  </si>
  <si>
    <t>Level of Mapping</t>
  </si>
  <si>
    <t>Direct</t>
  </si>
  <si>
    <t>Indirect</t>
  </si>
  <si>
    <t>Final Weighted CO Attainment (80% Direct + 20% Indirect)</t>
  </si>
  <si>
    <t>Affinity</t>
  </si>
  <si>
    <t>University(SEE)</t>
  </si>
  <si>
    <t>Internal(CIE)</t>
  </si>
  <si>
    <t>Attainment</t>
  </si>
  <si>
    <t>Level Of Attainment (0-40 --&gt; 1, 40-60 ---&gt; 2, 60-100---&gt; 3)</t>
  </si>
  <si>
    <t>Weighted PO/PSO Attainment Contribution</t>
  </si>
  <si>
    <t>PO1</t>
  </si>
  <si>
    <t>PO2</t>
  </si>
  <si>
    <t>PO3</t>
  </si>
  <si>
    <t>PO4</t>
  </si>
  <si>
    <t>PO5</t>
  </si>
  <si>
    <t>PO6</t>
  </si>
  <si>
    <t>PO7</t>
  </si>
  <si>
    <t>PO8</t>
  </si>
  <si>
    <t>PO9</t>
  </si>
  <si>
    <t>PO10</t>
  </si>
  <si>
    <t>PO11</t>
  </si>
  <si>
    <t>PO12</t>
  </si>
  <si>
    <t>Academic Year</t>
  </si>
  <si>
    <t>Subject Name</t>
  </si>
  <si>
    <t>Subject Code</t>
  </si>
  <si>
    <t>Final Ratio</t>
  </si>
  <si>
    <t>C_2018_MEE_Even_19MEE481</t>
  </si>
  <si>
    <t>Course Code</t>
  </si>
  <si>
    <t>Course Name</t>
  </si>
  <si>
    <t>End Semester Examination</t>
  </si>
  <si>
    <t>Internal Examination</t>
  </si>
  <si>
    <t>Total Course Attainment</t>
  </si>
  <si>
    <t>Target</t>
  </si>
  <si>
    <t>Final Attainment</t>
  </si>
  <si>
    <t>(SEE)*</t>
  </si>
  <si>
    <t>(CIE)*</t>
  </si>
  <si>
    <t>(%)</t>
  </si>
  <si>
    <t>Yes/No</t>
  </si>
  <si>
    <t>Level</t>
  </si>
  <si>
    <t>CB.EN.U4MEE19201</t>
  </si>
  <si>
    <t xml:space="preserve">Ajay Vamsi Krishna V </t>
  </si>
  <si>
    <t>CB.EN.U4MEE19202</t>
  </si>
  <si>
    <t xml:space="preserve">ANANTHA KISHAN A S </t>
  </si>
  <si>
    <t>CB.EN.U4MEE19204</t>
  </si>
  <si>
    <t xml:space="preserve">Arjun K </t>
  </si>
  <si>
    <t>CB.EN.U4MEE19205</t>
  </si>
  <si>
    <t xml:space="preserve">B K SREEJITH </t>
  </si>
  <si>
    <t>CB.EN.U4MEE19206</t>
  </si>
  <si>
    <t xml:space="preserve">Balakrishnan Anand </t>
  </si>
  <si>
    <t>CB.EN.U4MEE19207</t>
  </si>
  <si>
    <t xml:space="preserve">Barath Krushna T </t>
  </si>
  <si>
    <t>CB.EN.U4MEE19208</t>
  </si>
  <si>
    <t xml:space="preserve">C Devadershan  </t>
  </si>
  <si>
    <t>CB.EN.U4MEE19209</t>
  </si>
  <si>
    <t xml:space="preserve">CHINTHALA JEEVAN REDDY </t>
  </si>
  <si>
    <t>CB.EN.U4MEE19210</t>
  </si>
  <si>
    <t xml:space="preserve">D ANIRUDHA </t>
  </si>
  <si>
    <t>CB.EN.U4MEE19211</t>
  </si>
  <si>
    <t xml:space="preserve">GHIRIDHARAN S </t>
  </si>
  <si>
    <t>CB.EN.U4MEE19212</t>
  </si>
  <si>
    <t xml:space="preserve">Hari Krishna P </t>
  </si>
  <si>
    <t>CB.EN.U4MEE19213</t>
  </si>
  <si>
    <t xml:space="preserve">J Sathgurunathan </t>
  </si>
  <si>
    <t>CB.EN.U4MEE19214</t>
  </si>
  <si>
    <t xml:space="preserve">JAIMIN JOSHI </t>
  </si>
  <si>
    <t>CB.EN.U4MEE19215</t>
  </si>
  <si>
    <t xml:space="preserve">Shivadharshan K R  </t>
  </si>
  <si>
    <t>CB.EN.U4MEE19216</t>
  </si>
  <si>
    <t xml:space="preserve">Kakani Sambasiva Rao </t>
  </si>
  <si>
    <t>CB.EN.U4MEE19217</t>
  </si>
  <si>
    <t xml:space="preserve">Kavin Maran R  </t>
  </si>
  <si>
    <t>CB.EN.U4MEE19218</t>
  </si>
  <si>
    <t xml:space="preserve">Kothapelli Varun Krishna </t>
  </si>
  <si>
    <t>CB.EN.U4MEE19219</t>
  </si>
  <si>
    <t xml:space="preserve">M N S HAREESWAR </t>
  </si>
  <si>
    <t>CB.EN.U4MEE19220</t>
  </si>
  <si>
    <t xml:space="preserve">Makkena Bala Anush Choudhary </t>
  </si>
  <si>
    <t>CB.EN.U4MEE19221</t>
  </si>
  <si>
    <t xml:space="preserve">MATHESH V </t>
  </si>
  <si>
    <t>CB.EN.U4MEE19222</t>
  </si>
  <si>
    <t xml:space="preserve">Mithesh E  </t>
  </si>
  <si>
    <t>CB.EN.U4MEE19223</t>
  </si>
  <si>
    <t xml:space="preserve">Modugapalam Shiva Teja </t>
  </si>
  <si>
    <t>CB.EN.U4MEE19224</t>
  </si>
  <si>
    <t xml:space="preserve">Mukhil Sarvesh S </t>
  </si>
  <si>
    <t>CB.EN.U4MEE19225</t>
  </si>
  <si>
    <t xml:space="preserve">Mukthinuthalapati Vishnu Teja </t>
  </si>
  <si>
    <t>CB.EN.U4MEE19226</t>
  </si>
  <si>
    <t xml:space="preserve">Muthukrishnan M  </t>
  </si>
  <si>
    <t>CB.EN.U4MEE19227</t>
  </si>
  <si>
    <t xml:space="preserve">Naren Karthikeyan S  </t>
  </si>
  <si>
    <t>CB.EN.U4MEE19228</t>
  </si>
  <si>
    <t xml:space="preserve">PADIRI GAGAN SHYAM REDDY </t>
  </si>
  <si>
    <t>CB.EN.U4MEE19229</t>
  </si>
  <si>
    <t xml:space="preserve">PAVILAN P </t>
  </si>
  <si>
    <t>CB.EN.U4MEE19230</t>
  </si>
  <si>
    <t xml:space="preserve">D Pranav Vikirtan  </t>
  </si>
  <si>
    <t>CB.EN.U4MEE19232</t>
  </si>
  <si>
    <t xml:space="preserve">Reddipalli Kaushik Dora </t>
  </si>
  <si>
    <t>CB.EN.U4MEE19233</t>
  </si>
  <si>
    <t xml:space="preserve">RISHIKESH R </t>
  </si>
  <si>
    <t>CB.EN.U4MEE19234</t>
  </si>
  <si>
    <t xml:space="preserve">S SABBAREESUWAR </t>
  </si>
  <si>
    <t>CB.EN.U4MEE19235</t>
  </si>
  <si>
    <t xml:space="preserve">S. Dinesh Shri Hari </t>
  </si>
  <si>
    <t>CB.EN.U4MEE19236</t>
  </si>
  <si>
    <t xml:space="preserve">Nadish S Y  </t>
  </si>
  <si>
    <t>CB.EN.U4MEE19237</t>
  </si>
  <si>
    <t xml:space="preserve">Sandeep Kumar R </t>
  </si>
  <si>
    <t>CB.EN.U4MEE19238</t>
  </si>
  <si>
    <t xml:space="preserve">SARATH.A.MENON </t>
  </si>
  <si>
    <t>CB.EN.U4MEE19239</t>
  </si>
  <si>
    <t xml:space="preserve">SATHYENDRA V </t>
  </si>
  <si>
    <t>CB.EN.U4MEE19240</t>
  </si>
  <si>
    <t xml:space="preserve">Shyam Sundar J G </t>
  </si>
  <si>
    <t>CB.EN.U4MEE19241</t>
  </si>
  <si>
    <t xml:space="preserve">Siddhanth Madhavan </t>
  </si>
  <si>
    <t>CB.EN.U4MEE19242</t>
  </si>
  <si>
    <t xml:space="preserve">Sri Sai Nitish Kumar Gandikota </t>
  </si>
  <si>
    <t>CB.EN.U4MEE19243</t>
  </si>
  <si>
    <t xml:space="preserve">Sriram S </t>
  </si>
  <si>
    <t>CB.EN.U4MEE19244</t>
  </si>
  <si>
    <t xml:space="preserve">TADIKONDA VISHNU  VARDHAN </t>
  </si>
  <si>
    <t>CB.EN.U4MEE19245</t>
  </si>
  <si>
    <t xml:space="preserve">Turlapati P V Srichakri </t>
  </si>
  <si>
    <t>CB.EN.U4MEE19246</t>
  </si>
  <si>
    <t xml:space="preserve">V DEVADHARSHAN </t>
  </si>
  <si>
    <t>CB.EN.U4MEE19247</t>
  </si>
  <si>
    <t xml:space="preserve">Vaysakh M </t>
  </si>
  <si>
    <t>CB.EN.U4MEE19249</t>
  </si>
  <si>
    <t xml:space="preserve">Vikram Krishna Kurlagonda </t>
  </si>
  <si>
    <t>CB.EN.U4MEE19250</t>
  </si>
  <si>
    <t xml:space="preserve">Vishal S K </t>
  </si>
  <si>
    <t>CB.EN.U4MEE19252</t>
  </si>
  <si>
    <t xml:space="preserve">R S S S S G Nrusimha Krishna </t>
  </si>
  <si>
    <t>CB.EN.U4MEE19253</t>
  </si>
  <si>
    <t xml:space="preserve">Rongala Lakshman Kumar </t>
  </si>
  <si>
    <t>CB.EN.U4MEE19254</t>
  </si>
  <si>
    <t xml:space="preserve">Pravin Kumar S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</si>
</sst>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FFFFFF"/>
      <name val="Calibri"/>
    </font>
    <font>
      <b/>
      <sz val="12"/>
      <name val="Calibri"/>
    </font>
    <font>
      <b/>
      <sz val="12"/>
      <color rgb="FFFFFFFF"/>
      <name val="Calibri"/>
    </font>
    <font>
      <b/>
      <sz val="14"/>
      <name val="Calibri"/>
    </font>
  </fonts>
  <fills count="25">
    <fill>
      <patternFill patternType="none"/>
    </fill>
    <fill>
      <patternFill patternType="gray125"/>
    </fill>
    <fill>
      <patternFill patternType="solid">
        <fgColor rgb="FFFFE74E"/>
        <bgColor rgb="FFFFE74E"/>
      </patternFill>
    </fill>
    <fill>
      <patternFill patternType="solid">
        <fgColor rgb="FFDAEEF3"/>
        <bgColor rgb="FFDAEEF3"/>
      </patternFill>
    </fill>
    <fill>
      <patternFill patternType="solid">
        <fgColor rgb="FFB7DEE8"/>
        <bgColor rgb="FFB7DEE8"/>
      </patternFill>
    </fill>
    <fill>
      <patternFill patternType="solid"/>
    </fill>
    <fill>
      <patternFill patternType="solid">
        <fgColor rgb="FFD8A5B5"/>
        <bgColor rgb="FFD8A5B5"/>
      </patternFill>
    </fill>
    <fill>
      <patternFill patternType="solid">
        <fgColor rgb="FFFF5E5E"/>
        <bgColor rgb="FFFF5E5E"/>
      </patternFill>
    </fill>
    <fill>
      <patternFill patternType="solid">
        <fgColor rgb="FFF79646"/>
        <bgColor rgb="FFF79646"/>
      </patternFill>
    </fill>
    <fill>
      <patternFill patternType="solid">
        <fgColor rgb="FFFDE9D9"/>
        <bgColor rgb="FFFDE9D9"/>
      </patternFill>
    </fill>
    <fill>
      <patternFill patternType="solid">
        <fgColor rgb="FFFCD5B4"/>
        <bgColor rgb="FFFCD5B4"/>
      </patternFill>
    </fill>
    <fill>
      <patternFill patternType="solid">
        <fgColor rgb="FF9BBB59"/>
        <bgColor rgb="FF9BBB59"/>
      </patternFill>
    </fill>
    <fill>
      <patternFill patternType="solid">
        <fgColor rgb="FFEBF1DE"/>
        <bgColor rgb="FFEBF1DE"/>
      </patternFill>
    </fill>
    <fill>
      <patternFill patternType="solid">
        <fgColor rgb="FFFFFFFF"/>
        <bgColor rgb="FFFFFFFF"/>
      </patternFill>
    </fill>
    <fill>
      <patternFill patternType="solid">
        <fgColor rgb="FF4BACC6"/>
        <bgColor rgb="FF4BACC6"/>
      </patternFill>
    </fill>
    <fill>
      <patternFill patternType="solid">
        <fgColor rgb="FFD9A46F"/>
        <bgColor rgb="FFD9A46F"/>
      </patternFill>
    </fill>
    <fill>
      <patternFill patternType="solid">
        <fgColor rgb="FF4F81BD"/>
        <bgColor rgb="FF4F81BD"/>
      </patternFill>
    </fill>
    <fill>
      <patternFill patternType="solid">
        <fgColor rgb="FFD9D9D9"/>
        <bgColor rgb="FFD9D9D9"/>
      </patternFill>
    </fill>
    <fill>
      <patternFill patternType="solid">
        <fgColor rgb="FFB8CCE4"/>
        <bgColor rgb="FFB8CCE4"/>
      </patternFill>
    </fill>
    <fill>
      <patternFill patternType="solid">
        <fgColor rgb="FFC4D79B"/>
        <bgColor rgb="FFC4D79B"/>
      </patternFill>
    </fill>
    <fill>
      <patternFill patternType="solid">
        <fgColor rgb="FFDCE6F1"/>
        <bgColor rgb="FFDCE6F1"/>
      </patternFill>
    </fill>
    <fill>
      <patternFill patternType="solid">
        <fgColor rgb="FFCE875C"/>
        <bgColor rgb="FFCE875C"/>
      </patternFill>
    </fill>
    <fill>
      <patternFill patternType="solid">
        <fgColor rgb="FFFFFF00"/>
        <bgColor rgb="FFFFFF00"/>
      </patternFill>
    </fill>
    <fill>
      <patternFill patternType="solid">
        <fgColor rgb="FF8DB4E2"/>
        <bgColor rgb="FF8DB4E2"/>
      </patternFill>
    </fill>
    <fill>
      <patternFill patternType="solid">
        <fgColor rgb="FF1ED760"/>
        <bgColor rgb="FF1ED76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0" fillId="12" borderId="1" xfId="0" applyFill="1" applyBorder="1" applyAlignment="1" applyProtection="1">
      <alignment horizontal="center" vertical="center"/>
      <protection locked="0"/>
    </xf>
    <xf numFmtId="0" fontId="1" fillId="13" borderId="1" xfId="0" applyFont="1" applyFill="1" applyBorder="1" applyAlignment="1">
      <alignment horizontal="center" vertical="center"/>
    </xf>
    <xf numFmtId="0" fontId="0" fillId="13" borderId="1" xfId="0" applyFill="1" applyBorder="1" applyAlignment="1" applyProtection="1">
      <alignment horizontal="center" vertical="center"/>
      <protection locked="0"/>
    </xf>
    <xf numFmtId="0" fontId="1" fillId="8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0" fillId="9" borderId="1" xfId="0" applyFill="1" applyBorder="1" applyAlignment="1" applyProtection="1">
      <alignment horizontal="center" vertical="center"/>
      <protection locked="0"/>
    </xf>
    <xf numFmtId="0" fontId="1" fillId="10" borderId="1" xfId="0" applyFont="1" applyFill="1" applyBorder="1" applyAlignment="1">
      <alignment horizontal="center" vertical="center"/>
    </xf>
    <xf numFmtId="0" fontId="0" fillId="10" borderId="1" xfId="0" applyFill="1" applyBorder="1" applyAlignment="1" applyProtection="1">
      <alignment horizontal="center" vertical="center"/>
      <protection locked="0"/>
    </xf>
    <xf numFmtId="0" fontId="1" fillId="3" borderId="1" xfId="0" applyFont="1" applyFill="1" applyBorder="1" applyAlignment="1" applyProtection="1">
      <alignment horizontal="center" vertical="center"/>
      <protection locked="0"/>
    </xf>
    <xf numFmtId="0" fontId="1" fillId="4" borderId="1" xfId="0" applyFont="1" applyFill="1" applyBorder="1" applyAlignment="1" applyProtection="1">
      <alignment horizontal="center" vertical="center"/>
      <protection locked="0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1" fillId="14" borderId="1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 applyProtection="1">
      <alignment horizontal="center" vertical="center"/>
      <protection locked="0"/>
    </xf>
    <xf numFmtId="0" fontId="1" fillId="0" borderId="1" xfId="0" applyFont="1" applyBorder="1"/>
    <xf numFmtId="0" fontId="0" fillId="6" borderId="1" xfId="0" applyFill="1" applyBorder="1"/>
    <xf numFmtId="0" fontId="0" fillId="7" borderId="1" xfId="0" applyFill="1" applyBorder="1"/>
    <xf numFmtId="0" fontId="0" fillId="15" borderId="1" xfId="0" applyFill="1" applyBorder="1"/>
    <xf numFmtId="0" fontId="0" fillId="14" borderId="1" xfId="0" applyFill="1" applyBorder="1"/>
    <xf numFmtId="0" fontId="0" fillId="5" borderId="0" xfId="0" applyFill="1"/>
    <xf numFmtId="0" fontId="1" fillId="16" borderId="1" xfId="0" applyFont="1" applyFill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1" fillId="18" borderId="1" xfId="0" applyFont="1" applyFill="1" applyBorder="1" applyAlignment="1">
      <alignment horizontal="center" vertical="center" wrapText="1"/>
    </xf>
    <xf numFmtId="0" fontId="1" fillId="19" borderId="1" xfId="0" applyFont="1" applyFill="1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 wrapText="1"/>
    </xf>
    <xf numFmtId="0" fontId="0" fillId="19" borderId="1" xfId="0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23" borderId="1" xfId="0" applyFont="1" applyFill="1" applyBorder="1" applyAlignment="1">
      <alignment horizontal="center" vertical="center" wrapText="1"/>
    </xf>
    <xf numFmtId="0" fontId="1" fillId="22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/>
    <xf numFmtId="0" fontId="0" fillId="6" borderId="1" xfId="0" applyFill="1" applyBorder="1"/>
    <xf numFmtId="0" fontId="0" fillId="0" borderId="1" xfId="0" applyBorder="1"/>
    <xf numFmtId="0" fontId="0" fillId="14" borderId="1" xfId="0" applyFill="1" applyBorder="1"/>
    <xf numFmtId="0" fontId="0" fillId="15" borderId="1" xfId="0" applyFill="1" applyBorder="1"/>
    <xf numFmtId="0" fontId="1" fillId="0" borderId="1" xfId="0" applyFont="1" applyBorder="1"/>
    <xf numFmtId="0" fontId="0" fillId="7" borderId="1" xfId="0" applyFill="1" applyBorder="1"/>
    <xf numFmtId="0" fontId="3" fillId="16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0" fillId="20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19" borderId="1" xfId="0" applyFont="1" applyFill="1" applyBorder="1" applyAlignment="1">
      <alignment horizontal="center" vertical="center" wrapText="1"/>
    </xf>
    <xf numFmtId="0" fontId="1" fillId="18" borderId="1" xfId="0" applyFont="1" applyFill="1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 wrapText="1"/>
    </xf>
    <xf numFmtId="0" fontId="1" fillId="24" borderId="1" xfId="0" applyFont="1" applyFill="1" applyBorder="1" applyAlignment="1">
      <alignment horizontal="center" vertical="center" textRotation="90" wrapText="1"/>
    </xf>
    <xf numFmtId="0" fontId="1" fillId="0" borderId="1" xfId="0" applyFont="1" applyBorder="1" applyAlignment="1">
      <alignment horizontal="center" vertical="center" wrapText="1"/>
    </xf>
    <xf numFmtId="0" fontId="5" fillId="21" borderId="1" xfId="0" applyFont="1" applyFill="1" applyBorder="1" applyAlignment="1">
      <alignment horizontal="center" vertical="center"/>
    </xf>
    <xf numFmtId="0" fontId="1" fillId="22" borderId="1" xfId="0" applyFont="1" applyFill="1" applyBorder="1" applyAlignment="1">
      <alignment horizontal="center" vertical="center" textRotation="90" wrapText="1"/>
    </xf>
  </cellXfs>
  <cellStyles count="1">
    <cellStyle name="Normal" xfId="0" builtinId="0"/>
  </cellStyles>
  <dxfs count="42"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C_Component_Details" displayName="C_Component_Details" ref="A22:B24">
  <autoFilter ref="A22:B24" xr:uid="{00000000-0009-0000-0100-000001000000}"/>
  <tableColumns count="2">
    <tableColumn id="1" xr3:uid="{00000000-0010-0000-0000-000001000000}" name="Component Details"/>
    <tableColumn id="2" xr3:uid="{00000000-0010-0000-0000-000002000000}" name="Number of Questions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8"/>
  <sheetViews>
    <sheetView workbookViewId="0">
      <selection activeCell="F9" sqref="F9"/>
    </sheetView>
  </sheetViews>
  <sheetFormatPr defaultRowHeight="14.4" x14ac:dyDescent="0.3"/>
  <cols>
    <col min="1" max="1" width="24" customWidth="1"/>
    <col min="2" max="2" width="34" customWidth="1"/>
    <col min="3" max="3" width="2" customWidth="1"/>
    <col min="4" max="4" width="24" customWidth="1"/>
    <col min="5" max="21" width="13" customWidth="1"/>
  </cols>
  <sheetData>
    <row r="1" spans="1:21" x14ac:dyDescent="0.3">
      <c r="A1" s="44" t="s">
        <v>0</v>
      </c>
      <c r="B1" s="44"/>
      <c r="C1" s="2"/>
      <c r="D1" s="44" t="s">
        <v>1</v>
      </c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</row>
    <row r="2" spans="1:21" x14ac:dyDescent="0.3">
      <c r="A2" s="3" t="s">
        <v>2</v>
      </c>
      <c r="B2" s="3" t="s">
        <v>3</v>
      </c>
      <c r="C2" s="2"/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4" t="s">
        <v>13</v>
      </c>
      <c r="N2" s="4" t="s">
        <v>14</v>
      </c>
      <c r="O2" s="4" t="s">
        <v>15</v>
      </c>
      <c r="P2" s="4" t="s">
        <v>16</v>
      </c>
      <c r="Q2" s="4" t="s">
        <v>17</v>
      </c>
      <c r="R2" s="4" t="s">
        <v>18</v>
      </c>
      <c r="S2" s="4" t="s">
        <v>19</v>
      </c>
      <c r="T2" s="4" t="s">
        <v>20</v>
      </c>
      <c r="U2" s="4" t="s">
        <v>21</v>
      </c>
    </row>
    <row r="3" spans="1:21" x14ac:dyDescent="0.3">
      <c r="A3" s="5" t="s">
        <v>22</v>
      </c>
      <c r="B3" s="5" t="s">
        <v>23</v>
      </c>
      <c r="C3" s="2"/>
      <c r="D3" s="6" t="s">
        <v>24</v>
      </c>
      <c r="E3" s="7">
        <v>2</v>
      </c>
      <c r="F3" s="7">
        <v>1</v>
      </c>
      <c r="G3" s="7">
        <v>2</v>
      </c>
      <c r="H3" s="7">
        <v>1</v>
      </c>
      <c r="I3" s="7">
        <v>3</v>
      </c>
      <c r="J3" s="7"/>
      <c r="K3" s="7"/>
      <c r="L3" s="7"/>
      <c r="M3" s="7">
        <v>1</v>
      </c>
      <c r="N3" s="7">
        <v>1</v>
      </c>
      <c r="O3" s="7"/>
      <c r="P3" s="7">
        <v>1</v>
      </c>
      <c r="Q3" s="7">
        <v>1</v>
      </c>
      <c r="R3" s="7">
        <v>3</v>
      </c>
      <c r="S3" s="7"/>
      <c r="T3" s="7"/>
      <c r="U3" s="7"/>
    </row>
    <row r="4" spans="1:21" x14ac:dyDescent="0.3">
      <c r="A4" s="3" t="s">
        <v>25</v>
      </c>
      <c r="B4" s="3" t="s">
        <v>26</v>
      </c>
      <c r="C4" s="2"/>
      <c r="D4" s="8" t="s">
        <v>27</v>
      </c>
      <c r="E4" s="9">
        <v>2</v>
      </c>
      <c r="F4" s="9">
        <v>1</v>
      </c>
      <c r="G4" s="9">
        <v>2</v>
      </c>
      <c r="H4" s="9">
        <v>1</v>
      </c>
      <c r="I4" s="9">
        <v>3</v>
      </c>
      <c r="J4" s="9"/>
      <c r="K4" s="9"/>
      <c r="L4" s="9"/>
      <c r="M4" s="9">
        <v>1</v>
      </c>
      <c r="N4" s="9">
        <v>1</v>
      </c>
      <c r="O4" s="9"/>
      <c r="P4" s="9">
        <v>1</v>
      </c>
      <c r="Q4" s="9">
        <v>2</v>
      </c>
      <c r="R4" s="9">
        <v>3</v>
      </c>
      <c r="S4" s="9"/>
      <c r="T4" s="9"/>
      <c r="U4" s="9"/>
    </row>
    <row r="5" spans="1:21" x14ac:dyDescent="0.3">
      <c r="A5" s="5" t="s">
        <v>28</v>
      </c>
      <c r="B5" s="5" t="s">
        <v>29</v>
      </c>
      <c r="C5" s="2"/>
      <c r="D5" s="6" t="s">
        <v>30</v>
      </c>
      <c r="E5" s="7">
        <v>2</v>
      </c>
      <c r="F5" s="7">
        <v>1</v>
      </c>
      <c r="G5" s="7">
        <v>2</v>
      </c>
      <c r="H5" s="7">
        <v>1</v>
      </c>
      <c r="I5" s="7">
        <v>3</v>
      </c>
      <c r="J5" s="7"/>
      <c r="K5" s="7"/>
      <c r="L5" s="7"/>
      <c r="M5" s="7">
        <v>1</v>
      </c>
      <c r="N5" s="7">
        <v>1</v>
      </c>
      <c r="O5" s="7"/>
      <c r="P5" s="7">
        <v>1</v>
      </c>
      <c r="Q5" s="7">
        <v>1</v>
      </c>
      <c r="R5" s="7">
        <v>3</v>
      </c>
      <c r="S5" s="7"/>
      <c r="T5" s="7"/>
      <c r="U5" s="7"/>
    </row>
    <row r="6" spans="1:21" x14ac:dyDescent="0.3">
      <c r="A6" s="3" t="s">
        <v>31</v>
      </c>
      <c r="B6" s="3">
        <v>2018</v>
      </c>
      <c r="C6" s="2"/>
      <c r="D6" s="2"/>
      <c r="E6" s="2"/>
    </row>
    <row r="7" spans="1:21" x14ac:dyDescent="0.3">
      <c r="A7" s="5" t="s">
        <v>32</v>
      </c>
      <c r="B7" s="5" t="s">
        <v>33</v>
      </c>
      <c r="C7" s="2"/>
      <c r="D7" s="2"/>
      <c r="E7" s="2"/>
    </row>
    <row r="8" spans="1:21" x14ac:dyDescent="0.3">
      <c r="A8" s="3" t="s">
        <v>34</v>
      </c>
      <c r="B8" s="3" t="s">
        <v>35</v>
      </c>
      <c r="C8" s="2"/>
      <c r="D8" s="44" t="s">
        <v>36</v>
      </c>
      <c r="E8" s="44"/>
    </row>
    <row r="9" spans="1:21" x14ac:dyDescent="0.3">
      <c r="A9" s="5" t="s">
        <v>37</v>
      </c>
      <c r="B9" s="5" t="s">
        <v>38</v>
      </c>
      <c r="C9" s="2"/>
      <c r="D9" s="10" t="s">
        <v>39</v>
      </c>
      <c r="E9" s="10" t="s">
        <v>40</v>
      </c>
    </row>
    <row r="10" spans="1:21" x14ac:dyDescent="0.3">
      <c r="A10" s="3" t="s">
        <v>41</v>
      </c>
      <c r="B10" s="3">
        <v>50</v>
      </c>
      <c r="C10" s="2"/>
      <c r="D10" s="11" t="s">
        <v>24</v>
      </c>
      <c r="E10" s="12">
        <v>87</v>
      </c>
    </row>
    <row r="11" spans="1:21" x14ac:dyDescent="0.3">
      <c r="A11" s="5" t="s">
        <v>42</v>
      </c>
      <c r="B11" s="5">
        <v>3</v>
      </c>
      <c r="C11" s="2"/>
      <c r="D11" s="13" t="s">
        <v>27</v>
      </c>
      <c r="E11" s="14">
        <v>87</v>
      </c>
    </row>
    <row r="12" spans="1:21" x14ac:dyDescent="0.3">
      <c r="A12" s="2"/>
      <c r="B12" s="2"/>
      <c r="C12" s="2"/>
      <c r="D12" s="11" t="s">
        <v>30</v>
      </c>
      <c r="E12" s="12">
        <v>87</v>
      </c>
    </row>
    <row r="13" spans="1:21" x14ac:dyDescent="0.3">
      <c r="A13" s="44" t="s">
        <v>43</v>
      </c>
      <c r="B13" s="44"/>
      <c r="C13" s="2"/>
      <c r="D13" s="2"/>
      <c r="E13" s="2"/>
    </row>
    <row r="14" spans="1:21" x14ac:dyDescent="0.3">
      <c r="A14" s="3" t="s">
        <v>44</v>
      </c>
      <c r="B14" s="15">
        <v>70</v>
      </c>
      <c r="C14" s="2"/>
      <c r="D14" s="2"/>
      <c r="E14" s="2"/>
    </row>
    <row r="15" spans="1:21" x14ac:dyDescent="0.3">
      <c r="A15" s="5" t="s">
        <v>45</v>
      </c>
      <c r="B15" s="16">
        <v>80</v>
      </c>
      <c r="C15" s="2"/>
      <c r="D15" s="2"/>
      <c r="E15" s="2"/>
    </row>
    <row r="16" spans="1:21" x14ac:dyDescent="0.3">
      <c r="A16" s="3" t="s">
        <v>46</v>
      </c>
      <c r="B16" s="3">
        <f>100-B15</f>
        <v>20</v>
      </c>
      <c r="C16" s="2"/>
      <c r="D16" s="2"/>
      <c r="E16" s="2"/>
    </row>
    <row r="17" spans="1:5" x14ac:dyDescent="0.3">
      <c r="A17" s="5" t="s">
        <v>47</v>
      </c>
      <c r="B17" s="16">
        <v>80</v>
      </c>
      <c r="C17" s="2"/>
      <c r="D17" s="2"/>
      <c r="E17" s="2"/>
    </row>
    <row r="18" spans="1:5" x14ac:dyDescent="0.3">
      <c r="A18" s="3" t="s">
        <v>40</v>
      </c>
      <c r="B18" s="3">
        <f>100-B17</f>
        <v>20</v>
      </c>
      <c r="C18" s="2"/>
      <c r="D18" s="2"/>
      <c r="E18" s="2"/>
    </row>
    <row r="19" spans="1:5" x14ac:dyDescent="0.3">
      <c r="A19" s="5" t="s">
        <v>48</v>
      </c>
      <c r="B19" s="16">
        <v>70</v>
      </c>
      <c r="C19" s="2"/>
      <c r="D19" s="2"/>
      <c r="E19" s="2"/>
    </row>
    <row r="20" spans="1:5" x14ac:dyDescent="0.3">
      <c r="A20" s="2"/>
      <c r="B20" s="2"/>
      <c r="C20" s="2"/>
      <c r="D20" s="2"/>
      <c r="E20" s="2"/>
    </row>
    <row r="21" spans="1:5" x14ac:dyDescent="0.3">
      <c r="A21" s="2"/>
      <c r="B21" s="2"/>
      <c r="C21" s="2"/>
      <c r="D21" s="2"/>
      <c r="E21" s="2"/>
    </row>
    <row r="22" spans="1:5" x14ac:dyDescent="0.3">
      <c r="A22" s="17" t="s">
        <v>49</v>
      </c>
      <c r="B22" s="17" t="s">
        <v>50</v>
      </c>
      <c r="C22" s="2"/>
      <c r="D22" s="2"/>
      <c r="E22" s="2"/>
    </row>
    <row r="23" spans="1:5" x14ac:dyDescent="0.3">
      <c r="A23" s="18" t="s">
        <v>51</v>
      </c>
      <c r="B23" s="18">
        <v>3</v>
      </c>
      <c r="C23" s="2"/>
      <c r="D23" s="2"/>
      <c r="E23" s="2"/>
    </row>
    <row r="24" spans="1:5" x14ac:dyDescent="0.3">
      <c r="A24" s="18" t="s">
        <v>52</v>
      </c>
      <c r="B24" s="18">
        <v>3</v>
      </c>
      <c r="C24" s="2"/>
      <c r="D24" s="2"/>
      <c r="E24" s="2"/>
    </row>
    <row r="25" spans="1:5" x14ac:dyDescent="0.3">
      <c r="A25" s="2"/>
      <c r="B25" s="2"/>
      <c r="C25" s="2"/>
      <c r="D25" s="2"/>
      <c r="E25" s="2"/>
    </row>
    <row r="26" spans="1:5" x14ac:dyDescent="0.3">
      <c r="A26" s="19" t="s">
        <v>53</v>
      </c>
      <c r="B26" s="19" t="s">
        <v>54</v>
      </c>
      <c r="C26" s="2"/>
      <c r="D26" s="2"/>
      <c r="E26" s="2"/>
    </row>
    <row r="27" spans="1:5" x14ac:dyDescent="0.3">
      <c r="A27" s="20" t="s">
        <v>55</v>
      </c>
      <c r="B27" s="20" t="s">
        <v>56</v>
      </c>
      <c r="C27" s="2"/>
      <c r="D27" s="2"/>
      <c r="E27" s="2"/>
    </row>
    <row r="28" spans="1:5" x14ac:dyDescent="0.3">
      <c r="A28" s="21" t="s">
        <v>57</v>
      </c>
      <c r="B28" s="21" t="s">
        <v>58</v>
      </c>
      <c r="C28" s="2"/>
      <c r="D28" s="2"/>
      <c r="E28" s="2"/>
    </row>
  </sheetData>
  <sheetProtection sheet="1"/>
  <mergeCells count="4">
    <mergeCell ref="D8:E8"/>
    <mergeCell ref="A13:B13"/>
    <mergeCell ref="A1:B1"/>
    <mergeCell ref="D1:U1"/>
  </mergeCells>
  <conditionalFormatting sqref="B14:B15">
    <cfRule type="expression" dxfId="41" priority="1">
      <formula>ISBLANK(B14)</formula>
    </cfRule>
    <cfRule type="expression" dxfId="40" priority="2">
      <formula>OR(B14&gt;100,B14&lt;0)</formula>
    </cfRule>
  </conditionalFormatting>
  <conditionalFormatting sqref="B17">
    <cfRule type="expression" dxfId="39" priority="5">
      <formula>ISBLANK(B17)</formula>
    </cfRule>
    <cfRule type="expression" dxfId="38" priority="6">
      <formula>OR(B17&gt;100,B17&lt;0)</formula>
    </cfRule>
  </conditionalFormatting>
  <conditionalFormatting sqref="B19">
    <cfRule type="expression" dxfId="37" priority="7">
      <formula>ISBLANK(B19)</formula>
    </cfRule>
    <cfRule type="expression" dxfId="36" priority="8">
      <formula>OR(B19&gt;100,B19&lt;0)</formula>
    </cfRule>
  </conditionalFormatting>
  <conditionalFormatting sqref="E10:E12">
    <cfRule type="expression" dxfId="35" priority="9">
      <formula>ISBLANK(E10)</formula>
    </cfRule>
    <cfRule type="expression" dxfId="34" priority="10">
      <formula>OR(E10&gt;100,E10&lt;0)</formula>
    </cfRule>
  </conditionalFormatting>
  <conditionalFormatting sqref="E3:U5">
    <cfRule type="expression" dxfId="33" priority="15">
      <formula>ISBLANK(E3)</formula>
    </cfRule>
    <cfRule type="expression" dxfId="32" priority="16">
      <formula>OR(E3&gt;3,E3&lt;0)</formula>
    </cfRule>
  </conditionalFormatting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67"/>
  <sheetViews>
    <sheetView workbookViewId="0">
      <selection activeCell="D6" sqref="D6"/>
    </sheetView>
  </sheetViews>
  <sheetFormatPr defaultRowHeight="14.4" x14ac:dyDescent="0.3"/>
  <cols>
    <col min="1" max="1" width="20" customWidth="1"/>
    <col min="2" max="2" width="30" customWidth="1"/>
    <col min="3" max="5" width="33" customWidth="1"/>
  </cols>
  <sheetData>
    <row r="1" spans="1:9" x14ac:dyDescent="0.3">
      <c r="A1" s="2"/>
      <c r="B1" s="44" t="s">
        <v>51</v>
      </c>
      <c r="C1" s="44"/>
      <c r="D1" s="44"/>
      <c r="E1" s="44"/>
    </row>
    <row r="2" spans="1:9" x14ac:dyDescent="0.3">
      <c r="A2" s="2"/>
      <c r="B2" s="22" t="s">
        <v>59</v>
      </c>
      <c r="C2" s="22" t="s">
        <v>60</v>
      </c>
      <c r="D2" s="22" t="s">
        <v>61</v>
      </c>
      <c r="E2" s="22" t="s">
        <v>62</v>
      </c>
      <c r="G2" s="23" t="s">
        <v>24</v>
      </c>
      <c r="H2" s="23" t="s">
        <v>27</v>
      </c>
      <c r="I2" s="23" t="s">
        <v>30</v>
      </c>
    </row>
    <row r="3" spans="1:9" x14ac:dyDescent="0.3">
      <c r="A3" s="2"/>
      <c r="B3" s="22" t="s">
        <v>63</v>
      </c>
      <c r="C3" s="24">
        <v>40</v>
      </c>
      <c r="D3" s="24">
        <v>40</v>
      </c>
      <c r="E3" s="24">
        <v>40</v>
      </c>
      <c r="G3" s="25">
        <f>SUMIFS(C3:E3, C6:E6, "19MEE481_CO1")</f>
        <v>40</v>
      </c>
      <c r="H3" s="25">
        <f>SUMIFS(C3:E3, C6:E6, "19MEE481_CO2")</f>
        <v>40</v>
      </c>
      <c r="I3" s="25">
        <f>SUMIFS(C3:E3, C6:E6, "19MEE481_CO3")</f>
        <v>40</v>
      </c>
    </row>
    <row r="4" spans="1:9" x14ac:dyDescent="0.3">
      <c r="A4" s="2"/>
      <c r="B4" s="22" t="s">
        <v>64</v>
      </c>
      <c r="C4" s="26">
        <f>C_Input_Details!B14/100*C3</f>
        <v>28</v>
      </c>
      <c r="D4" s="26">
        <f>C_Input_Details!B14/100*D3</f>
        <v>28</v>
      </c>
      <c r="E4" s="26">
        <f>C_Input_Details!B14/100*E3</f>
        <v>28</v>
      </c>
      <c r="G4" s="25">
        <f>SUMIFS(C4:E4, C6:E6, "19MEE481_CO1")</f>
        <v>28</v>
      </c>
      <c r="H4" s="25">
        <f>SUMIFS(C4:E4, C6:E6, "19MEE481_CO2")</f>
        <v>28</v>
      </c>
      <c r="I4" s="25">
        <f>SUMIFS(C4:E4, C6:E6, "19MEE481_CO3")</f>
        <v>28</v>
      </c>
    </row>
    <row r="5" spans="1:9" x14ac:dyDescent="0.3">
      <c r="A5" s="2"/>
      <c r="B5" s="22" t="s">
        <v>65</v>
      </c>
      <c r="C5" s="24">
        <v>1</v>
      </c>
      <c r="D5" s="24">
        <v>2</v>
      </c>
      <c r="E5" s="24">
        <v>3</v>
      </c>
    </row>
    <row r="6" spans="1:9" x14ac:dyDescent="0.3">
      <c r="A6" s="2"/>
      <c r="B6" s="22" t="s">
        <v>66</v>
      </c>
      <c r="C6" s="5" t="str">
        <f>CONCATENATE("19MEE481_CO", C5)</f>
        <v>19MEE481_CO1</v>
      </c>
      <c r="D6" s="5" t="str">
        <f>CONCATENATE("19MEE481_CO", D5)</f>
        <v>19MEE481_CO2</v>
      </c>
      <c r="E6" s="5" t="str">
        <f>CONCATENATE("19MEE481_CO", E5)</f>
        <v>19MEE481_CO3</v>
      </c>
    </row>
    <row r="7" spans="1:9" x14ac:dyDescent="0.3">
      <c r="A7" s="2"/>
      <c r="B7" s="22" t="s">
        <v>67</v>
      </c>
      <c r="C7" s="24"/>
      <c r="D7" s="24"/>
      <c r="E7" s="24"/>
    </row>
    <row r="8" spans="1:9" x14ac:dyDescent="0.3">
      <c r="A8" s="2"/>
      <c r="B8" s="2"/>
      <c r="C8" s="2"/>
      <c r="D8" s="2"/>
      <c r="E8" s="2"/>
    </row>
    <row r="9" spans="1:9" x14ac:dyDescent="0.3">
      <c r="A9" s="1"/>
      <c r="B9" s="44" t="s">
        <v>68</v>
      </c>
      <c r="C9" s="44"/>
      <c r="D9" s="44"/>
      <c r="E9" s="44"/>
    </row>
    <row r="10" spans="1:9" x14ac:dyDescent="0.3">
      <c r="A10" s="22" t="s">
        <v>69</v>
      </c>
      <c r="B10" s="22" t="s">
        <v>70</v>
      </c>
      <c r="C10" s="22" t="s">
        <v>60</v>
      </c>
      <c r="D10" s="22" t="s">
        <v>61</v>
      </c>
      <c r="E10" s="22" t="s">
        <v>62</v>
      </c>
      <c r="G10" s="23" t="s">
        <v>24</v>
      </c>
      <c r="H10" s="23" t="s">
        <v>27</v>
      </c>
      <c r="I10" s="23" t="s">
        <v>30</v>
      </c>
    </row>
    <row r="11" spans="1:9" x14ac:dyDescent="0.3">
      <c r="A11" s="24" t="s">
        <v>124</v>
      </c>
      <c r="B11" s="24" t="s">
        <v>125</v>
      </c>
      <c r="C11" s="24">
        <v>33</v>
      </c>
      <c r="D11" s="24">
        <v>33</v>
      </c>
      <c r="E11" s="24">
        <v>33</v>
      </c>
      <c r="G11" s="25">
        <f>SUMIFS(C11:E11, C6:E6, "19MEE481_CO1")</f>
        <v>33</v>
      </c>
      <c r="H11" s="25">
        <f>SUMIFS(C11:E11, C6:E6, "19MEE481_CO2")</f>
        <v>33</v>
      </c>
      <c r="I11" s="25">
        <f>SUMIFS(C11:E11, C6:E6, "19MEE481_CO3")</f>
        <v>33</v>
      </c>
    </row>
    <row r="12" spans="1:9" x14ac:dyDescent="0.3">
      <c r="A12" s="26" t="s">
        <v>126</v>
      </c>
      <c r="B12" s="26" t="s">
        <v>127</v>
      </c>
      <c r="C12" s="26">
        <v>37</v>
      </c>
      <c r="D12" s="26">
        <v>37</v>
      </c>
      <c r="E12" s="26">
        <v>37</v>
      </c>
      <c r="G12" s="25">
        <f>SUMIFS(C12:E12, C6:E6, "19MEE481_CO1")</f>
        <v>37</v>
      </c>
      <c r="H12" s="25">
        <f>SUMIFS(C12:E12, C6:E6, "19MEE481_CO2")</f>
        <v>37</v>
      </c>
      <c r="I12" s="25">
        <f>SUMIFS(C12:E12, C6:E6, "19MEE481_CO3")</f>
        <v>37</v>
      </c>
    </row>
    <row r="13" spans="1:9" x14ac:dyDescent="0.3">
      <c r="A13" s="24" t="s">
        <v>128</v>
      </c>
      <c r="B13" s="24" t="s">
        <v>129</v>
      </c>
      <c r="C13" s="24">
        <v>29</v>
      </c>
      <c r="D13" s="24">
        <v>29</v>
      </c>
      <c r="E13" s="24">
        <v>29</v>
      </c>
      <c r="G13" s="25">
        <f>SUMIFS(C13:E13, C6:E6, "19MEE481_CO1")</f>
        <v>29</v>
      </c>
      <c r="H13" s="25">
        <f>SUMIFS(C13:E13, C6:E6, "19MEE481_CO2")</f>
        <v>29</v>
      </c>
      <c r="I13" s="25">
        <f>SUMIFS(C13:E13, C6:E6, "19MEE481_CO3")</f>
        <v>29</v>
      </c>
    </row>
    <row r="14" spans="1:9" x14ac:dyDescent="0.3">
      <c r="A14" s="26" t="s">
        <v>130</v>
      </c>
      <c r="B14" s="26" t="s">
        <v>131</v>
      </c>
      <c r="C14" s="26">
        <v>32</v>
      </c>
      <c r="D14" s="26">
        <v>32</v>
      </c>
      <c r="E14" s="26">
        <v>32</v>
      </c>
      <c r="G14" s="25">
        <f>SUMIFS(C14:E14, C6:E6, "19MEE481_CO1")</f>
        <v>32</v>
      </c>
      <c r="H14" s="25">
        <f>SUMIFS(C14:E14, C6:E6, "19MEE481_CO2")</f>
        <v>32</v>
      </c>
      <c r="I14" s="25">
        <f>SUMIFS(C14:E14, C6:E6, "19MEE481_CO3")</f>
        <v>32</v>
      </c>
    </row>
    <row r="15" spans="1:9" x14ac:dyDescent="0.3">
      <c r="A15" s="24" t="s">
        <v>132</v>
      </c>
      <c r="B15" s="24" t="s">
        <v>133</v>
      </c>
      <c r="C15" s="24">
        <v>28</v>
      </c>
      <c r="D15" s="24">
        <v>28</v>
      </c>
      <c r="E15" s="24">
        <v>28</v>
      </c>
      <c r="G15" s="25">
        <f>SUMIFS(C15:E15, C6:E6, "19MEE481_CO1")</f>
        <v>28</v>
      </c>
      <c r="H15" s="25">
        <f>SUMIFS(C15:E15, C6:E6, "19MEE481_CO2")</f>
        <v>28</v>
      </c>
      <c r="I15" s="25">
        <f>SUMIFS(C15:E15, C6:E6, "19MEE481_CO3")</f>
        <v>28</v>
      </c>
    </row>
    <row r="16" spans="1:9" x14ac:dyDescent="0.3">
      <c r="A16" s="26" t="s">
        <v>134</v>
      </c>
      <c r="B16" s="26" t="s">
        <v>135</v>
      </c>
      <c r="C16" s="26">
        <v>32</v>
      </c>
      <c r="D16" s="26">
        <v>32</v>
      </c>
      <c r="E16" s="26">
        <v>32</v>
      </c>
      <c r="G16" s="25">
        <f>SUMIFS(C16:E16, C6:E6, "19MEE481_CO1")</f>
        <v>32</v>
      </c>
      <c r="H16" s="25">
        <f>SUMIFS(C16:E16, C6:E6, "19MEE481_CO2")</f>
        <v>32</v>
      </c>
      <c r="I16" s="25">
        <f>SUMIFS(C16:E16, C6:E6, "19MEE481_CO3")</f>
        <v>32</v>
      </c>
    </row>
    <row r="17" spans="1:9" x14ac:dyDescent="0.3">
      <c r="A17" s="24" t="s">
        <v>136</v>
      </c>
      <c r="B17" s="24" t="s">
        <v>137</v>
      </c>
      <c r="C17" s="24">
        <v>28</v>
      </c>
      <c r="D17" s="24">
        <v>28</v>
      </c>
      <c r="E17" s="24">
        <v>28</v>
      </c>
      <c r="G17" s="25">
        <f>SUMIFS(C17:E17, C6:E6, "19MEE481_CO1")</f>
        <v>28</v>
      </c>
      <c r="H17" s="25">
        <f>SUMIFS(C17:E17, C6:E6, "19MEE481_CO2")</f>
        <v>28</v>
      </c>
      <c r="I17" s="25">
        <f>SUMIFS(C17:E17, C6:E6, "19MEE481_CO3")</f>
        <v>28</v>
      </c>
    </row>
    <row r="18" spans="1:9" x14ac:dyDescent="0.3">
      <c r="A18" s="26" t="s">
        <v>138</v>
      </c>
      <c r="B18" s="26" t="s">
        <v>139</v>
      </c>
      <c r="C18" s="26">
        <v>29</v>
      </c>
      <c r="D18" s="26">
        <v>29</v>
      </c>
      <c r="E18" s="26">
        <v>29</v>
      </c>
      <c r="G18" s="25">
        <f>SUMIFS(C18:E18, C6:E6, "19MEE481_CO1")</f>
        <v>29</v>
      </c>
      <c r="H18" s="25">
        <f>SUMIFS(C18:E18, C6:E6, "19MEE481_CO2")</f>
        <v>29</v>
      </c>
      <c r="I18" s="25">
        <f>SUMIFS(C18:E18, C6:E6, "19MEE481_CO3")</f>
        <v>29</v>
      </c>
    </row>
    <row r="19" spans="1:9" x14ac:dyDescent="0.3">
      <c r="A19" s="24" t="s">
        <v>140</v>
      </c>
      <c r="B19" s="24" t="s">
        <v>141</v>
      </c>
      <c r="C19" s="24">
        <v>28</v>
      </c>
      <c r="D19" s="24">
        <v>28</v>
      </c>
      <c r="E19" s="24">
        <v>28</v>
      </c>
      <c r="G19" s="25">
        <f>SUMIFS(C19:E19, C6:E6, "19MEE481_CO1")</f>
        <v>28</v>
      </c>
      <c r="H19" s="25">
        <f>SUMIFS(C19:E19, C6:E6, "19MEE481_CO2")</f>
        <v>28</v>
      </c>
      <c r="I19" s="25">
        <f>SUMIFS(C19:E19, C6:E6, "19MEE481_CO3")</f>
        <v>28</v>
      </c>
    </row>
    <row r="20" spans="1:9" x14ac:dyDescent="0.3">
      <c r="A20" s="26" t="s">
        <v>142</v>
      </c>
      <c r="B20" s="26" t="s">
        <v>143</v>
      </c>
      <c r="C20" s="26">
        <v>29</v>
      </c>
      <c r="D20" s="26">
        <v>29</v>
      </c>
      <c r="E20" s="26">
        <v>29</v>
      </c>
      <c r="G20" s="25">
        <f>SUMIFS(C20:E20, C6:E6, "19MEE481_CO1")</f>
        <v>29</v>
      </c>
      <c r="H20" s="25">
        <f>SUMIFS(C20:E20, C6:E6, "19MEE481_CO2")</f>
        <v>29</v>
      </c>
      <c r="I20" s="25">
        <f>SUMIFS(C20:E20, C6:E6, "19MEE481_CO3")</f>
        <v>29</v>
      </c>
    </row>
    <row r="21" spans="1:9" x14ac:dyDescent="0.3">
      <c r="A21" s="24" t="s">
        <v>144</v>
      </c>
      <c r="B21" s="24" t="s">
        <v>145</v>
      </c>
      <c r="C21" s="24">
        <v>29</v>
      </c>
      <c r="D21" s="24">
        <v>29</v>
      </c>
      <c r="E21" s="24">
        <v>29</v>
      </c>
      <c r="G21" s="25">
        <f>SUMIFS(C21:E21, C6:E6, "19MEE481_CO1")</f>
        <v>29</v>
      </c>
      <c r="H21" s="25">
        <f>SUMIFS(C21:E21, C6:E6, "19MEE481_CO2")</f>
        <v>29</v>
      </c>
      <c r="I21" s="25">
        <f>SUMIFS(C21:E21, C6:E6, "19MEE481_CO3")</f>
        <v>29</v>
      </c>
    </row>
    <row r="22" spans="1:9" x14ac:dyDescent="0.3">
      <c r="A22" s="26" t="s">
        <v>146</v>
      </c>
      <c r="B22" s="26" t="s">
        <v>147</v>
      </c>
      <c r="C22" s="26">
        <v>29</v>
      </c>
      <c r="D22" s="26">
        <v>29</v>
      </c>
      <c r="E22" s="26">
        <v>29</v>
      </c>
      <c r="G22" s="25">
        <f>SUMIFS(C22:E22, C6:E6, "19MEE481_CO1")</f>
        <v>29</v>
      </c>
      <c r="H22" s="25">
        <f>SUMIFS(C22:E22, C6:E6, "19MEE481_CO2")</f>
        <v>29</v>
      </c>
      <c r="I22" s="25">
        <f>SUMIFS(C22:E22, C6:E6, "19MEE481_CO3")</f>
        <v>29</v>
      </c>
    </row>
    <row r="23" spans="1:9" x14ac:dyDescent="0.3">
      <c r="A23" s="24" t="s">
        <v>148</v>
      </c>
      <c r="B23" s="24" t="s">
        <v>149</v>
      </c>
      <c r="C23" s="24">
        <v>33</v>
      </c>
      <c r="D23" s="24">
        <v>33</v>
      </c>
      <c r="E23" s="24">
        <v>33</v>
      </c>
      <c r="G23" s="25">
        <f>SUMIFS(C23:E23, C6:E6, "19MEE481_CO1")</f>
        <v>33</v>
      </c>
      <c r="H23" s="25">
        <f>SUMIFS(C23:E23, C6:E6, "19MEE481_CO2")</f>
        <v>33</v>
      </c>
      <c r="I23" s="25">
        <f>SUMIFS(C23:E23, C6:E6, "19MEE481_CO3")</f>
        <v>33</v>
      </c>
    </row>
    <row r="24" spans="1:9" x14ac:dyDescent="0.3">
      <c r="A24" s="26" t="s">
        <v>150</v>
      </c>
      <c r="B24" s="26" t="s">
        <v>151</v>
      </c>
      <c r="C24" s="26">
        <v>28</v>
      </c>
      <c r="D24" s="26">
        <v>28</v>
      </c>
      <c r="E24" s="26">
        <v>28</v>
      </c>
      <c r="G24" s="25">
        <f>SUMIFS(C24:E24, C6:E6, "19MEE481_CO1")</f>
        <v>28</v>
      </c>
      <c r="H24" s="25">
        <f>SUMIFS(C24:E24, C6:E6, "19MEE481_CO2")</f>
        <v>28</v>
      </c>
      <c r="I24" s="25">
        <f>SUMIFS(C24:E24, C6:E6, "19MEE481_CO3")</f>
        <v>28</v>
      </c>
    </row>
    <row r="25" spans="1:9" x14ac:dyDescent="0.3">
      <c r="A25" s="24" t="s">
        <v>152</v>
      </c>
      <c r="B25" s="24" t="s">
        <v>153</v>
      </c>
      <c r="C25" s="24">
        <v>28</v>
      </c>
      <c r="D25" s="24">
        <v>28</v>
      </c>
      <c r="E25" s="24">
        <v>28</v>
      </c>
      <c r="G25" s="25">
        <f>SUMIFS(C25:E25, C6:E6, "19MEE481_CO1")</f>
        <v>28</v>
      </c>
      <c r="H25" s="25">
        <f>SUMIFS(C25:E25, C6:E6, "19MEE481_CO2")</f>
        <v>28</v>
      </c>
      <c r="I25" s="25">
        <f>SUMIFS(C25:E25, C6:E6, "19MEE481_CO3")</f>
        <v>28</v>
      </c>
    </row>
    <row r="26" spans="1:9" x14ac:dyDescent="0.3">
      <c r="A26" s="26" t="s">
        <v>154</v>
      </c>
      <c r="B26" s="26" t="s">
        <v>155</v>
      </c>
      <c r="C26" s="26">
        <v>24</v>
      </c>
      <c r="D26" s="26">
        <v>24</v>
      </c>
      <c r="E26" s="26">
        <v>24</v>
      </c>
      <c r="G26" s="25">
        <f>SUMIFS(C26:E26, C6:E6, "19MEE481_CO1")</f>
        <v>24</v>
      </c>
      <c r="H26" s="25">
        <f>SUMIFS(C26:E26, C6:E6, "19MEE481_CO2")</f>
        <v>24</v>
      </c>
      <c r="I26" s="25">
        <f>SUMIFS(C26:E26, C6:E6, "19MEE481_CO3")</f>
        <v>24</v>
      </c>
    </row>
    <row r="27" spans="1:9" x14ac:dyDescent="0.3">
      <c r="A27" s="24" t="s">
        <v>156</v>
      </c>
      <c r="B27" s="24" t="s">
        <v>157</v>
      </c>
      <c r="C27" s="24">
        <v>32</v>
      </c>
      <c r="D27" s="24">
        <v>32</v>
      </c>
      <c r="E27" s="24">
        <v>32</v>
      </c>
      <c r="G27" s="25">
        <f>SUMIFS(C27:E27, C6:E6, "19MEE481_CO1")</f>
        <v>32</v>
      </c>
      <c r="H27" s="25">
        <f>SUMIFS(C27:E27, C6:E6, "19MEE481_CO2")</f>
        <v>32</v>
      </c>
      <c r="I27" s="25">
        <f>SUMIFS(C27:E27, C6:E6, "19MEE481_CO3")</f>
        <v>32</v>
      </c>
    </row>
    <row r="28" spans="1:9" x14ac:dyDescent="0.3">
      <c r="A28" s="26" t="s">
        <v>158</v>
      </c>
      <c r="B28" s="26" t="s">
        <v>159</v>
      </c>
      <c r="C28" s="26">
        <v>33</v>
      </c>
      <c r="D28" s="26">
        <v>33</v>
      </c>
      <c r="E28" s="26">
        <v>33</v>
      </c>
      <c r="G28" s="25">
        <f>SUMIFS(C28:E28, C6:E6, "19MEE481_CO1")</f>
        <v>33</v>
      </c>
      <c r="H28" s="25">
        <f>SUMIFS(C28:E28, C6:E6, "19MEE481_CO2")</f>
        <v>33</v>
      </c>
      <c r="I28" s="25">
        <f>SUMIFS(C28:E28, C6:E6, "19MEE481_CO3")</f>
        <v>33</v>
      </c>
    </row>
    <row r="29" spans="1:9" x14ac:dyDescent="0.3">
      <c r="A29" s="24" t="s">
        <v>160</v>
      </c>
      <c r="B29" s="24" t="s">
        <v>161</v>
      </c>
      <c r="C29" s="24">
        <v>29</v>
      </c>
      <c r="D29" s="24">
        <v>29</v>
      </c>
      <c r="E29" s="24">
        <v>29</v>
      </c>
      <c r="G29" s="25">
        <f>SUMIFS(C29:E29, C6:E6, "19MEE481_CO1")</f>
        <v>29</v>
      </c>
      <c r="H29" s="25">
        <f>SUMIFS(C29:E29, C6:E6, "19MEE481_CO2")</f>
        <v>29</v>
      </c>
      <c r="I29" s="25">
        <f>SUMIFS(C29:E29, C6:E6, "19MEE481_CO3")</f>
        <v>29</v>
      </c>
    </row>
    <row r="30" spans="1:9" x14ac:dyDescent="0.3">
      <c r="A30" s="26" t="s">
        <v>162</v>
      </c>
      <c r="B30" s="26" t="s">
        <v>163</v>
      </c>
      <c r="C30" s="26">
        <v>28</v>
      </c>
      <c r="D30" s="26">
        <v>28</v>
      </c>
      <c r="E30" s="26">
        <v>28</v>
      </c>
      <c r="G30" s="25">
        <f>SUMIFS(C30:E30, C6:E6, "19MEE481_CO1")</f>
        <v>28</v>
      </c>
      <c r="H30" s="25">
        <f>SUMIFS(C30:E30, C6:E6, "19MEE481_CO2")</f>
        <v>28</v>
      </c>
      <c r="I30" s="25">
        <f>SUMIFS(C30:E30, C6:E6, "19MEE481_CO3")</f>
        <v>28</v>
      </c>
    </row>
    <row r="31" spans="1:9" x14ac:dyDescent="0.3">
      <c r="A31" s="24" t="s">
        <v>164</v>
      </c>
      <c r="B31" s="24" t="s">
        <v>165</v>
      </c>
      <c r="C31" s="24">
        <v>33</v>
      </c>
      <c r="D31" s="24">
        <v>33</v>
      </c>
      <c r="E31" s="24">
        <v>33</v>
      </c>
      <c r="G31" s="25">
        <f>SUMIFS(C31:E31, C6:E6, "19MEE481_CO1")</f>
        <v>33</v>
      </c>
      <c r="H31" s="25">
        <f>SUMIFS(C31:E31, C6:E6, "19MEE481_CO2")</f>
        <v>33</v>
      </c>
      <c r="I31" s="25">
        <f>SUMIFS(C31:E31, C6:E6, "19MEE481_CO3")</f>
        <v>33</v>
      </c>
    </row>
    <row r="32" spans="1:9" x14ac:dyDescent="0.3">
      <c r="A32" s="26" t="s">
        <v>166</v>
      </c>
      <c r="B32" s="26" t="s">
        <v>167</v>
      </c>
      <c r="C32" s="26">
        <v>28</v>
      </c>
      <c r="D32" s="26">
        <v>28</v>
      </c>
      <c r="E32" s="26">
        <v>28</v>
      </c>
      <c r="G32" s="25">
        <f>SUMIFS(C32:E32, C6:E6, "19MEE481_CO1")</f>
        <v>28</v>
      </c>
      <c r="H32" s="25">
        <f>SUMIFS(C32:E32, C6:E6, "19MEE481_CO2")</f>
        <v>28</v>
      </c>
      <c r="I32" s="25">
        <f>SUMIFS(C32:E32, C6:E6, "19MEE481_CO3")</f>
        <v>28</v>
      </c>
    </row>
    <row r="33" spans="1:9" x14ac:dyDescent="0.3">
      <c r="A33" s="24" t="s">
        <v>168</v>
      </c>
      <c r="B33" s="24" t="s">
        <v>169</v>
      </c>
      <c r="C33" s="24">
        <v>33</v>
      </c>
      <c r="D33" s="24">
        <v>33</v>
      </c>
      <c r="E33" s="24">
        <v>33</v>
      </c>
      <c r="G33" s="25">
        <f>SUMIFS(C33:E33, C6:E6, "19MEE481_CO1")</f>
        <v>33</v>
      </c>
      <c r="H33" s="25">
        <f>SUMIFS(C33:E33, C6:E6, "19MEE481_CO2")</f>
        <v>33</v>
      </c>
      <c r="I33" s="25">
        <f>SUMIFS(C33:E33, C6:E6, "19MEE481_CO3")</f>
        <v>33</v>
      </c>
    </row>
    <row r="34" spans="1:9" x14ac:dyDescent="0.3">
      <c r="A34" s="26" t="s">
        <v>170</v>
      </c>
      <c r="B34" s="26" t="s">
        <v>171</v>
      </c>
      <c r="C34" s="26">
        <v>28</v>
      </c>
      <c r="D34" s="26">
        <v>28</v>
      </c>
      <c r="E34" s="26">
        <v>28</v>
      </c>
      <c r="G34" s="25">
        <f>SUMIFS(C34:E34, C6:E6, "19MEE481_CO1")</f>
        <v>28</v>
      </c>
      <c r="H34" s="25">
        <f>SUMIFS(C34:E34, C6:E6, "19MEE481_CO2")</f>
        <v>28</v>
      </c>
      <c r="I34" s="25">
        <f>SUMIFS(C34:E34, C6:E6, "19MEE481_CO3")</f>
        <v>28</v>
      </c>
    </row>
    <row r="35" spans="1:9" x14ac:dyDescent="0.3">
      <c r="A35" s="24" t="s">
        <v>172</v>
      </c>
      <c r="B35" s="24" t="s">
        <v>173</v>
      </c>
      <c r="C35" s="24">
        <v>30</v>
      </c>
      <c r="D35" s="24">
        <v>30</v>
      </c>
      <c r="E35" s="24">
        <v>30</v>
      </c>
      <c r="G35" s="25">
        <f>SUMIFS(C35:E35, C6:E6, "19MEE481_CO1")</f>
        <v>30</v>
      </c>
      <c r="H35" s="25">
        <f>SUMIFS(C35:E35, C6:E6, "19MEE481_CO2")</f>
        <v>30</v>
      </c>
      <c r="I35" s="25">
        <f>SUMIFS(C35:E35, C6:E6, "19MEE481_CO3")</f>
        <v>30</v>
      </c>
    </row>
    <row r="36" spans="1:9" x14ac:dyDescent="0.3">
      <c r="A36" s="26" t="s">
        <v>174</v>
      </c>
      <c r="B36" s="26" t="s">
        <v>175</v>
      </c>
      <c r="C36" s="26">
        <v>29</v>
      </c>
      <c r="D36" s="26">
        <v>29</v>
      </c>
      <c r="E36" s="26">
        <v>29</v>
      </c>
      <c r="G36" s="25">
        <f>SUMIFS(C36:E36, C6:E6, "19MEE481_CO1")</f>
        <v>29</v>
      </c>
      <c r="H36" s="25">
        <f>SUMIFS(C36:E36, C6:E6, "19MEE481_CO2")</f>
        <v>29</v>
      </c>
      <c r="I36" s="25">
        <f>SUMIFS(C36:E36, C6:E6, "19MEE481_CO3")</f>
        <v>29</v>
      </c>
    </row>
    <row r="37" spans="1:9" x14ac:dyDescent="0.3">
      <c r="A37" s="24" t="s">
        <v>176</v>
      </c>
      <c r="B37" s="24" t="s">
        <v>177</v>
      </c>
      <c r="C37" s="24">
        <v>33</v>
      </c>
      <c r="D37" s="24">
        <v>33</v>
      </c>
      <c r="E37" s="24">
        <v>33</v>
      </c>
      <c r="G37" s="25">
        <f>SUMIFS(C37:E37, C6:E6, "19MEE481_CO1")</f>
        <v>33</v>
      </c>
      <c r="H37" s="25">
        <f>SUMIFS(C37:E37, C6:E6, "19MEE481_CO2")</f>
        <v>33</v>
      </c>
      <c r="I37" s="25">
        <f>SUMIFS(C37:E37, C6:E6, "19MEE481_CO3")</f>
        <v>33</v>
      </c>
    </row>
    <row r="38" spans="1:9" x14ac:dyDescent="0.3">
      <c r="A38" s="26" t="s">
        <v>178</v>
      </c>
      <c r="B38" s="26" t="s">
        <v>179</v>
      </c>
      <c r="C38" s="26">
        <v>29</v>
      </c>
      <c r="D38" s="26">
        <v>29</v>
      </c>
      <c r="E38" s="26">
        <v>29</v>
      </c>
      <c r="G38" s="25">
        <f>SUMIFS(C38:E38, C6:E6, "19MEE481_CO1")</f>
        <v>29</v>
      </c>
      <c r="H38" s="25">
        <f>SUMIFS(C38:E38, C6:E6, "19MEE481_CO2")</f>
        <v>29</v>
      </c>
      <c r="I38" s="25">
        <f>SUMIFS(C38:E38, C6:E6, "19MEE481_CO3")</f>
        <v>29</v>
      </c>
    </row>
    <row r="39" spans="1:9" x14ac:dyDescent="0.3">
      <c r="A39" s="24" t="s">
        <v>180</v>
      </c>
      <c r="B39" s="24" t="s">
        <v>181</v>
      </c>
      <c r="C39" s="24">
        <v>29</v>
      </c>
      <c r="D39" s="24">
        <v>29</v>
      </c>
      <c r="E39" s="24">
        <v>29</v>
      </c>
      <c r="G39" s="25">
        <f>SUMIFS(C39:E39, C6:E6, "19MEE481_CO1")</f>
        <v>29</v>
      </c>
      <c r="H39" s="25">
        <f>SUMIFS(C39:E39, C6:E6, "19MEE481_CO2")</f>
        <v>29</v>
      </c>
      <c r="I39" s="25">
        <f>SUMIFS(C39:E39, C6:E6, "19MEE481_CO3")</f>
        <v>29</v>
      </c>
    </row>
    <row r="40" spans="1:9" x14ac:dyDescent="0.3">
      <c r="A40" s="26" t="s">
        <v>182</v>
      </c>
      <c r="B40" s="26" t="s">
        <v>183</v>
      </c>
      <c r="C40" s="26">
        <v>26</v>
      </c>
      <c r="D40" s="26">
        <v>26</v>
      </c>
      <c r="E40" s="26">
        <v>26</v>
      </c>
      <c r="G40" s="25">
        <f>SUMIFS(C40:E40, C6:E6, "19MEE481_CO1")</f>
        <v>26</v>
      </c>
      <c r="H40" s="25">
        <f>SUMIFS(C40:E40, C6:E6, "19MEE481_CO2")</f>
        <v>26</v>
      </c>
      <c r="I40" s="25">
        <f>SUMIFS(C40:E40, C6:E6, "19MEE481_CO3")</f>
        <v>26</v>
      </c>
    </row>
    <row r="41" spans="1:9" x14ac:dyDescent="0.3">
      <c r="A41" s="24" t="s">
        <v>184</v>
      </c>
      <c r="B41" s="24" t="s">
        <v>185</v>
      </c>
      <c r="C41" s="24">
        <v>30</v>
      </c>
      <c r="D41" s="24">
        <v>30</v>
      </c>
      <c r="E41" s="24">
        <v>30</v>
      </c>
      <c r="G41" s="25">
        <f>SUMIFS(C41:E41, C6:E6, "19MEE481_CO1")</f>
        <v>30</v>
      </c>
      <c r="H41" s="25">
        <f>SUMIFS(C41:E41, C6:E6, "19MEE481_CO2")</f>
        <v>30</v>
      </c>
      <c r="I41" s="25">
        <f>SUMIFS(C41:E41, C6:E6, "19MEE481_CO3")</f>
        <v>30</v>
      </c>
    </row>
    <row r="42" spans="1:9" x14ac:dyDescent="0.3">
      <c r="A42" s="26" t="s">
        <v>186</v>
      </c>
      <c r="B42" s="26" t="s">
        <v>187</v>
      </c>
      <c r="C42" s="26">
        <v>28</v>
      </c>
      <c r="D42" s="26">
        <v>28</v>
      </c>
      <c r="E42" s="26">
        <v>28</v>
      </c>
      <c r="G42" s="25">
        <f>SUMIFS(C42:E42, C6:E6, "19MEE481_CO1")</f>
        <v>28</v>
      </c>
      <c r="H42" s="25">
        <f>SUMIFS(C42:E42, C6:E6, "19MEE481_CO2")</f>
        <v>28</v>
      </c>
      <c r="I42" s="25">
        <f>SUMIFS(C42:E42, C6:E6, "19MEE481_CO3")</f>
        <v>28</v>
      </c>
    </row>
    <row r="43" spans="1:9" x14ac:dyDescent="0.3">
      <c r="A43" s="24" t="s">
        <v>188</v>
      </c>
      <c r="B43" s="24" t="s">
        <v>189</v>
      </c>
      <c r="C43" s="24">
        <v>28</v>
      </c>
      <c r="D43" s="24">
        <v>28</v>
      </c>
      <c r="E43" s="24">
        <v>28</v>
      </c>
      <c r="G43" s="25">
        <f>SUMIFS(C43:E43, C6:E6, "19MEE481_CO1")</f>
        <v>28</v>
      </c>
      <c r="H43" s="25">
        <f>SUMIFS(C43:E43, C6:E6, "19MEE481_CO2")</f>
        <v>28</v>
      </c>
      <c r="I43" s="25">
        <f>SUMIFS(C43:E43, C6:E6, "19MEE481_CO3")</f>
        <v>28</v>
      </c>
    </row>
    <row r="44" spans="1:9" x14ac:dyDescent="0.3">
      <c r="A44" s="26" t="s">
        <v>190</v>
      </c>
      <c r="B44" s="26" t="s">
        <v>191</v>
      </c>
      <c r="C44" s="26">
        <v>32</v>
      </c>
      <c r="D44" s="26">
        <v>32</v>
      </c>
      <c r="E44" s="26">
        <v>32</v>
      </c>
      <c r="G44" s="25">
        <f>SUMIFS(C44:E44, C6:E6, "19MEE481_CO1")</f>
        <v>32</v>
      </c>
      <c r="H44" s="25">
        <f>SUMIFS(C44:E44, C6:E6, "19MEE481_CO2")</f>
        <v>32</v>
      </c>
      <c r="I44" s="25">
        <f>SUMIFS(C44:E44, C6:E6, "19MEE481_CO3")</f>
        <v>32</v>
      </c>
    </row>
    <row r="45" spans="1:9" x14ac:dyDescent="0.3">
      <c r="A45" s="24" t="s">
        <v>192</v>
      </c>
      <c r="B45" s="24" t="s">
        <v>193</v>
      </c>
      <c r="C45" s="24">
        <v>32</v>
      </c>
      <c r="D45" s="24">
        <v>32</v>
      </c>
      <c r="E45" s="24">
        <v>32</v>
      </c>
      <c r="G45" s="25">
        <f>SUMIFS(C45:E45, C6:E6, "19MEE481_CO1")</f>
        <v>32</v>
      </c>
      <c r="H45" s="25">
        <f>SUMIFS(C45:E45, C6:E6, "19MEE481_CO2")</f>
        <v>32</v>
      </c>
      <c r="I45" s="25">
        <f>SUMIFS(C45:E45, C6:E6, "19MEE481_CO3")</f>
        <v>32</v>
      </c>
    </row>
    <row r="46" spans="1:9" x14ac:dyDescent="0.3">
      <c r="A46" s="26" t="s">
        <v>194</v>
      </c>
      <c r="B46" s="26" t="s">
        <v>195</v>
      </c>
      <c r="C46" s="26">
        <v>31</v>
      </c>
      <c r="D46" s="26">
        <v>31</v>
      </c>
      <c r="E46" s="26">
        <v>31</v>
      </c>
      <c r="G46" s="25">
        <f>SUMIFS(C46:E46, C6:E6, "19MEE481_CO1")</f>
        <v>31</v>
      </c>
      <c r="H46" s="25">
        <f>SUMIFS(C46:E46, C6:E6, "19MEE481_CO2")</f>
        <v>31</v>
      </c>
      <c r="I46" s="25">
        <f>SUMIFS(C46:E46, C6:E6, "19MEE481_CO3")</f>
        <v>31</v>
      </c>
    </row>
    <row r="47" spans="1:9" x14ac:dyDescent="0.3">
      <c r="A47" s="24" t="s">
        <v>196</v>
      </c>
      <c r="B47" s="24" t="s">
        <v>197</v>
      </c>
      <c r="C47" s="24">
        <v>29</v>
      </c>
      <c r="D47" s="24">
        <v>29</v>
      </c>
      <c r="E47" s="24">
        <v>29</v>
      </c>
      <c r="G47" s="25">
        <f>SUMIFS(C47:E47, C6:E6, "19MEE481_CO1")</f>
        <v>29</v>
      </c>
      <c r="H47" s="25">
        <f>SUMIFS(C47:E47, C6:E6, "19MEE481_CO2")</f>
        <v>29</v>
      </c>
      <c r="I47" s="25">
        <f>SUMIFS(C47:E47, C6:E6, "19MEE481_CO3")</f>
        <v>29</v>
      </c>
    </row>
    <row r="48" spans="1:9" x14ac:dyDescent="0.3">
      <c r="A48" s="26" t="s">
        <v>198</v>
      </c>
      <c r="B48" s="26" t="s">
        <v>199</v>
      </c>
      <c r="C48" s="26">
        <v>28</v>
      </c>
      <c r="D48" s="26">
        <v>28</v>
      </c>
      <c r="E48" s="26">
        <v>28</v>
      </c>
      <c r="G48" s="25">
        <f>SUMIFS(C48:E48, C6:E6, "19MEE481_CO1")</f>
        <v>28</v>
      </c>
      <c r="H48" s="25">
        <f>SUMIFS(C48:E48, C6:E6, "19MEE481_CO2")</f>
        <v>28</v>
      </c>
      <c r="I48" s="25">
        <f>SUMIFS(C48:E48, C6:E6, "19MEE481_CO3")</f>
        <v>28</v>
      </c>
    </row>
    <row r="49" spans="1:9" x14ac:dyDescent="0.3">
      <c r="A49" s="24" t="s">
        <v>200</v>
      </c>
      <c r="B49" s="24" t="s">
        <v>201</v>
      </c>
      <c r="C49" s="24">
        <v>32</v>
      </c>
      <c r="D49" s="24">
        <v>32</v>
      </c>
      <c r="E49" s="24">
        <v>32</v>
      </c>
      <c r="G49" s="25">
        <f>SUMIFS(C49:E49, C6:E6, "19MEE481_CO1")</f>
        <v>32</v>
      </c>
      <c r="H49" s="25">
        <f>SUMIFS(C49:E49, C6:E6, "19MEE481_CO2")</f>
        <v>32</v>
      </c>
      <c r="I49" s="25">
        <f>SUMIFS(C49:E49, C6:E6, "19MEE481_CO3")</f>
        <v>32</v>
      </c>
    </row>
    <row r="50" spans="1:9" x14ac:dyDescent="0.3">
      <c r="A50" s="26" t="s">
        <v>202</v>
      </c>
      <c r="B50" s="26" t="s">
        <v>203</v>
      </c>
      <c r="C50" s="26">
        <v>28</v>
      </c>
      <c r="D50" s="26">
        <v>28</v>
      </c>
      <c r="E50" s="26">
        <v>28</v>
      </c>
      <c r="G50" s="25">
        <f>SUMIFS(C50:E50, C6:E6, "19MEE481_CO1")</f>
        <v>28</v>
      </c>
      <c r="H50" s="25">
        <f>SUMIFS(C50:E50, C6:E6, "19MEE481_CO2")</f>
        <v>28</v>
      </c>
      <c r="I50" s="25">
        <f>SUMIFS(C50:E50, C6:E6, "19MEE481_CO3")</f>
        <v>28</v>
      </c>
    </row>
    <row r="51" spans="1:9" x14ac:dyDescent="0.3">
      <c r="A51" s="24" t="s">
        <v>204</v>
      </c>
      <c r="B51" s="24" t="s">
        <v>205</v>
      </c>
      <c r="C51" s="24">
        <v>34</v>
      </c>
      <c r="D51" s="24">
        <v>34</v>
      </c>
      <c r="E51" s="24">
        <v>34</v>
      </c>
      <c r="G51" s="25">
        <f>SUMIFS(C51:E51, C6:E6, "19MEE481_CO1")</f>
        <v>34</v>
      </c>
      <c r="H51" s="25">
        <f>SUMIFS(C51:E51, C6:E6, "19MEE481_CO2")</f>
        <v>34</v>
      </c>
      <c r="I51" s="25">
        <f>SUMIFS(C51:E51, C6:E6, "19MEE481_CO3")</f>
        <v>34</v>
      </c>
    </row>
    <row r="52" spans="1:9" x14ac:dyDescent="0.3">
      <c r="A52" s="26" t="s">
        <v>206</v>
      </c>
      <c r="B52" s="26" t="s">
        <v>207</v>
      </c>
      <c r="C52" s="26">
        <v>32</v>
      </c>
      <c r="D52" s="26">
        <v>32</v>
      </c>
      <c r="E52" s="26">
        <v>32</v>
      </c>
      <c r="G52" s="25">
        <f>SUMIFS(C52:E52, C6:E6, "19MEE481_CO1")</f>
        <v>32</v>
      </c>
      <c r="H52" s="25">
        <f>SUMIFS(C52:E52, C6:E6, "19MEE481_CO2")</f>
        <v>32</v>
      </c>
      <c r="I52" s="25">
        <f>SUMIFS(C52:E52, C6:E6, "19MEE481_CO3")</f>
        <v>32</v>
      </c>
    </row>
    <row r="53" spans="1:9" x14ac:dyDescent="0.3">
      <c r="A53" s="24" t="s">
        <v>208</v>
      </c>
      <c r="B53" s="24" t="s">
        <v>209</v>
      </c>
      <c r="C53" s="24">
        <v>32</v>
      </c>
      <c r="D53" s="24">
        <v>32</v>
      </c>
      <c r="E53" s="24">
        <v>32</v>
      </c>
      <c r="G53" s="25">
        <f>SUMIFS(C53:E53, C6:E6, "19MEE481_CO1")</f>
        <v>32</v>
      </c>
      <c r="H53" s="25">
        <f>SUMIFS(C53:E53, C6:E6, "19MEE481_CO2")</f>
        <v>32</v>
      </c>
      <c r="I53" s="25">
        <f>SUMIFS(C53:E53, C6:E6, "19MEE481_CO3")</f>
        <v>32</v>
      </c>
    </row>
    <row r="54" spans="1:9" x14ac:dyDescent="0.3">
      <c r="A54" s="26" t="s">
        <v>210</v>
      </c>
      <c r="B54" s="26" t="s">
        <v>211</v>
      </c>
      <c r="C54" s="26">
        <v>32</v>
      </c>
      <c r="D54" s="26">
        <v>32</v>
      </c>
      <c r="E54" s="26">
        <v>32</v>
      </c>
      <c r="G54" s="25">
        <f>SUMIFS(C54:E54, C6:E6, "19MEE481_CO1")</f>
        <v>32</v>
      </c>
      <c r="H54" s="25">
        <f>SUMIFS(C54:E54, C6:E6, "19MEE481_CO2")</f>
        <v>32</v>
      </c>
      <c r="I54" s="25">
        <f>SUMIFS(C54:E54, C6:E6, "19MEE481_CO3")</f>
        <v>32</v>
      </c>
    </row>
    <row r="55" spans="1:9" x14ac:dyDescent="0.3">
      <c r="A55" s="24" t="s">
        <v>212</v>
      </c>
      <c r="B55" s="24" t="s">
        <v>213</v>
      </c>
      <c r="C55" s="24">
        <v>32</v>
      </c>
      <c r="D55" s="24">
        <v>32</v>
      </c>
      <c r="E55" s="24">
        <v>32</v>
      </c>
      <c r="G55" s="25">
        <f>SUMIFS(C55:E55, C6:E6, "19MEE481_CO1")</f>
        <v>32</v>
      </c>
      <c r="H55" s="25">
        <f>SUMIFS(C55:E55, C6:E6, "19MEE481_CO2")</f>
        <v>32</v>
      </c>
      <c r="I55" s="25">
        <f>SUMIFS(C55:E55, C6:E6, "19MEE481_CO3")</f>
        <v>32</v>
      </c>
    </row>
    <row r="56" spans="1:9" x14ac:dyDescent="0.3">
      <c r="A56" s="26" t="s">
        <v>214</v>
      </c>
      <c r="B56" s="26" t="s">
        <v>215</v>
      </c>
      <c r="C56" s="26">
        <v>32</v>
      </c>
      <c r="D56" s="26">
        <v>32</v>
      </c>
      <c r="E56" s="26">
        <v>32</v>
      </c>
      <c r="G56" s="25">
        <f>SUMIFS(C56:E56, C6:E6, "19MEE481_CO1")</f>
        <v>32</v>
      </c>
      <c r="H56" s="25">
        <f>SUMIFS(C56:E56, C6:E6, "19MEE481_CO2")</f>
        <v>32</v>
      </c>
      <c r="I56" s="25">
        <f>SUMIFS(C56:E56, C6:E6, "19MEE481_CO3")</f>
        <v>32</v>
      </c>
    </row>
    <row r="57" spans="1:9" x14ac:dyDescent="0.3">
      <c r="A57" s="24" t="s">
        <v>216</v>
      </c>
      <c r="B57" s="24" t="s">
        <v>217</v>
      </c>
      <c r="C57" s="24">
        <v>33</v>
      </c>
      <c r="D57" s="24">
        <v>33</v>
      </c>
      <c r="E57" s="24">
        <v>33</v>
      </c>
      <c r="G57" s="25">
        <f>SUMIFS(C57:E57, C6:E6, "19MEE481_CO1")</f>
        <v>33</v>
      </c>
      <c r="H57" s="25">
        <f>SUMIFS(C57:E57, C6:E6, "19MEE481_CO2")</f>
        <v>33</v>
      </c>
      <c r="I57" s="25">
        <f>SUMIFS(C57:E57, C6:E6, "19MEE481_CO3")</f>
        <v>33</v>
      </c>
    </row>
    <row r="58" spans="1:9" x14ac:dyDescent="0.3">
      <c r="A58" s="26" t="s">
        <v>218</v>
      </c>
      <c r="B58" s="26" t="s">
        <v>219</v>
      </c>
      <c r="C58" s="26">
        <v>28</v>
      </c>
      <c r="D58" s="26">
        <v>28</v>
      </c>
      <c r="E58" s="26">
        <v>28</v>
      </c>
      <c r="G58" s="25">
        <f>SUMIFS(C58:E58, C6:E6, "19MEE481_CO1")</f>
        <v>28</v>
      </c>
      <c r="H58" s="25">
        <f>SUMIFS(C58:E58, C6:E6, "19MEE481_CO2")</f>
        <v>28</v>
      </c>
      <c r="I58" s="25">
        <f>SUMIFS(C58:E58, C6:E6, "19MEE481_CO3")</f>
        <v>28</v>
      </c>
    </row>
    <row r="59" spans="1:9" x14ac:dyDescent="0.3">
      <c r="A59" s="24" t="s">
        <v>220</v>
      </c>
      <c r="B59" s="24" t="s">
        <v>221</v>
      </c>
      <c r="C59" s="24">
        <v>28</v>
      </c>
      <c r="D59" s="24">
        <v>28</v>
      </c>
      <c r="E59" s="24">
        <v>28</v>
      </c>
      <c r="G59" s="25">
        <f>SUMIFS(C59:E59, C6:E6, "19MEE481_CO1")</f>
        <v>28</v>
      </c>
      <c r="H59" s="25">
        <f>SUMIFS(C59:E59, C6:E6, "19MEE481_CO2")</f>
        <v>28</v>
      </c>
      <c r="I59" s="25">
        <f>SUMIFS(C59:E59, C6:E6, "19MEE481_CO3")</f>
        <v>28</v>
      </c>
    </row>
    <row r="60" spans="1:9" x14ac:dyDescent="0.3">
      <c r="A60" s="26" t="s">
        <v>222</v>
      </c>
      <c r="B60" s="26" t="s">
        <v>223</v>
      </c>
      <c r="C60" s="26">
        <v>28</v>
      </c>
      <c r="D60" s="26">
        <v>28</v>
      </c>
      <c r="E60" s="26">
        <v>28</v>
      </c>
      <c r="G60" s="25">
        <f>SUMIFS(C60:E60, C6:E6, "19MEE481_CO1")</f>
        <v>28</v>
      </c>
      <c r="H60" s="25">
        <f>SUMIFS(C60:E60, C6:E6, "19MEE481_CO2")</f>
        <v>28</v>
      </c>
      <c r="I60" s="25">
        <f>SUMIFS(C60:E60, C6:E6, "19MEE481_CO3")</f>
        <v>28</v>
      </c>
    </row>
    <row r="63" spans="1:9" x14ac:dyDescent="0.3">
      <c r="A63" s="27" t="s">
        <v>53</v>
      </c>
      <c r="B63" s="50" t="s">
        <v>54</v>
      </c>
      <c r="C63" s="47"/>
    </row>
    <row r="64" spans="1:9" x14ac:dyDescent="0.3">
      <c r="A64" s="28" t="s">
        <v>55</v>
      </c>
      <c r="B64" s="46" t="s">
        <v>56</v>
      </c>
      <c r="C64" s="47"/>
    </row>
    <row r="65" spans="1:3" x14ac:dyDescent="0.3">
      <c r="A65" s="29" t="s">
        <v>57</v>
      </c>
      <c r="B65" s="51" t="s">
        <v>58</v>
      </c>
      <c r="C65" s="47"/>
    </row>
    <row r="66" spans="1:3" x14ac:dyDescent="0.3">
      <c r="A66" s="30" t="s">
        <v>71</v>
      </c>
      <c r="B66" s="49" t="s">
        <v>72</v>
      </c>
      <c r="C66" s="47"/>
    </row>
    <row r="67" spans="1:3" x14ac:dyDescent="0.3">
      <c r="A67" s="31" t="s">
        <v>73</v>
      </c>
      <c r="B67" s="48" t="s">
        <v>74</v>
      </c>
      <c r="C67" s="47"/>
    </row>
  </sheetData>
  <sheetProtection sheet="1"/>
  <mergeCells count="7">
    <mergeCell ref="B9:E9"/>
    <mergeCell ref="B1:E1"/>
    <mergeCell ref="B64:C64"/>
    <mergeCell ref="B67:C67"/>
    <mergeCell ref="B66:C66"/>
    <mergeCell ref="B63:C63"/>
    <mergeCell ref="B65:C65"/>
  </mergeCells>
  <conditionalFormatting sqref="A11:E60">
    <cfRule type="expression" dxfId="31" priority="26">
      <formula>ISBLANK(A11)</formula>
    </cfRule>
  </conditionalFormatting>
  <conditionalFormatting sqref="C3">
    <cfRule type="expression" dxfId="30" priority="2">
      <formula>ISBLANK(C3)</formula>
    </cfRule>
  </conditionalFormatting>
  <conditionalFormatting sqref="C4">
    <cfRule type="expression" dxfId="29" priority="4">
      <formula>ISBLANK(C4)</formula>
    </cfRule>
  </conditionalFormatting>
  <conditionalFormatting sqref="C5">
    <cfRule type="expression" dxfId="28" priority="6">
      <formula>ISBLANK(C5)</formula>
    </cfRule>
  </conditionalFormatting>
  <conditionalFormatting sqref="C10">
    <cfRule type="expression" dxfId="27" priority="25">
      <formula>COUNTIF(C11:C60, "&gt;="&amp;$C$4)=0</formula>
    </cfRule>
  </conditionalFormatting>
  <conditionalFormatting sqref="C11:C60">
    <cfRule type="expression" dxfId="26" priority="27">
      <formula>C11&gt;$C$3</formula>
    </cfRule>
  </conditionalFormatting>
  <conditionalFormatting sqref="C3:E3">
    <cfRule type="expression" dxfId="25" priority="1">
      <formula>OR(C3&gt;100,C3&lt;0)</formula>
    </cfRule>
  </conditionalFormatting>
  <conditionalFormatting sqref="C4:E4">
    <cfRule type="expression" dxfId="24" priority="3">
      <formula>OR(C4&gt;max_marks_cell,C4&lt;0)</formula>
    </cfRule>
  </conditionalFormatting>
  <conditionalFormatting sqref="C5:E5">
    <cfRule type="expression" dxfId="23" priority="5">
      <formula>OR(C5&gt;3,C5&lt;0)</formula>
    </cfRule>
  </conditionalFormatting>
  <conditionalFormatting sqref="C7:E7">
    <cfRule type="expression" dxfId="22" priority="7">
      <formula>OR(C7&gt;100,C7&lt;0)</formula>
    </cfRule>
    <cfRule type="expression" dxfId="21" priority="8">
      <formula>ISBLANK(C7)</formula>
    </cfRule>
  </conditionalFormatting>
  <conditionalFormatting sqref="D10">
    <cfRule type="expression" dxfId="20" priority="30">
      <formula>COUNTIF(D11:D60, "&gt;="&amp;$D$4)=0</formula>
    </cfRule>
  </conditionalFormatting>
  <conditionalFormatting sqref="D11:D60">
    <cfRule type="expression" dxfId="19" priority="32">
      <formula>D11&gt;$D$3</formula>
    </cfRule>
  </conditionalFormatting>
  <conditionalFormatting sqref="D3:E5">
    <cfRule type="expression" dxfId="18" priority="10">
      <formula>ISBLANK(D3)</formula>
    </cfRule>
  </conditionalFormatting>
  <conditionalFormatting sqref="E10">
    <cfRule type="expression" dxfId="17" priority="35">
      <formula>COUNTIF(E11:E60, "&gt;="&amp;$E$4)=0</formula>
    </cfRule>
  </conditionalFormatting>
  <conditionalFormatting sqref="E11:E60">
    <cfRule type="expression" dxfId="16" priority="37">
      <formula>E11&gt;$E$3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67"/>
  <sheetViews>
    <sheetView tabSelected="1" workbookViewId="0">
      <selection activeCell="I5" sqref="I5"/>
    </sheetView>
  </sheetViews>
  <sheetFormatPr defaultRowHeight="14.4" x14ac:dyDescent="0.3"/>
  <cols>
    <col min="1" max="1" width="20" customWidth="1"/>
    <col min="2" max="2" width="30" customWidth="1"/>
    <col min="3" max="5" width="33" customWidth="1"/>
  </cols>
  <sheetData>
    <row r="1" spans="1:9" x14ac:dyDescent="0.3">
      <c r="A1" s="2"/>
      <c r="B1" s="44" t="s">
        <v>52</v>
      </c>
      <c r="C1" s="44"/>
      <c r="D1" s="44"/>
      <c r="E1" s="44"/>
    </row>
    <row r="2" spans="1:9" x14ac:dyDescent="0.3">
      <c r="A2" s="2"/>
      <c r="B2" s="22" t="s">
        <v>59</v>
      </c>
      <c r="C2" s="22" t="s">
        <v>60</v>
      </c>
      <c r="D2" s="22" t="s">
        <v>61</v>
      </c>
      <c r="E2" s="22" t="s">
        <v>62</v>
      </c>
      <c r="G2" s="23" t="s">
        <v>24</v>
      </c>
      <c r="H2" s="23" t="s">
        <v>27</v>
      </c>
      <c r="I2" s="23" t="s">
        <v>30</v>
      </c>
    </row>
    <row r="3" spans="1:9" x14ac:dyDescent="0.3">
      <c r="A3" s="2"/>
      <c r="B3" s="22" t="s">
        <v>63</v>
      </c>
      <c r="C3" s="24">
        <v>10</v>
      </c>
      <c r="D3" s="24">
        <v>10</v>
      </c>
      <c r="E3" s="24">
        <v>10</v>
      </c>
      <c r="G3" s="25">
        <f>SUMIFS(C3:E3, C6:E6, "19MEE481_CO1")</f>
        <v>10</v>
      </c>
      <c r="H3" s="25">
        <f>SUMIFS(C3:E3, C6:E6, "19MEE481_CO2")</f>
        <v>10</v>
      </c>
      <c r="I3" s="25">
        <f>SUMIFS(C3:E3, C6:E6, "19MEE481_CO3")</f>
        <v>10</v>
      </c>
    </row>
    <row r="4" spans="1:9" x14ac:dyDescent="0.3">
      <c r="A4" s="2"/>
      <c r="B4" s="22" t="s">
        <v>64</v>
      </c>
      <c r="C4" s="26">
        <f>C_Input_Details!B14/100*C3</f>
        <v>7</v>
      </c>
      <c r="D4" s="26">
        <f>C_Input_Details!B14/100*D3</f>
        <v>7</v>
      </c>
      <c r="E4" s="26">
        <f>C_Input_Details!B14/100*E3</f>
        <v>7</v>
      </c>
      <c r="G4" s="25">
        <f>SUMIFS(C4:E4, C6:E6, "19MEE481_CO1")</f>
        <v>7</v>
      </c>
      <c r="H4" s="25">
        <f>SUMIFS(C4:E4, C6:E6, "19MEE481_CO2")</f>
        <v>7</v>
      </c>
      <c r="I4" s="25">
        <f>SUMIFS(C4:E4, C6:E6, "19MEE481_CO3")</f>
        <v>7</v>
      </c>
    </row>
    <row r="5" spans="1:9" x14ac:dyDescent="0.3">
      <c r="A5" s="2"/>
      <c r="B5" s="22" t="s">
        <v>65</v>
      </c>
      <c r="C5" s="24">
        <v>1</v>
      </c>
      <c r="D5" s="24">
        <v>2</v>
      </c>
      <c r="E5" s="24">
        <v>3</v>
      </c>
    </row>
    <row r="6" spans="1:9" x14ac:dyDescent="0.3">
      <c r="A6" s="2"/>
      <c r="B6" s="22" t="s">
        <v>66</v>
      </c>
      <c r="C6" s="5" t="str">
        <f>CONCATENATE("19MEE481_CO", C5)</f>
        <v>19MEE481_CO1</v>
      </c>
      <c r="D6" s="5" t="str">
        <f>CONCATENATE("19MEE481_CO", D5)</f>
        <v>19MEE481_CO2</v>
      </c>
      <c r="E6" s="5" t="str">
        <f>CONCATENATE("19MEE481_CO", E5)</f>
        <v>19MEE481_CO3</v>
      </c>
    </row>
    <row r="7" spans="1:9" x14ac:dyDescent="0.3">
      <c r="A7" s="2"/>
      <c r="B7" s="22" t="s">
        <v>67</v>
      </c>
      <c r="C7" s="24"/>
      <c r="D7" s="24"/>
      <c r="E7" s="24"/>
    </row>
    <row r="8" spans="1:9" x14ac:dyDescent="0.3">
      <c r="A8" s="2"/>
      <c r="B8" s="2"/>
      <c r="C8" s="2"/>
      <c r="D8" s="2"/>
      <c r="E8" s="2"/>
    </row>
    <row r="9" spans="1:9" x14ac:dyDescent="0.3">
      <c r="A9" s="1"/>
      <c r="B9" s="44" t="s">
        <v>68</v>
      </c>
      <c r="C9" s="44"/>
      <c r="D9" s="44"/>
      <c r="E9" s="44"/>
    </row>
    <row r="10" spans="1:9" x14ac:dyDescent="0.3">
      <c r="A10" s="22" t="s">
        <v>69</v>
      </c>
      <c r="B10" s="22" t="s">
        <v>70</v>
      </c>
      <c r="C10" s="22" t="s">
        <v>60</v>
      </c>
      <c r="D10" s="22" t="s">
        <v>61</v>
      </c>
      <c r="E10" s="22" t="s">
        <v>62</v>
      </c>
      <c r="G10" s="23" t="s">
        <v>24</v>
      </c>
      <c r="H10" s="23" t="s">
        <v>27</v>
      </c>
      <c r="I10" s="23" t="s">
        <v>30</v>
      </c>
    </row>
    <row r="11" spans="1:9" x14ac:dyDescent="0.3">
      <c r="A11" s="24" t="s">
        <v>124</v>
      </c>
      <c r="B11" s="24" t="s">
        <v>125</v>
      </c>
      <c r="C11" s="24">
        <v>8</v>
      </c>
      <c r="D11" s="24">
        <v>8</v>
      </c>
      <c r="E11" s="24">
        <v>8</v>
      </c>
      <c r="G11" s="25">
        <f>SUMIFS(C11:E11, C6:E6, "19MEE481_CO1")</f>
        <v>8</v>
      </c>
      <c r="H11" s="25">
        <f>SUMIFS(C11:E11, C6:E6, "19MEE481_CO2")</f>
        <v>8</v>
      </c>
      <c r="I11" s="25">
        <f>SUMIFS(C11:E11, C6:E6, "19MEE481_CO3")</f>
        <v>8</v>
      </c>
    </row>
    <row r="12" spans="1:9" x14ac:dyDescent="0.3">
      <c r="A12" s="26" t="s">
        <v>126</v>
      </c>
      <c r="B12" s="26" t="s">
        <v>127</v>
      </c>
      <c r="C12" s="26">
        <v>9</v>
      </c>
      <c r="D12" s="26">
        <v>9</v>
      </c>
      <c r="E12" s="26">
        <v>9</v>
      </c>
      <c r="G12" s="25">
        <f>SUMIFS(C12:E12, C6:E6, "19MEE481_CO1")</f>
        <v>9</v>
      </c>
      <c r="H12" s="25">
        <f>SUMIFS(C12:E12, C6:E6, "19MEE481_CO2")</f>
        <v>9</v>
      </c>
      <c r="I12" s="25">
        <f>SUMIFS(C12:E12, C6:E6, "19MEE481_CO3")</f>
        <v>9</v>
      </c>
    </row>
    <row r="13" spans="1:9" x14ac:dyDescent="0.3">
      <c r="A13" s="24" t="s">
        <v>128</v>
      </c>
      <c r="B13" s="24" t="s">
        <v>129</v>
      </c>
      <c r="C13" s="24">
        <v>7</v>
      </c>
      <c r="D13" s="24">
        <v>7</v>
      </c>
      <c r="E13" s="24">
        <v>7</v>
      </c>
      <c r="G13" s="25">
        <f>SUMIFS(C13:E13, C6:E6, "19MEE481_CO1")</f>
        <v>7</v>
      </c>
      <c r="H13" s="25">
        <f>SUMIFS(C13:E13, C6:E6, "19MEE481_CO2")</f>
        <v>7</v>
      </c>
      <c r="I13" s="25">
        <f>SUMIFS(C13:E13, C6:E6, "19MEE481_CO3")</f>
        <v>7</v>
      </c>
    </row>
    <row r="14" spans="1:9" x14ac:dyDescent="0.3">
      <c r="A14" s="26" t="s">
        <v>130</v>
      </c>
      <c r="B14" s="26" t="s">
        <v>131</v>
      </c>
      <c r="C14" s="26">
        <v>8</v>
      </c>
      <c r="D14" s="26">
        <v>8</v>
      </c>
      <c r="E14" s="26">
        <v>8</v>
      </c>
      <c r="G14" s="25">
        <f>SUMIFS(C14:E14, C6:E6, "19MEE481_CO1")</f>
        <v>8</v>
      </c>
      <c r="H14" s="25">
        <f>SUMIFS(C14:E14, C6:E6, "19MEE481_CO2")</f>
        <v>8</v>
      </c>
      <c r="I14" s="25">
        <f>SUMIFS(C14:E14, C6:E6, "19MEE481_CO3")</f>
        <v>8</v>
      </c>
    </row>
    <row r="15" spans="1:9" x14ac:dyDescent="0.3">
      <c r="A15" s="24" t="s">
        <v>132</v>
      </c>
      <c r="B15" s="24" t="s">
        <v>133</v>
      </c>
      <c r="C15" s="24">
        <v>7</v>
      </c>
      <c r="D15" s="24">
        <v>7</v>
      </c>
      <c r="E15" s="24">
        <v>7</v>
      </c>
      <c r="G15" s="25">
        <f>SUMIFS(C15:E15, C6:E6, "19MEE481_CO1")</f>
        <v>7</v>
      </c>
      <c r="H15" s="25">
        <f>SUMIFS(C15:E15, C6:E6, "19MEE481_CO2")</f>
        <v>7</v>
      </c>
      <c r="I15" s="25">
        <f>SUMIFS(C15:E15, C6:E6, "19MEE481_CO3")</f>
        <v>7</v>
      </c>
    </row>
    <row r="16" spans="1:9" x14ac:dyDescent="0.3">
      <c r="A16" s="26" t="s">
        <v>134</v>
      </c>
      <c r="B16" s="26" t="s">
        <v>135</v>
      </c>
      <c r="C16" s="26">
        <v>8</v>
      </c>
      <c r="D16" s="26">
        <v>8</v>
      </c>
      <c r="E16" s="26">
        <v>8</v>
      </c>
      <c r="G16" s="25">
        <f>SUMIFS(C16:E16, C6:E6, "19MEE481_CO1")</f>
        <v>8</v>
      </c>
      <c r="H16" s="25">
        <f>SUMIFS(C16:E16, C6:E6, "19MEE481_CO2")</f>
        <v>8</v>
      </c>
      <c r="I16" s="25">
        <f>SUMIFS(C16:E16, C6:E6, "19MEE481_CO3")</f>
        <v>8</v>
      </c>
    </row>
    <row r="17" spans="1:9" x14ac:dyDescent="0.3">
      <c r="A17" s="24" t="s">
        <v>136</v>
      </c>
      <c r="B17" s="24" t="s">
        <v>137</v>
      </c>
      <c r="C17" s="24">
        <v>7</v>
      </c>
      <c r="D17" s="24">
        <v>7</v>
      </c>
      <c r="E17" s="24">
        <v>7</v>
      </c>
      <c r="G17" s="25">
        <f>SUMIFS(C17:E17, C6:E6, "19MEE481_CO1")</f>
        <v>7</v>
      </c>
      <c r="H17" s="25">
        <f>SUMIFS(C17:E17, C6:E6, "19MEE481_CO2")</f>
        <v>7</v>
      </c>
      <c r="I17" s="25">
        <f>SUMIFS(C17:E17, C6:E6, "19MEE481_CO3")</f>
        <v>7</v>
      </c>
    </row>
    <row r="18" spans="1:9" x14ac:dyDescent="0.3">
      <c r="A18" s="26" t="s">
        <v>138</v>
      </c>
      <c r="B18" s="26" t="s">
        <v>139</v>
      </c>
      <c r="C18" s="26">
        <v>7</v>
      </c>
      <c r="D18" s="26">
        <v>7</v>
      </c>
      <c r="E18" s="26">
        <v>7</v>
      </c>
      <c r="G18" s="25">
        <f>SUMIFS(C18:E18, C6:E6, "19MEE481_CO1")</f>
        <v>7</v>
      </c>
      <c r="H18" s="25">
        <f>SUMIFS(C18:E18, C6:E6, "19MEE481_CO2")</f>
        <v>7</v>
      </c>
      <c r="I18" s="25">
        <f>SUMIFS(C18:E18, C6:E6, "19MEE481_CO3")</f>
        <v>7</v>
      </c>
    </row>
    <row r="19" spans="1:9" x14ac:dyDescent="0.3">
      <c r="A19" s="24" t="s">
        <v>140</v>
      </c>
      <c r="B19" s="24" t="s">
        <v>141</v>
      </c>
      <c r="C19" s="24">
        <v>7</v>
      </c>
      <c r="D19" s="24">
        <v>7</v>
      </c>
      <c r="E19" s="24">
        <v>7</v>
      </c>
      <c r="G19" s="25">
        <f>SUMIFS(C19:E19, C6:E6, "19MEE481_CO1")</f>
        <v>7</v>
      </c>
      <c r="H19" s="25">
        <f>SUMIFS(C19:E19, C6:E6, "19MEE481_CO2")</f>
        <v>7</v>
      </c>
      <c r="I19" s="25">
        <f>SUMIFS(C19:E19, C6:E6, "19MEE481_CO3")</f>
        <v>7</v>
      </c>
    </row>
    <row r="20" spans="1:9" x14ac:dyDescent="0.3">
      <c r="A20" s="26" t="s">
        <v>142</v>
      </c>
      <c r="B20" s="26" t="s">
        <v>143</v>
      </c>
      <c r="C20" s="26">
        <v>7</v>
      </c>
      <c r="D20" s="26">
        <v>7</v>
      </c>
      <c r="E20" s="26">
        <v>7</v>
      </c>
      <c r="G20" s="25">
        <f>SUMIFS(C20:E20, C6:E6, "19MEE481_CO1")</f>
        <v>7</v>
      </c>
      <c r="H20" s="25">
        <f>SUMIFS(C20:E20, C6:E6, "19MEE481_CO2")</f>
        <v>7</v>
      </c>
      <c r="I20" s="25">
        <f>SUMIFS(C20:E20, C6:E6, "19MEE481_CO3")</f>
        <v>7</v>
      </c>
    </row>
    <row r="21" spans="1:9" x14ac:dyDescent="0.3">
      <c r="A21" s="24" t="s">
        <v>144</v>
      </c>
      <c r="B21" s="24" t="s">
        <v>145</v>
      </c>
      <c r="C21" s="24">
        <v>7</v>
      </c>
      <c r="D21" s="24">
        <v>7</v>
      </c>
      <c r="E21" s="24">
        <v>7</v>
      </c>
      <c r="G21" s="25">
        <f>SUMIFS(C21:E21, C6:E6, "19MEE481_CO1")</f>
        <v>7</v>
      </c>
      <c r="H21" s="25">
        <f>SUMIFS(C21:E21, C6:E6, "19MEE481_CO2")</f>
        <v>7</v>
      </c>
      <c r="I21" s="25">
        <f>SUMIFS(C21:E21, C6:E6, "19MEE481_CO3")</f>
        <v>7</v>
      </c>
    </row>
    <row r="22" spans="1:9" x14ac:dyDescent="0.3">
      <c r="A22" s="26" t="s">
        <v>146</v>
      </c>
      <c r="B22" s="26" t="s">
        <v>147</v>
      </c>
      <c r="C22" s="26">
        <v>7</v>
      </c>
      <c r="D22" s="26">
        <v>7</v>
      </c>
      <c r="E22" s="26">
        <v>7</v>
      </c>
      <c r="G22" s="25">
        <f>SUMIFS(C22:E22, C6:E6, "19MEE481_CO1")</f>
        <v>7</v>
      </c>
      <c r="H22" s="25">
        <f>SUMIFS(C22:E22, C6:E6, "19MEE481_CO2")</f>
        <v>7</v>
      </c>
      <c r="I22" s="25">
        <f>SUMIFS(C22:E22, C6:E6, "19MEE481_CO3")</f>
        <v>7</v>
      </c>
    </row>
    <row r="23" spans="1:9" x14ac:dyDescent="0.3">
      <c r="A23" s="24" t="s">
        <v>148</v>
      </c>
      <c r="B23" s="24" t="s">
        <v>149</v>
      </c>
      <c r="C23" s="24">
        <v>8</v>
      </c>
      <c r="D23" s="24">
        <v>8</v>
      </c>
      <c r="E23" s="24">
        <v>8</v>
      </c>
      <c r="G23" s="25">
        <f>SUMIFS(C23:E23, C6:E6, "19MEE481_CO1")</f>
        <v>8</v>
      </c>
      <c r="H23" s="25">
        <f>SUMIFS(C23:E23, C6:E6, "19MEE481_CO2")</f>
        <v>8</v>
      </c>
      <c r="I23" s="25">
        <f>SUMIFS(C23:E23, C6:E6, "19MEE481_CO3")</f>
        <v>8</v>
      </c>
    </row>
    <row r="24" spans="1:9" x14ac:dyDescent="0.3">
      <c r="A24" s="26" t="s">
        <v>150</v>
      </c>
      <c r="B24" s="26" t="s">
        <v>151</v>
      </c>
      <c r="C24" s="26">
        <v>7</v>
      </c>
      <c r="D24" s="26">
        <v>7</v>
      </c>
      <c r="E24" s="26">
        <v>7</v>
      </c>
      <c r="G24" s="25">
        <f>SUMIFS(C24:E24, C6:E6, "19MEE481_CO1")</f>
        <v>7</v>
      </c>
      <c r="H24" s="25">
        <f>SUMIFS(C24:E24, C6:E6, "19MEE481_CO2")</f>
        <v>7</v>
      </c>
      <c r="I24" s="25">
        <f>SUMIFS(C24:E24, C6:E6, "19MEE481_CO3")</f>
        <v>7</v>
      </c>
    </row>
    <row r="25" spans="1:9" x14ac:dyDescent="0.3">
      <c r="A25" s="24" t="s">
        <v>152</v>
      </c>
      <c r="B25" s="24" t="s">
        <v>153</v>
      </c>
      <c r="C25" s="24">
        <v>7</v>
      </c>
      <c r="D25" s="24">
        <v>7</v>
      </c>
      <c r="E25" s="24">
        <v>7</v>
      </c>
      <c r="G25" s="25">
        <f>SUMIFS(C25:E25, C6:E6, "19MEE481_CO1")</f>
        <v>7</v>
      </c>
      <c r="H25" s="25">
        <f>SUMIFS(C25:E25, C6:E6, "19MEE481_CO2")</f>
        <v>7</v>
      </c>
      <c r="I25" s="25">
        <f>SUMIFS(C25:E25, C6:E6, "19MEE481_CO3")</f>
        <v>7</v>
      </c>
    </row>
    <row r="26" spans="1:9" x14ac:dyDescent="0.3">
      <c r="A26" s="26" t="s">
        <v>154</v>
      </c>
      <c r="B26" s="26" t="s">
        <v>155</v>
      </c>
      <c r="C26" s="26">
        <v>6</v>
      </c>
      <c r="D26" s="26">
        <v>6</v>
      </c>
      <c r="E26" s="26">
        <v>6</v>
      </c>
      <c r="G26" s="25">
        <f>SUMIFS(C26:E26, C6:E6, "19MEE481_CO1")</f>
        <v>6</v>
      </c>
      <c r="H26" s="25">
        <f>SUMIFS(C26:E26, C6:E6, "19MEE481_CO2")</f>
        <v>6</v>
      </c>
      <c r="I26" s="25">
        <f>SUMIFS(C26:E26, C6:E6, "19MEE481_CO3")</f>
        <v>6</v>
      </c>
    </row>
    <row r="27" spans="1:9" x14ac:dyDescent="0.3">
      <c r="A27" s="24" t="s">
        <v>156</v>
      </c>
      <c r="B27" s="24" t="s">
        <v>157</v>
      </c>
      <c r="C27" s="24">
        <v>8</v>
      </c>
      <c r="D27" s="24">
        <v>8</v>
      </c>
      <c r="E27" s="24">
        <v>8</v>
      </c>
      <c r="G27" s="25">
        <f>SUMIFS(C27:E27, C6:E6, "19MEE481_CO1")</f>
        <v>8</v>
      </c>
      <c r="H27" s="25">
        <f>SUMIFS(C27:E27, C6:E6, "19MEE481_CO2")</f>
        <v>8</v>
      </c>
      <c r="I27" s="25">
        <f>SUMIFS(C27:E27, C6:E6, "19MEE481_CO3")</f>
        <v>8</v>
      </c>
    </row>
    <row r="28" spans="1:9" x14ac:dyDescent="0.3">
      <c r="A28" s="26" t="s">
        <v>158</v>
      </c>
      <c r="B28" s="26" t="s">
        <v>159</v>
      </c>
      <c r="C28" s="26">
        <v>8</v>
      </c>
      <c r="D28" s="26">
        <v>8</v>
      </c>
      <c r="E28" s="26">
        <v>8</v>
      </c>
      <c r="G28" s="25">
        <f>SUMIFS(C28:E28, C6:E6, "19MEE481_CO1")</f>
        <v>8</v>
      </c>
      <c r="H28" s="25">
        <f>SUMIFS(C28:E28, C6:E6, "19MEE481_CO2")</f>
        <v>8</v>
      </c>
      <c r="I28" s="25">
        <f>SUMIFS(C28:E28, C6:E6, "19MEE481_CO3")</f>
        <v>8</v>
      </c>
    </row>
    <row r="29" spans="1:9" x14ac:dyDescent="0.3">
      <c r="A29" s="24" t="s">
        <v>160</v>
      </c>
      <c r="B29" s="24" t="s">
        <v>161</v>
      </c>
      <c r="C29" s="24">
        <v>7</v>
      </c>
      <c r="D29" s="24">
        <v>7</v>
      </c>
      <c r="E29" s="24">
        <v>7</v>
      </c>
      <c r="G29" s="25">
        <f>SUMIFS(C29:E29, C6:E6, "19MEE481_CO1")</f>
        <v>7</v>
      </c>
      <c r="H29" s="25">
        <f>SUMIFS(C29:E29, C6:E6, "19MEE481_CO2")</f>
        <v>7</v>
      </c>
      <c r="I29" s="25">
        <f>SUMIFS(C29:E29, C6:E6, "19MEE481_CO3")</f>
        <v>7</v>
      </c>
    </row>
    <row r="30" spans="1:9" x14ac:dyDescent="0.3">
      <c r="A30" s="26" t="s">
        <v>162</v>
      </c>
      <c r="B30" s="26" t="s">
        <v>163</v>
      </c>
      <c r="C30" s="26">
        <v>7</v>
      </c>
      <c r="D30" s="26">
        <v>7</v>
      </c>
      <c r="E30" s="26">
        <v>7</v>
      </c>
      <c r="G30" s="25">
        <f>SUMIFS(C30:E30, C6:E6, "19MEE481_CO1")</f>
        <v>7</v>
      </c>
      <c r="H30" s="25">
        <f>SUMIFS(C30:E30, C6:E6, "19MEE481_CO2")</f>
        <v>7</v>
      </c>
      <c r="I30" s="25">
        <f>SUMIFS(C30:E30, C6:E6, "19MEE481_CO3")</f>
        <v>7</v>
      </c>
    </row>
    <row r="31" spans="1:9" x14ac:dyDescent="0.3">
      <c r="A31" s="24" t="s">
        <v>164</v>
      </c>
      <c r="B31" s="24" t="s">
        <v>165</v>
      </c>
      <c r="C31" s="24">
        <v>8</v>
      </c>
      <c r="D31" s="24">
        <v>8</v>
      </c>
      <c r="E31" s="24">
        <v>8</v>
      </c>
      <c r="G31" s="25">
        <f>SUMIFS(C31:E31, C6:E6, "19MEE481_CO1")</f>
        <v>8</v>
      </c>
      <c r="H31" s="25">
        <f>SUMIFS(C31:E31, C6:E6, "19MEE481_CO2")</f>
        <v>8</v>
      </c>
      <c r="I31" s="25">
        <f>SUMIFS(C31:E31, C6:E6, "19MEE481_CO3")</f>
        <v>8</v>
      </c>
    </row>
    <row r="32" spans="1:9" x14ac:dyDescent="0.3">
      <c r="A32" s="26" t="s">
        <v>166</v>
      </c>
      <c r="B32" s="26" t="s">
        <v>167</v>
      </c>
      <c r="C32" s="26">
        <v>7</v>
      </c>
      <c r="D32" s="26">
        <v>7</v>
      </c>
      <c r="E32" s="26">
        <v>7</v>
      </c>
      <c r="G32" s="25">
        <f>SUMIFS(C32:E32, C6:E6, "19MEE481_CO1")</f>
        <v>7</v>
      </c>
      <c r="H32" s="25">
        <f>SUMIFS(C32:E32, C6:E6, "19MEE481_CO2")</f>
        <v>7</v>
      </c>
      <c r="I32" s="25">
        <f>SUMIFS(C32:E32, C6:E6, "19MEE481_CO3")</f>
        <v>7</v>
      </c>
    </row>
    <row r="33" spans="1:9" x14ac:dyDescent="0.3">
      <c r="A33" s="24" t="s">
        <v>168</v>
      </c>
      <c r="B33" s="24" t="s">
        <v>169</v>
      </c>
      <c r="C33" s="24">
        <v>8</v>
      </c>
      <c r="D33" s="24">
        <v>8</v>
      </c>
      <c r="E33" s="24">
        <v>8</v>
      </c>
      <c r="G33" s="25">
        <f>SUMIFS(C33:E33, C6:E6, "19MEE481_CO1")</f>
        <v>8</v>
      </c>
      <c r="H33" s="25">
        <f>SUMIFS(C33:E33, C6:E6, "19MEE481_CO2")</f>
        <v>8</v>
      </c>
      <c r="I33" s="25">
        <f>SUMIFS(C33:E33, C6:E6, "19MEE481_CO3")</f>
        <v>8</v>
      </c>
    </row>
    <row r="34" spans="1:9" x14ac:dyDescent="0.3">
      <c r="A34" s="26" t="s">
        <v>170</v>
      </c>
      <c r="B34" s="26" t="s">
        <v>171</v>
      </c>
      <c r="C34" s="26">
        <v>7</v>
      </c>
      <c r="D34" s="26">
        <v>7</v>
      </c>
      <c r="E34" s="26">
        <v>7</v>
      </c>
      <c r="G34" s="25">
        <f>SUMIFS(C34:E34, C6:E6, "19MEE481_CO1")</f>
        <v>7</v>
      </c>
      <c r="H34" s="25">
        <f>SUMIFS(C34:E34, C6:E6, "19MEE481_CO2")</f>
        <v>7</v>
      </c>
      <c r="I34" s="25">
        <f>SUMIFS(C34:E34, C6:E6, "19MEE481_CO3")</f>
        <v>7</v>
      </c>
    </row>
    <row r="35" spans="1:9" x14ac:dyDescent="0.3">
      <c r="A35" s="24" t="s">
        <v>172</v>
      </c>
      <c r="B35" s="24" t="s">
        <v>173</v>
      </c>
      <c r="C35" s="24">
        <v>8</v>
      </c>
      <c r="D35" s="24">
        <v>8</v>
      </c>
      <c r="E35" s="24">
        <v>8</v>
      </c>
      <c r="G35" s="25">
        <f>SUMIFS(C35:E35, C6:E6, "19MEE481_CO1")</f>
        <v>8</v>
      </c>
      <c r="H35" s="25">
        <f>SUMIFS(C35:E35, C6:E6, "19MEE481_CO2")</f>
        <v>8</v>
      </c>
      <c r="I35" s="25">
        <f>SUMIFS(C35:E35, C6:E6, "19MEE481_CO3")</f>
        <v>8</v>
      </c>
    </row>
    <row r="36" spans="1:9" x14ac:dyDescent="0.3">
      <c r="A36" s="26" t="s">
        <v>174</v>
      </c>
      <c r="B36" s="26" t="s">
        <v>175</v>
      </c>
      <c r="C36" s="26">
        <v>7.5</v>
      </c>
      <c r="D36" s="26">
        <v>7.5</v>
      </c>
      <c r="E36" s="26">
        <v>7.5</v>
      </c>
      <c r="G36" s="25">
        <f>SUMIFS(C36:E36, C6:E6, "19MEE481_CO1")</f>
        <v>7.5</v>
      </c>
      <c r="H36" s="25">
        <f>SUMIFS(C36:E36, C6:E6, "19MEE481_CO2")</f>
        <v>7.5</v>
      </c>
      <c r="I36" s="25">
        <f>SUMIFS(C36:E36, C6:E6, "19MEE481_CO3")</f>
        <v>7.5</v>
      </c>
    </row>
    <row r="37" spans="1:9" x14ac:dyDescent="0.3">
      <c r="A37" s="24" t="s">
        <v>176</v>
      </c>
      <c r="B37" s="24" t="s">
        <v>177</v>
      </c>
      <c r="C37" s="24">
        <v>8.5</v>
      </c>
      <c r="D37" s="24">
        <v>8.5</v>
      </c>
      <c r="E37" s="24">
        <v>8.5</v>
      </c>
      <c r="G37" s="25">
        <f>SUMIFS(C37:E37, C6:E6, "19MEE481_CO1")</f>
        <v>8.5</v>
      </c>
      <c r="H37" s="25">
        <f>SUMIFS(C37:E37, C6:E6, "19MEE481_CO2")</f>
        <v>8.5</v>
      </c>
      <c r="I37" s="25">
        <f>SUMIFS(C37:E37, C6:E6, "19MEE481_CO3")</f>
        <v>8.5</v>
      </c>
    </row>
    <row r="38" spans="1:9" x14ac:dyDescent="0.3">
      <c r="A38" s="26" t="s">
        <v>178</v>
      </c>
      <c r="B38" s="26" t="s">
        <v>179</v>
      </c>
      <c r="C38" s="26">
        <v>7.5</v>
      </c>
      <c r="D38" s="26">
        <v>7.5</v>
      </c>
      <c r="E38" s="26">
        <v>7.5</v>
      </c>
      <c r="G38" s="25">
        <f>SUMIFS(C38:E38, C6:E6, "19MEE481_CO1")</f>
        <v>7.5</v>
      </c>
      <c r="H38" s="25">
        <f>SUMIFS(C38:E38, C6:E6, "19MEE481_CO2")</f>
        <v>7.5</v>
      </c>
      <c r="I38" s="25">
        <f>SUMIFS(C38:E38, C6:E6, "19MEE481_CO3")</f>
        <v>7.5</v>
      </c>
    </row>
    <row r="39" spans="1:9" x14ac:dyDescent="0.3">
      <c r="A39" s="24" t="s">
        <v>180</v>
      </c>
      <c r="B39" s="24" t="s">
        <v>181</v>
      </c>
      <c r="C39" s="24">
        <v>7.5</v>
      </c>
      <c r="D39" s="24">
        <v>7.5</v>
      </c>
      <c r="E39" s="24">
        <v>7.5</v>
      </c>
      <c r="G39" s="25">
        <f>SUMIFS(C39:E39, C6:E6, "19MEE481_CO1")</f>
        <v>7.5</v>
      </c>
      <c r="H39" s="25">
        <f>SUMIFS(C39:E39, C6:E6, "19MEE481_CO2")</f>
        <v>7.5</v>
      </c>
      <c r="I39" s="25">
        <f>SUMIFS(C39:E39, C6:E6, "19MEE481_CO3")</f>
        <v>7.5</v>
      </c>
    </row>
    <row r="40" spans="1:9" x14ac:dyDescent="0.3">
      <c r="A40" s="26" t="s">
        <v>182</v>
      </c>
      <c r="B40" s="26" t="s">
        <v>183</v>
      </c>
      <c r="C40" s="26">
        <v>7</v>
      </c>
      <c r="D40" s="26">
        <v>7</v>
      </c>
      <c r="E40" s="26">
        <v>7</v>
      </c>
      <c r="G40" s="25">
        <f>SUMIFS(C40:E40, C6:E6, "19MEE481_CO1")</f>
        <v>7</v>
      </c>
      <c r="H40" s="25">
        <f>SUMIFS(C40:E40, C6:E6, "19MEE481_CO2")</f>
        <v>7</v>
      </c>
      <c r="I40" s="25">
        <f>SUMIFS(C40:E40, C6:E6, "19MEE481_CO3")</f>
        <v>7</v>
      </c>
    </row>
    <row r="41" spans="1:9" x14ac:dyDescent="0.3">
      <c r="A41" s="24" t="s">
        <v>184</v>
      </c>
      <c r="B41" s="24" t="s">
        <v>185</v>
      </c>
      <c r="C41" s="24">
        <v>8</v>
      </c>
      <c r="D41" s="24">
        <v>8</v>
      </c>
      <c r="E41" s="24">
        <v>8</v>
      </c>
      <c r="G41" s="25">
        <f>SUMIFS(C41:E41, C6:E6, "19MEE481_CO1")</f>
        <v>8</v>
      </c>
      <c r="H41" s="25">
        <f>SUMIFS(C41:E41, C6:E6, "19MEE481_CO2")</f>
        <v>8</v>
      </c>
      <c r="I41" s="25">
        <f>SUMIFS(C41:E41, C6:E6, "19MEE481_CO3")</f>
        <v>8</v>
      </c>
    </row>
    <row r="42" spans="1:9" x14ac:dyDescent="0.3">
      <c r="A42" s="26" t="s">
        <v>186</v>
      </c>
      <c r="B42" s="26" t="s">
        <v>187</v>
      </c>
      <c r="C42" s="26">
        <v>7</v>
      </c>
      <c r="D42" s="26">
        <v>7</v>
      </c>
      <c r="E42" s="26">
        <v>7</v>
      </c>
      <c r="G42" s="25">
        <f>SUMIFS(C42:E42, C6:E6, "19MEE481_CO1")</f>
        <v>7</v>
      </c>
      <c r="H42" s="25">
        <f>SUMIFS(C42:E42, C6:E6, "19MEE481_CO2")</f>
        <v>7</v>
      </c>
      <c r="I42" s="25">
        <f>SUMIFS(C42:E42, C6:E6, "19MEE481_CO3")</f>
        <v>7</v>
      </c>
    </row>
    <row r="43" spans="1:9" x14ac:dyDescent="0.3">
      <c r="A43" s="24" t="s">
        <v>188</v>
      </c>
      <c r="B43" s="24" t="s">
        <v>189</v>
      </c>
      <c r="C43" s="24">
        <v>7</v>
      </c>
      <c r="D43" s="24">
        <v>7</v>
      </c>
      <c r="E43" s="24">
        <v>7</v>
      </c>
      <c r="G43" s="25">
        <f>SUMIFS(C43:E43, C6:E6, "19MEE481_CO1")</f>
        <v>7</v>
      </c>
      <c r="H43" s="25">
        <f>SUMIFS(C43:E43, C6:E6, "19MEE481_CO2")</f>
        <v>7</v>
      </c>
      <c r="I43" s="25">
        <f>SUMIFS(C43:E43, C6:E6, "19MEE481_CO3")</f>
        <v>7</v>
      </c>
    </row>
    <row r="44" spans="1:9" x14ac:dyDescent="0.3">
      <c r="A44" s="26" t="s">
        <v>190</v>
      </c>
      <c r="B44" s="26" t="s">
        <v>191</v>
      </c>
      <c r="C44" s="26">
        <v>8</v>
      </c>
      <c r="D44" s="26">
        <v>8</v>
      </c>
      <c r="E44" s="26">
        <v>8</v>
      </c>
      <c r="G44" s="25">
        <f>SUMIFS(C44:E44, C6:E6, "19MEE481_CO1")</f>
        <v>8</v>
      </c>
      <c r="H44" s="25">
        <f>SUMIFS(C44:E44, C6:E6, "19MEE481_CO2")</f>
        <v>8</v>
      </c>
      <c r="I44" s="25">
        <f>SUMIFS(C44:E44, C6:E6, "19MEE481_CO3")</f>
        <v>8</v>
      </c>
    </row>
    <row r="45" spans="1:9" x14ac:dyDescent="0.3">
      <c r="A45" s="24" t="s">
        <v>192</v>
      </c>
      <c r="B45" s="24" t="s">
        <v>193</v>
      </c>
      <c r="C45" s="24">
        <v>8</v>
      </c>
      <c r="D45" s="24">
        <v>8</v>
      </c>
      <c r="E45" s="24">
        <v>8</v>
      </c>
      <c r="G45" s="25">
        <f>SUMIFS(C45:E45, C6:E6, "19MEE481_CO1")</f>
        <v>8</v>
      </c>
      <c r="H45" s="25">
        <f>SUMIFS(C45:E45, C6:E6, "19MEE481_CO2")</f>
        <v>8</v>
      </c>
      <c r="I45" s="25">
        <f>SUMIFS(C45:E45, C6:E6, "19MEE481_CO3")</f>
        <v>8</v>
      </c>
    </row>
    <row r="46" spans="1:9" x14ac:dyDescent="0.3">
      <c r="A46" s="26" t="s">
        <v>194</v>
      </c>
      <c r="B46" s="26" t="s">
        <v>195</v>
      </c>
      <c r="C46" s="26">
        <v>7.5</v>
      </c>
      <c r="D46" s="26">
        <v>7.5</v>
      </c>
      <c r="E46" s="26">
        <v>7.5</v>
      </c>
      <c r="G46" s="25">
        <f>SUMIFS(C46:E46, C6:E6, "19MEE481_CO1")</f>
        <v>7.5</v>
      </c>
      <c r="H46" s="25">
        <f>SUMIFS(C46:E46, C6:E6, "19MEE481_CO2")</f>
        <v>7.5</v>
      </c>
      <c r="I46" s="25">
        <f>SUMIFS(C46:E46, C6:E6, "19MEE481_CO3")</f>
        <v>7.5</v>
      </c>
    </row>
    <row r="47" spans="1:9" x14ac:dyDescent="0.3">
      <c r="A47" s="24" t="s">
        <v>196</v>
      </c>
      <c r="B47" s="24" t="s">
        <v>197</v>
      </c>
      <c r="C47" s="24">
        <v>7.5</v>
      </c>
      <c r="D47" s="24">
        <v>7.5</v>
      </c>
      <c r="E47" s="24">
        <v>7.5</v>
      </c>
      <c r="G47" s="25">
        <f>SUMIFS(C47:E47, C6:E6, "19MEE481_CO1")</f>
        <v>7.5</v>
      </c>
      <c r="H47" s="25">
        <f>SUMIFS(C47:E47, C6:E6, "19MEE481_CO2")</f>
        <v>7.5</v>
      </c>
      <c r="I47" s="25">
        <f>SUMIFS(C47:E47, C6:E6, "19MEE481_CO3")</f>
        <v>7.5</v>
      </c>
    </row>
    <row r="48" spans="1:9" x14ac:dyDescent="0.3">
      <c r="A48" s="26" t="s">
        <v>198</v>
      </c>
      <c r="B48" s="26" t="s">
        <v>199</v>
      </c>
      <c r="C48" s="26">
        <v>7</v>
      </c>
      <c r="D48" s="26">
        <v>7</v>
      </c>
      <c r="E48" s="26">
        <v>7</v>
      </c>
      <c r="G48" s="25">
        <f>SUMIFS(C48:E48, C6:E6, "19MEE481_CO1")</f>
        <v>7</v>
      </c>
      <c r="H48" s="25">
        <f>SUMIFS(C48:E48, C6:E6, "19MEE481_CO2")</f>
        <v>7</v>
      </c>
      <c r="I48" s="25">
        <f>SUMIFS(C48:E48, C6:E6, "19MEE481_CO3")</f>
        <v>7</v>
      </c>
    </row>
    <row r="49" spans="1:9" x14ac:dyDescent="0.3">
      <c r="A49" s="24" t="s">
        <v>200</v>
      </c>
      <c r="B49" s="24" t="s">
        <v>201</v>
      </c>
      <c r="C49" s="24">
        <v>8</v>
      </c>
      <c r="D49" s="24">
        <v>8</v>
      </c>
      <c r="E49" s="24">
        <v>8</v>
      </c>
      <c r="G49" s="25">
        <f>SUMIFS(C49:E49, C6:E6, "19MEE481_CO1")</f>
        <v>8</v>
      </c>
      <c r="H49" s="25">
        <f>SUMIFS(C49:E49, C6:E6, "19MEE481_CO2")</f>
        <v>8</v>
      </c>
      <c r="I49" s="25">
        <f>SUMIFS(C49:E49, C6:E6, "19MEE481_CO3")</f>
        <v>8</v>
      </c>
    </row>
    <row r="50" spans="1:9" x14ac:dyDescent="0.3">
      <c r="A50" s="26" t="s">
        <v>202</v>
      </c>
      <c r="B50" s="26" t="s">
        <v>203</v>
      </c>
      <c r="C50" s="26">
        <v>7</v>
      </c>
      <c r="D50" s="26">
        <v>7</v>
      </c>
      <c r="E50" s="26">
        <v>7</v>
      </c>
      <c r="G50" s="25">
        <f>SUMIFS(C50:E50, C6:E6, "19MEE481_CO1")</f>
        <v>7</v>
      </c>
      <c r="H50" s="25">
        <f>SUMIFS(C50:E50, C6:E6, "19MEE481_CO2")</f>
        <v>7</v>
      </c>
      <c r="I50" s="25">
        <f>SUMIFS(C50:E50, C6:E6, "19MEE481_CO3")</f>
        <v>7</v>
      </c>
    </row>
    <row r="51" spans="1:9" x14ac:dyDescent="0.3">
      <c r="A51" s="24" t="s">
        <v>204</v>
      </c>
      <c r="B51" s="24" t="s">
        <v>205</v>
      </c>
      <c r="C51" s="24">
        <v>9</v>
      </c>
      <c r="D51" s="24">
        <v>9</v>
      </c>
      <c r="E51" s="24">
        <v>9</v>
      </c>
      <c r="G51" s="25">
        <f>SUMIFS(C51:E51, C6:E6, "19MEE481_CO1")</f>
        <v>9</v>
      </c>
      <c r="H51" s="25">
        <f>SUMIFS(C51:E51, C6:E6, "19MEE481_CO2")</f>
        <v>9</v>
      </c>
      <c r="I51" s="25">
        <f>SUMIFS(C51:E51, C6:E6, "19MEE481_CO3")</f>
        <v>9</v>
      </c>
    </row>
    <row r="52" spans="1:9" x14ac:dyDescent="0.3">
      <c r="A52" s="26" t="s">
        <v>206</v>
      </c>
      <c r="B52" s="26" t="s">
        <v>207</v>
      </c>
      <c r="C52" s="26">
        <v>8</v>
      </c>
      <c r="D52" s="26">
        <v>8</v>
      </c>
      <c r="E52" s="26">
        <v>8</v>
      </c>
      <c r="G52" s="25">
        <f>SUMIFS(C52:E52, C6:E6, "19MEE481_CO1")</f>
        <v>8</v>
      </c>
      <c r="H52" s="25">
        <f>SUMIFS(C52:E52, C6:E6, "19MEE481_CO2")</f>
        <v>8</v>
      </c>
      <c r="I52" s="25">
        <f>SUMIFS(C52:E52, C6:E6, "19MEE481_CO3")</f>
        <v>8</v>
      </c>
    </row>
    <row r="53" spans="1:9" x14ac:dyDescent="0.3">
      <c r="A53" s="24" t="s">
        <v>208</v>
      </c>
      <c r="B53" s="24" t="s">
        <v>209</v>
      </c>
      <c r="C53" s="24">
        <v>8</v>
      </c>
      <c r="D53" s="24">
        <v>8</v>
      </c>
      <c r="E53" s="24">
        <v>8</v>
      </c>
      <c r="G53" s="25">
        <f>SUMIFS(C53:E53, C6:E6, "19MEE481_CO1")</f>
        <v>8</v>
      </c>
      <c r="H53" s="25">
        <f>SUMIFS(C53:E53, C6:E6, "19MEE481_CO2")</f>
        <v>8</v>
      </c>
      <c r="I53" s="25">
        <f>SUMIFS(C53:E53, C6:E6, "19MEE481_CO3")</f>
        <v>8</v>
      </c>
    </row>
    <row r="54" spans="1:9" x14ac:dyDescent="0.3">
      <c r="A54" s="26" t="s">
        <v>210</v>
      </c>
      <c r="B54" s="26" t="s">
        <v>211</v>
      </c>
      <c r="C54" s="26">
        <v>8</v>
      </c>
      <c r="D54" s="26">
        <v>8</v>
      </c>
      <c r="E54" s="26">
        <v>8</v>
      </c>
      <c r="G54" s="25">
        <f>SUMIFS(C54:E54, C6:E6, "19MEE481_CO1")</f>
        <v>8</v>
      </c>
      <c r="H54" s="25">
        <f>SUMIFS(C54:E54, C6:E6, "19MEE481_CO2")</f>
        <v>8</v>
      </c>
      <c r="I54" s="25">
        <f>SUMIFS(C54:E54, C6:E6, "19MEE481_CO3")</f>
        <v>8</v>
      </c>
    </row>
    <row r="55" spans="1:9" x14ac:dyDescent="0.3">
      <c r="A55" s="24" t="s">
        <v>212</v>
      </c>
      <c r="B55" s="24" t="s">
        <v>213</v>
      </c>
      <c r="C55" s="24">
        <v>8</v>
      </c>
      <c r="D55" s="24">
        <v>8</v>
      </c>
      <c r="E55" s="24">
        <v>8</v>
      </c>
      <c r="G55" s="25">
        <f>SUMIFS(C55:E55, C6:E6, "19MEE481_CO1")</f>
        <v>8</v>
      </c>
      <c r="H55" s="25">
        <f>SUMIFS(C55:E55, C6:E6, "19MEE481_CO2")</f>
        <v>8</v>
      </c>
      <c r="I55" s="25">
        <f>SUMIFS(C55:E55, C6:E6, "19MEE481_CO3")</f>
        <v>8</v>
      </c>
    </row>
    <row r="56" spans="1:9" x14ac:dyDescent="0.3">
      <c r="A56" s="26" t="s">
        <v>214</v>
      </c>
      <c r="B56" s="26" t="s">
        <v>215</v>
      </c>
      <c r="C56" s="26">
        <v>8</v>
      </c>
      <c r="D56" s="26">
        <v>8</v>
      </c>
      <c r="E56" s="26">
        <v>8</v>
      </c>
      <c r="G56" s="25">
        <f>SUMIFS(C56:E56, C6:E6, "19MEE481_CO1")</f>
        <v>8</v>
      </c>
      <c r="H56" s="25">
        <f>SUMIFS(C56:E56, C6:E6, "19MEE481_CO2")</f>
        <v>8</v>
      </c>
      <c r="I56" s="25">
        <f>SUMIFS(C56:E56, C6:E6, "19MEE481_CO3")</f>
        <v>8</v>
      </c>
    </row>
    <row r="57" spans="1:9" x14ac:dyDescent="0.3">
      <c r="A57" s="24" t="s">
        <v>216</v>
      </c>
      <c r="B57" s="24" t="s">
        <v>217</v>
      </c>
      <c r="C57" s="24">
        <v>8.5</v>
      </c>
      <c r="D57" s="24">
        <v>8.5</v>
      </c>
      <c r="E57" s="24">
        <v>8.5</v>
      </c>
      <c r="G57" s="25">
        <f>SUMIFS(C57:E57, C6:E6, "19MEE481_CO1")</f>
        <v>8.5</v>
      </c>
      <c r="H57" s="25">
        <f>SUMIFS(C57:E57, C6:E6, "19MEE481_CO2")</f>
        <v>8.5</v>
      </c>
      <c r="I57" s="25">
        <f>SUMIFS(C57:E57, C6:E6, "19MEE481_CO3")</f>
        <v>8.5</v>
      </c>
    </row>
    <row r="58" spans="1:9" x14ac:dyDescent="0.3">
      <c r="A58" s="26" t="s">
        <v>218</v>
      </c>
      <c r="B58" s="26" t="s">
        <v>219</v>
      </c>
      <c r="C58" s="26">
        <v>7</v>
      </c>
      <c r="D58" s="26">
        <v>7</v>
      </c>
      <c r="E58" s="26">
        <v>7</v>
      </c>
      <c r="G58" s="25">
        <f>SUMIFS(C58:E58, C6:E6, "19MEE481_CO1")</f>
        <v>7</v>
      </c>
      <c r="H58" s="25">
        <f>SUMIFS(C58:E58, C6:E6, "19MEE481_CO2")</f>
        <v>7</v>
      </c>
      <c r="I58" s="25">
        <f>SUMIFS(C58:E58, C6:E6, "19MEE481_CO3")</f>
        <v>7</v>
      </c>
    </row>
    <row r="59" spans="1:9" x14ac:dyDescent="0.3">
      <c r="A59" s="24" t="s">
        <v>220</v>
      </c>
      <c r="B59" s="24" t="s">
        <v>221</v>
      </c>
      <c r="C59" s="24">
        <v>7</v>
      </c>
      <c r="D59" s="24">
        <v>7</v>
      </c>
      <c r="E59" s="24">
        <v>7</v>
      </c>
      <c r="G59" s="25">
        <f>SUMIFS(C59:E59, C6:E6, "19MEE481_CO1")</f>
        <v>7</v>
      </c>
      <c r="H59" s="25">
        <f>SUMIFS(C59:E59, C6:E6, "19MEE481_CO2")</f>
        <v>7</v>
      </c>
      <c r="I59" s="25">
        <f>SUMIFS(C59:E59, C6:E6, "19MEE481_CO3")</f>
        <v>7</v>
      </c>
    </row>
    <row r="60" spans="1:9" x14ac:dyDescent="0.3">
      <c r="A60" s="26" t="s">
        <v>222</v>
      </c>
      <c r="B60" s="26" t="s">
        <v>223</v>
      </c>
      <c r="C60" s="26">
        <v>7</v>
      </c>
      <c r="D60" s="26">
        <v>7</v>
      </c>
      <c r="E60" s="26">
        <v>7</v>
      </c>
      <c r="G60" s="25">
        <f>SUMIFS(C60:E60, C6:E6, "19MEE481_CO1")</f>
        <v>7</v>
      </c>
      <c r="H60" s="25">
        <f>SUMIFS(C60:E60, C6:E6, "19MEE481_CO2")</f>
        <v>7</v>
      </c>
      <c r="I60" s="25">
        <f>SUMIFS(C60:E60, C6:E6, "19MEE481_CO3")</f>
        <v>7</v>
      </c>
    </row>
    <row r="63" spans="1:9" x14ac:dyDescent="0.3">
      <c r="A63" s="27" t="s">
        <v>53</v>
      </c>
      <c r="B63" s="50" t="s">
        <v>54</v>
      </c>
      <c r="C63" s="47"/>
    </row>
    <row r="64" spans="1:9" x14ac:dyDescent="0.3">
      <c r="A64" s="28" t="s">
        <v>55</v>
      </c>
      <c r="B64" s="46" t="s">
        <v>56</v>
      </c>
      <c r="C64" s="47"/>
    </row>
    <row r="65" spans="1:3" x14ac:dyDescent="0.3">
      <c r="A65" s="29" t="s">
        <v>57</v>
      </c>
      <c r="B65" s="51" t="s">
        <v>58</v>
      </c>
      <c r="C65" s="47"/>
    </row>
    <row r="66" spans="1:3" x14ac:dyDescent="0.3">
      <c r="A66" s="30" t="s">
        <v>71</v>
      </c>
      <c r="B66" s="49" t="s">
        <v>72</v>
      </c>
      <c r="C66" s="47"/>
    </row>
    <row r="67" spans="1:3" x14ac:dyDescent="0.3">
      <c r="A67" s="31" t="s">
        <v>73</v>
      </c>
      <c r="B67" s="48" t="s">
        <v>74</v>
      </c>
      <c r="C67" s="47"/>
    </row>
  </sheetData>
  <sheetProtection sheet="1"/>
  <mergeCells count="7">
    <mergeCell ref="B9:E9"/>
    <mergeCell ref="B1:E1"/>
    <mergeCell ref="B64:C64"/>
    <mergeCell ref="B67:C67"/>
    <mergeCell ref="B66:C66"/>
    <mergeCell ref="B63:C63"/>
    <mergeCell ref="B65:C65"/>
  </mergeCells>
  <conditionalFormatting sqref="A11:E60">
    <cfRule type="expression" dxfId="15" priority="26">
      <formula>ISBLANK(A11)</formula>
    </cfRule>
  </conditionalFormatting>
  <conditionalFormatting sqref="C3">
    <cfRule type="expression" dxfId="14" priority="2">
      <formula>ISBLANK(C3)</formula>
    </cfRule>
  </conditionalFormatting>
  <conditionalFormatting sqref="C4">
    <cfRule type="expression" dxfId="13" priority="4">
      <formula>ISBLANK(C4)</formula>
    </cfRule>
  </conditionalFormatting>
  <conditionalFormatting sqref="C5">
    <cfRule type="expression" dxfId="12" priority="6">
      <formula>ISBLANK(C5)</formula>
    </cfRule>
  </conditionalFormatting>
  <conditionalFormatting sqref="C10">
    <cfRule type="expression" dxfId="11" priority="25">
      <formula>COUNTIF(C11:C60, "&gt;="&amp;$C$4)=0</formula>
    </cfRule>
  </conditionalFormatting>
  <conditionalFormatting sqref="C11:C60">
    <cfRule type="expression" dxfId="10" priority="27">
      <formula>C11&gt;$C$3</formula>
    </cfRule>
  </conditionalFormatting>
  <conditionalFormatting sqref="C3:E3">
    <cfRule type="expression" dxfId="9" priority="1">
      <formula>OR(C3&gt;100,C3&lt;0)</formula>
    </cfRule>
  </conditionalFormatting>
  <conditionalFormatting sqref="C4:E4">
    <cfRule type="expression" dxfId="8" priority="3">
      <formula>OR(C4&gt;max_marks_cell,C4&lt;0)</formula>
    </cfRule>
  </conditionalFormatting>
  <conditionalFormatting sqref="C5:E5">
    <cfRule type="expression" dxfId="7" priority="5">
      <formula>OR(C5&gt;3,C5&lt;0)</formula>
    </cfRule>
  </conditionalFormatting>
  <conditionalFormatting sqref="C7:E7">
    <cfRule type="expression" dxfId="6" priority="7">
      <formula>OR(C7&gt;100,C7&lt;0)</formula>
    </cfRule>
    <cfRule type="expression" dxfId="5" priority="8">
      <formula>ISBLANK(C7)</formula>
    </cfRule>
  </conditionalFormatting>
  <conditionalFormatting sqref="D10">
    <cfRule type="expression" dxfId="4" priority="30">
      <formula>COUNTIF(D11:D60, "&gt;="&amp;$D$4)=0</formula>
    </cfRule>
  </conditionalFormatting>
  <conditionalFormatting sqref="D11:D60">
    <cfRule type="expression" dxfId="3" priority="32">
      <formula>D11&gt;$D$3</formula>
    </cfRule>
  </conditionalFormatting>
  <conditionalFormatting sqref="D3:E5">
    <cfRule type="expression" dxfId="2" priority="10">
      <formula>ISBLANK(D3)</formula>
    </cfRule>
  </conditionalFormatting>
  <conditionalFormatting sqref="E10">
    <cfRule type="expression" dxfId="1" priority="35">
      <formula>COUNTIF(E11:E60, "&gt;="&amp;$E$4)=0</formula>
    </cfRule>
  </conditionalFormatting>
  <conditionalFormatting sqref="E11:E60">
    <cfRule type="expression" dxfId="0" priority="37">
      <formula>E11&gt;$E$3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61"/>
  <sheetViews>
    <sheetView topLeftCell="A42" workbookViewId="0">
      <selection sqref="A1:C1"/>
    </sheetView>
  </sheetViews>
  <sheetFormatPr defaultRowHeight="14.4" x14ac:dyDescent="0.3"/>
  <cols>
    <col min="5" max="5" width="2.44140625" customWidth="1"/>
    <col min="6" max="6" width="14.33203125" customWidth="1"/>
  </cols>
  <sheetData>
    <row r="1" spans="1:9" ht="15.6" x14ac:dyDescent="0.3">
      <c r="A1" s="52" t="s">
        <v>51</v>
      </c>
      <c r="B1" s="52"/>
      <c r="C1" s="52"/>
      <c r="E1" s="32"/>
      <c r="G1" s="53" t="s">
        <v>75</v>
      </c>
      <c r="H1" s="53"/>
      <c r="I1" s="53"/>
    </row>
    <row r="2" spans="1:9" x14ac:dyDescent="0.3">
      <c r="A2" s="33" t="s">
        <v>24</v>
      </c>
      <c r="B2" s="33" t="s">
        <v>27</v>
      </c>
      <c r="C2" s="33" t="s">
        <v>30</v>
      </c>
      <c r="E2" s="32"/>
      <c r="G2" s="34" t="s">
        <v>24</v>
      </c>
      <c r="H2" s="34" t="s">
        <v>27</v>
      </c>
      <c r="I2" s="34" t="s">
        <v>30</v>
      </c>
    </row>
    <row r="3" spans="1:9" x14ac:dyDescent="0.3">
      <c r="A3" s="18">
        <f>'C_CA-I'!G3</f>
        <v>40</v>
      </c>
      <c r="B3" s="18">
        <f>'C_CA-I'!H3</f>
        <v>40</v>
      </c>
      <c r="C3" s="18">
        <f>'C_CA-I'!I3</f>
        <v>40</v>
      </c>
      <c r="E3" s="32"/>
      <c r="G3" s="18">
        <f t="shared" ref="G3:I4" si="0">SUM(A3)</f>
        <v>40</v>
      </c>
      <c r="H3" s="18">
        <f t="shared" si="0"/>
        <v>40</v>
      </c>
      <c r="I3" s="18">
        <f t="shared" si="0"/>
        <v>40</v>
      </c>
    </row>
    <row r="4" spans="1:9" x14ac:dyDescent="0.3">
      <c r="A4" s="18">
        <f>'C_CA-I'!G4</f>
        <v>28</v>
      </c>
      <c r="B4" s="18">
        <f>'C_CA-I'!H4</f>
        <v>28</v>
      </c>
      <c r="C4" s="18">
        <f>'C_CA-I'!I4</f>
        <v>28</v>
      </c>
      <c r="E4" s="32"/>
      <c r="G4" s="18">
        <f t="shared" si="0"/>
        <v>28</v>
      </c>
      <c r="H4" s="18">
        <f t="shared" si="0"/>
        <v>28</v>
      </c>
      <c r="I4" s="18">
        <f t="shared" si="0"/>
        <v>28</v>
      </c>
    </row>
    <row r="5" spans="1:9" x14ac:dyDescent="0.3">
      <c r="E5" s="32"/>
    </row>
    <row r="6" spans="1:9" x14ac:dyDescent="0.3">
      <c r="A6" s="33" t="s">
        <v>24</v>
      </c>
      <c r="B6" s="33" t="s">
        <v>27</v>
      </c>
      <c r="C6" s="33" t="s">
        <v>30</v>
      </c>
      <c r="E6" s="32"/>
      <c r="G6" s="34" t="s">
        <v>24</v>
      </c>
      <c r="H6" s="34" t="s">
        <v>27</v>
      </c>
      <c r="I6" s="34" t="s">
        <v>30</v>
      </c>
    </row>
    <row r="7" spans="1:9" x14ac:dyDescent="0.3">
      <c r="A7" s="18">
        <f>'C_CA-I'!G11</f>
        <v>33</v>
      </c>
      <c r="B7" s="18">
        <f>'C_CA-I'!H11</f>
        <v>33</v>
      </c>
      <c r="C7" s="18">
        <f>'C_CA-I'!I11</f>
        <v>33</v>
      </c>
      <c r="E7" s="32"/>
      <c r="G7" s="18">
        <f t="shared" ref="G7:G38" si="1">SUM(A7)</f>
        <v>33</v>
      </c>
      <c r="H7" s="18">
        <f t="shared" ref="H7:H38" si="2">SUM(B7)</f>
        <v>33</v>
      </c>
      <c r="I7" s="18">
        <f t="shared" ref="I7:I38" si="3">SUM(C7)</f>
        <v>33</v>
      </c>
    </row>
    <row r="8" spans="1:9" x14ac:dyDescent="0.3">
      <c r="A8" s="18">
        <f>'C_CA-I'!G12</f>
        <v>37</v>
      </c>
      <c r="B8" s="18">
        <f>'C_CA-I'!H12</f>
        <v>37</v>
      </c>
      <c r="C8" s="18">
        <f>'C_CA-I'!I12</f>
        <v>37</v>
      </c>
      <c r="E8" s="32"/>
      <c r="G8" s="18">
        <f t="shared" si="1"/>
        <v>37</v>
      </c>
      <c r="H8" s="18">
        <f t="shared" si="2"/>
        <v>37</v>
      </c>
      <c r="I8" s="18">
        <f t="shared" si="3"/>
        <v>37</v>
      </c>
    </row>
    <row r="9" spans="1:9" x14ac:dyDescent="0.3">
      <c r="A9" s="18">
        <f>'C_CA-I'!G13</f>
        <v>29</v>
      </c>
      <c r="B9" s="18">
        <f>'C_CA-I'!H13</f>
        <v>29</v>
      </c>
      <c r="C9" s="18">
        <f>'C_CA-I'!I13</f>
        <v>29</v>
      </c>
      <c r="E9" s="32"/>
      <c r="G9" s="18">
        <f t="shared" si="1"/>
        <v>29</v>
      </c>
      <c r="H9" s="18">
        <f t="shared" si="2"/>
        <v>29</v>
      </c>
      <c r="I9" s="18">
        <f t="shared" si="3"/>
        <v>29</v>
      </c>
    </row>
    <row r="10" spans="1:9" x14ac:dyDescent="0.3">
      <c r="A10" s="18">
        <f>'C_CA-I'!G14</f>
        <v>32</v>
      </c>
      <c r="B10" s="18">
        <f>'C_CA-I'!H14</f>
        <v>32</v>
      </c>
      <c r="C10" s="18">
        <f>'C_CA-I'!I14</f>
        <v>32</v>
      </c>
      <c r="E10" s="32"/>
      <c r="G10" s="18">
        <f t="shared" si="1"/>
        <v>32</v>
      </c>
      <c r="H10" s="18">
        <f t="shared" si="2"/>
        <v>32</v>
      </c>
      <c r="I10" s="18">
        <f t="shared" si="3"/>
        <v>32</v>
      </c>
    </row>
    <row r="11" spans="1:9" x14ac:dyDescent="0.3">
      <c r="A11" s="18">
        <f>'C_CA-I'!G15</f>
        <v>28</v>
      </c>
      <c r="B11" s="18">
        <f>'C_CA-I'!H15</f>
        <v>28</v>
      </c>
      <c r="C11" s="18">
        <f>'C_CA-I'!I15</f>
        <v>28</v>
      </c>
      <c r="E11" s="32"/>
      <c r="G11" s="18">
        <f t="shared" si="1"/>
        <v>28</v>
      </c>
      <c r="H11" s="18">
        <f t="shared" si="2"/>
        <v>28</v>
      </c>
      <c r="I11" s="18">
        <f t="shared" si="3"/>
        <v>28</v>
      </c>
    </row>
    <row r="12" spans="1:9" x14ac:dyDescent="0.3">
      <c r="A12" s="18">
        <f>'C_CA-I'!G16</f>
        <v>32</v>
      </c>
      <c r="B12" s="18">
        <f>'C_CA-I'!H16</f>
        <v>32</v>
      </c>
      <c r="C12" s="18">
        <f>'C_CA-I'!I16</f>
        <v>32</v>
      </c>
      <c r="E12" s="32"/>
      <c r="G12" s="18">
        <f t="shared" si="1"/>
        <v>32</v>
      </c>
      <c r="H12" s="18">
        <f t="shared" si="2"/>
        <v>32</v>
      </c>
      <c r="I12" s="18">
        <f t="shared" si="3"/>
        <v>32</v>
      </c>
    </row>
    <row r="13" spans="1:9" x14ac:dyDescent="0.3">
      <c r="A13" s="18">
        <f>'C_CA-I'!G17</f>
        <v>28</v>
      </c>
      <c r="B13" s="18">
        <f>'C_CA-I'!H17</f>
        <v>28</v>
      </c>
      <c r="C13" s="18">
        <f>'C_CA-I'!I17</f>
        <v>28</v>
      </c>
      <c r="E13" s="32"/>
      <c r="G13" s="18">
        <f t="shared" si="1"/>
        <v>28</v>
      </c>
      <c r="H13" s="18">
        <f t="shared" si="2"/>
        <v>28</v>
      </c>
      <c r="I13" s="18">
        <f t="shared" si="3"/>
        <v>28</v>
      </c>
    </row>
    <row r="14" spans="1:9" x14ac:dyDescent="0.3">
      <c r="A14" s="18">
        <f>'C_CA-I'!G18</f>
        <v>29</v>
      </c>
      <c r="B14" s="18">
        <f>'C_CA-I'!H18</f>
        <v>29</v>
      </c>
      <c r="C14" s="18">
        <f>'C_CA-I'!I18</f>
        <v>29</v>
      </c>
      <c r="E14" s="32"/>
      <c r="G14" s="18">
        <f t="shared" si="1"/>
        <v>29</v>
      </c>
      <c r="H14" s="18">
        <f t="shared" si="2"/>
        <v>29</v>
      </c>
      <c r="I14" s="18">
        <f t="shared" si="3"/>
        <v>29</v>
      </c>
    </row>
    <row r="15" spans="1:9" x14ac:dyDescent="0.3">
      <c r="A15" s="18">
        <f>'C_CA-I'!G19</f>
        <v>28</v>
      </c>
      <c r="B15" s="18">
        <f>'C_CA-I'!H19</f>
        <v>28</v>
      </c>
      <c r="C15" s="18">
        <f>'C_CA-I'!I19</f>
        <v>28</v>
      </c>
      <c r="E15" s="32"/>
      <c r="G15" s="18">
        <f t="shared" si="1"/>
        <v>28</v>
      </c>
      <c r="H15" s="18">
        <f t="shared" si="2"/>
        <v>28</v>
      </c>
      <c r="I15" s="18">
        <f t="shared" si="3"/>
        <v>28</v>
      </c>
    </row>
    <row r="16" spans="1:9" x14ac:dyDescent="0.3">
      <c r="A16" s="18">
        <f>'C_CA-I'!G20</f>
        <v>29</v>
      </c>
      <c r="B16" s="18">
        <f>'C_CA-I'!H20</f>
        <v>29</v>
      </c>
      <c r="C16" s="18">
        <f>'C_CA-I'!I20</f>
        <v>29</v>
      </c>
      <c r="E16" s="32"/>
      <c r="G16" s="18">
        <f t="shared" si="1"/>
        <v>29</v>
      </c>
      <c r="H16" s="18">
        <f t="shared" si="2"/>
        <v>29</v>
      </c>
      <c r="I16" s="18">
        <f t="shared" si="3"/>
        <v>29</v>
      </c>
    </row>
    <row r="17" spans="1:9" x14ac:dyDescent="0.3">
      <c r="A17" s="18">
        <f>'C_CA-I'!G21</f>
        <v>29</v>
      </c>
      <c r="B17" s="18">
        <f>'C_CA-I'!H21</f>
        <v>29</v>
      </c>
      <c r="C17" s="18">
        <f>'C_CA-I'!I21</f>
        <v>29</v>
      </c>
      <c r="E17" s="32"/>
      <c r="G17" s="18">
        <f t="shared" si="1"/>
        <v>29</v>
      </c>
      <c r="H17" s="18">
        <f t="shared" si="2"/>
        <v>29</v>
      </c>
      <c r="I17" s="18">
        <f t="shared" si="3"/>
        <v>29</v>
      </c>
    </row>
    <row r="18" spans="1:9" x14ac:dyDescent="0.3">
      <c r="A18" s="18">
        <f>'C_CA-I'!G22</f>
        <v>29</v>
      </c>
      <c r="B18" s="18">
        <f>'C_CA-I'!H22</f>
        <v>29</v>
      </c>
      <c r="C18" s="18">
        <f>'C_CA-I'!I22</f>
        <v>29</v>
      </c>
      <c r="E18" s="32"/>
      <c r="G18" s="18">
        <f t="shared" si="1"/>
        <v>29</v>
      </c>
      <c r="H18" s="18">
        <f t="shared" si="2"/>
        <v>29</v>
      </c>
      <c r="I18" s="18">
        <f t="shared" si="3"/>
        <v>29</v>
      </c>
    </row>
    <row r="19" spans="1:9" x14ac:dyDescent="0.3">
      <c r="A19" s="18">
        <f>'C_CA-I'!G23</f>
        <v>33</v>
      </c>
      <c r="B19" s="18">
        <f>'C_CA-I'!H23</f>
        <v>33</v>
      </c>
      <c r="C19" s="18">
        <f>'C_CA-I'!I23</f>
        <v>33</v>
      </c>
      <c r="E19" s="32"/>
      <c r="G19" s="18">
        <f t="shared" si="1"/>
        <v>33</v>
      </c>
      <c r="H19" s="18">
        <f t="shared" si="2"/>
        <v>33</v>
      </c>
      <c r="I19" s="18">
        <f t="shared" si="3"/>
        <v>33</v>
      </c>
    </row>
    <row r="20" spans="1:9" x14ac:dyDescent="0.3">
      <c r="A20" s="18">
        <f>'C_CA-I'!G24</f>
        <v>28</v>
      </c>
      <c r="B20" s="18">
        <f>'C_CA-I'!H24</f>
        <v>28</v>
      </c>
      <c r="C20" s="18">
        <f>'C_CA-I'!I24</f>
        <v>28</v>
      </c>
      <c r="E20" s="32"/>
      <c r="G20" s="18">
        <f t="shared" si="1"/>
        <v>28</v>
      </c>
      <c r="H20" s="18">
        <f t="shared" si="2"/>
        <v>28</v>
      </c>
      <c r="I20" s="18">
        <f t="shared" si="3"/>
        <v>28</v>
      </c>
    </row>
    <row r="21" spans="1:9" x14ac:dyDescent="0.3">
      <c r="A21" s="18">
        <f>'C_CA-I'!G25</f>
        <v>28</v>
      </c>
      <c r="B21" s="18">
        <f>'C_CA-I'!H25</f>
        <v>28</v>
      </c>
      <c r="C21" s="18">
        <f>'C_CA-I'!I25</f>
        <v>28</v>
      </c>
      <c r="E21" s="32"/>
      <c r="G21" s="18">
        <f t="shared" si="1"/>
        <v>28</v>
      </c>
      <c r="H21" s="18">
        <f t="shared" si="2"/>
        <v>28</v>
      </c>
      <c r="I21" s="18">
        <f t="shared" si="3"/>
        <v>28</v>
      </c>
    </row>
    <row r="22" spans="1:9" x14ac:dyDescent="0.3">
      <c r="A22" s="18">
        <f>'C_CA-I'!G26</f>
        <v>24</v>
      </c>
      <c r="B22" s="18">
        <f>'C_CA-I'!H26</f>
        <v>24</v>
      </c>
      <c r="C22" s="18">
        <f>'C_CA-I'!I26</f>
        <v>24</v>
      </c>
      <c r="E22" s="32"/>
      <c r="G22" s="18">
        <f t="shared" si="1"/>
        <v>24</v>
      </c>
      <c r="H22" s="18">
        <f t="shared" si="2"/>
        <v>24</v>
      </c>
      <c r="I22" s="18">
        <f t="shared" si="3"/>
        <v>24</v>
      </c>
    </row>
    <row r="23" spans="1:9" x14ac:dyDescent="0.3">
      <c r="A23" s="18">
        <f>'C_CA-I'!G27</f>
        <v>32</v>
      </c>
      <c r="B23" s="18">
        <f>'C_CA-I'!H27</f>
        <v>32</v>
      </c>
      <c r="C23" s="18">
        <f>'C_CA-I'!I27</f>
        <v>32</v>
      </c>
      <c r="E23" s="32"/>
      <c r="G23" s="18">
        <f t="shared" si="1"/>
        <v>32</v>
      </c>
      <c r="H23" s="18">
        <f t="shared" si="2"/>
        <v>32</v>
      </c>
      <c r="I23" s="18">
        <f t="shared" si="3"/>
        <v>32</v>
      </c>
    </row>
    <row r="24" spans="1:9" x14ac:dyDescent="0.3">
      <c r="A24" s="18">
        <f>'C_CA-I'!G28</f>
        <v>33</v>
      </c>
      <c r="B24" s="18">
        <f>'C_CA-I'!H28</f>
        <v>33</v>
      </c>
      <c r="C24" s="18">
        <f>'C_CA-I'!I28</f>
        <v>33</v>
      </c>
      <c r="E24" s="32"/>
      <c r="G24" s="18">
        <f t="shared" si="1"/>
        <v>33</v>
      </c>
      <c r="H24" s="18">
        <f t="shared" si="2"/>
        <v>33</v>
      </c>
      <c r="I24" s="18">
        <f t="shared" si="3"/>
        <v>33</v>
      </c>
    </row>
    <row r="25" spans="1:9" x14ac:dyDescent="0.3">
      <c r="A25" s="18">
        <f>'C_CA-I'!G29</f>
        <v>29</v>
      </c>
      <c r="B25" s="18">
        <f>'C_CA-I'!H29</f>
        <v>29</v>
      </c>
      <c r="C25" s="18">
        <f>'C_CA-I'!I29</f>
        <v>29</v>
      </c>
      <c r="E25" s="32"/>
      <c r="G25" s="18">
        <f t="shared" si="1"/>
        <v>29</v>
      </c>
      <c r="H25" s="18">
        <f t="shared" si="2"/>
        <v>29</v>
      </c>
      <c r="I25" s="18">
        <f t="shared" si="3"/>
        <v>29</v>
      </c>
    </row>
    <row r="26" spans="1:9" x14ac:dyDescent="0.3">
      <c r="A26" s="18">
        <f>'C_CA-I'!G30</f>
        <v>28</v>
      </c>
      <c r="B26" s="18">
        <f>'C_CA-I'!H30</f>
        <v>28</v>
      </c>
      <c r="C26" s="18">
        <f>'C_CA-I'!I30</f>
        <v>28</v>
      </c>
      <c r="E26" s="32"/>
      <c r="G26" s="18">
        <f t="shared" si="1"/>
        <v>28</v>
      </c>
      <c r="H26" s="18">
        <f t="shared" si="2"/>
        <v>28</v>
      </c>
      <c r="I26" s="18">
        <f t="shared" si="3"/>
        <v>28</v>
      </c>
    </row>
    <row r="27" spans="1:9" x14ac:dyDescent="0.3">
      <c r="A27" s="18">
        <f>'C_CA-I'!G31</f>
        <v>33</v>
      </c>
      <c r="B27" s="18">
        <f>'C_CA-I'!H31</f>
        <v>33</v>
      </c>
      <c r="C27" s="18">
        <f>'C_CA-I'!I31</f>
        <v>33</v>
      </c>
      <c r="E27" s="32"/>
      <c r="G27" s="18">
        <f t="shared" si="1"/>
        <v>33</v>
      </c>
      <c r="H27" s="18">
        <f t="shared" si="2"/>
        <v>33</v>
      </c>
      <c r="I27" s="18">
        <f t="shared" si="3"/>
        <v>33</v>
      </c>
    </row>
    <row r="28" spans="1:9" x14ac:dyDescent="0.3">
      <c r="A28" s="18">
        <f>'C_CA-I'!G32</f>
        <v>28</v>
      </c>
      <c r="B28" s="18">
        <f>'C_CA-I'!H32</f>
        <v>28</v>
      </c>
      <c r="C28" s="18">
        <f>'C_CA-I'!I32</f>
        <v>28</v>
      </c>
      <c r="E28" s="32"/>
      <c r="G28" s="18">
        <f t="shared" si="1"/>
        <v>28</v>
      </c>
      <c r="H28" s="18">
        <f t="shared" si="2"/>
        <v>28</v>
      </c>
      <c r="I28" s="18">
        <f t="shared" si="3"/>
        <v>28</v>
      </c>
    </row>
    <row r="29" spans="1:9" x14ac:dyDescent="0.3">
      <c r="A29" s="18">
        <f>'C_CA-I'!G33</f>
        <v>33</v>
      </c>
      <c r="B29" s="18">
        <f>'C_CA-I'!H33</f>
        <v>33</v>
      </c>
      <c r="C29" s="18">
        <f>'C_CA-I'!I33</f>
        <v>33</v>
      </c>
      <c r="E29" s="32"/>
      <c r="G29" s="18">
        <f t="shared" si="1"/>
        <v>33</v>
      </c>
      <c r="H29" s="18">
        <f t="shared" si="2"/>
        <v>33</v>
      </c>
      <c r="I29" s="18">
        <f t="shared" si="3"/>
        <v>33</v>
      </c>
    </row>
    <row r="30" spans="1:9" x14ac:dyDescent="0.3">
      <c r="A30" s="18">
        <f>'C_CA-I'!G34</f>
        <v>28</v>
      </c>
      <c r="B30" s="18">
        <f>'C_CA-I'!H34</f>
        <v>28</v>
      </c>
      <c r="C30" s="18">
        <f>'C_CA-I'!I34</f>
        <v>28</v>
      </c>
      <c r="E30" s="32"/>
      <c r="G30" s="18">
        <f t="shared" si="1"/>
        <v>28</v>
      </c>
      <c r="H30" s="18">
        <f t="shared" si="2"/>
        <v>28</v>
      </c>
      <c r="I30" s="18">
        <f t="shared" si="3"/>
        <v>28</v>
      </c>
    </row>
    <row r="31" spans="1:9" x14ac:dyDescent="0.3">
      <c r="A31" s="18">
        <f>'C_CA-I'!G35</f>
        <v>30</v>
      </c>
      <c r="B31" s="18">
        <f>'C_CA-I'!H35</f>
        <v>30</v>
      </c>
      <c r="C31" s="18">
        <f>'C_CA-I'!I35</f>
        <v>30</v>
      </c>
      <c r="E31" s="32"/>
      <c r="G31" s="18">
        <f t="shared" si="1"/>
        <v>30</v>
      </c>
      <c r="H31" s="18">
        <f t="shared" si="2"/>
        <v>30</v>
      </c>
      <c r="I31" s="18">
        <f t="shared" si="3"/>
        <v>30</v>
      </c>
    </row>
    <row r="32" spans="1:9" x14ac:dyDescent="0.3">
      <c r="A32" s="18">
        <f>'C_CA-I'!G36</f>
        <v>29</v>
      </c>
      <c r="B32" s="18">
        <f>'C_CA-I'!H36</f>
        <v>29</v>
      </c>
      <c r="C32" s="18">
        <f>'C_CA-I'!I36</f>
        <v>29</v>
      </c>
      <c r="E32" s="32"/>
      <c r="G32" s="18">
        <f t="shared" si="1"/>
        <v>29</v>
      </c>
      <c r="H32" s="18">
        <f t="shared" si="2"/>
        <v>29</v>
      </c>
      <c r="I32" s="18">
        <f t="shared" si="3"/>
        <v>29</v>
      </c>
    </row>
    <row r="33" spans="1:9" x14ac:dyDescent="0.3">
      <c r="A33" s="18">
        <f>'C_CA-I'!G37</f>
        <v>33</v>
      </c>
      <c r="B33" s="18">
        <f>'C_CA-I'!H37</f>
        <v>33</v>
      </c>
      <c r="C33" s="18">
        <f>'C_CA-I'!I37</f>
        <v>33</v>
      </c>
      <c r="E33" s="32"/>
      <c r="G33" s="18">
        <f t="shared" si="1"/>
        <v>33</v>
      </c>
      <c r="H33" s="18">
        <f t="shared" si="2"/>
        <v>33</v>
      </c>
      <c r="I33" s="18">
        <f t="shared" si="3"/>
        <v>33</v>
      </c>
    </row>
    <row r="34" spans="1:9" x14ac:dyDescent="0.3">
      <c r="A34" s="18">
        <f>'C_CA-I'!G38</f>
        <v>29</v>
      </c>
      <c r="B34" s="18">
        <f>'C_CA-I'!H38</f>
        <v>29</v>
      </c>
      <c r="C34" s="18">
        <f>'C_CA-I'!I38</f>
        <v>29</v>
      </c>
      <c r="E34" s="32"/>
      <c r="G34" s="18">
        <f t="shared" si="1"/>
        <v>29</v>
      </c>
      <c r="H34" s="18">
        <f t="shared" si="2"/>
        <v>29</v>
      </c>
      <c r="I34" s="18">
        <f t="shared" si="3"/>
        <v>29</v>
      </c>
    </row>
    <row r="35" spans="1:9" x14ac:dyDescent="0.3">
      <c r="A35" s="18">
        <f>'C_CA-I'!G39</f>
        <v>29</v>
      </c>
      <c r="B35" s="18">
        <f>'C_CA-I'!H39</f>
        <v>29</v>
      </c>
      <c r="C35" s="18">
        <f>'C_CA-I'!I39</f>
        <v>29</v>
      </c>
      <c r="E35" s="32"/>
      <c r="G35" s="18">
        <f t="shared" si="1"/>
        <v>29</v>
      </c>
      <c r="H35" s="18">
        <f t="shared" si="2"/>
        <v>29</v>
      </c>
      <c r="I35" s="18">
        <f t="shared" si="3"/>
        <v>29</v>
      </c>
    </row>
    <row r="36" spans="1:9" x14ac:dyDescent="0.3">
      <c r="A36" s="18">
        <f>'C_CA-I'!G40</f>
        <v>26</v>
      </c>
      <c r="B36" s="18">
        <f>'C_CA-I'!H40</f>
        <v>26</v>
      </c>
      <c r="C36" s="18">
        <f>'C_CA-I'!I40</f>
        <v>26</v>
      </c>
      <c r="E36" s="32"/>
      <c r="G36" s="18">
        <f t="shared" si="1"/>
        <v>26</v>
      </c>
      <c r="H36" s="18">
        <f t="shared" si="2"/>
        <v>26</v>
      </c>
      <c r="I36" s="18">
        <f t="shared" si="3"/>
        <v>26</v>
      </c>
    </row>
    <row r="37" spans="1:9" x14ac:dyDescent="0.3">
      <c r="A37" s="18">
        <f>'C_CA-I'!G41</f>
        <v>30</v>
      </c>
      <c r="B37" s="18">
        <f>'C_CA-I'!H41</f>
        <v>30</v>
      </c>
      <c r="C37" s="18">
        <f>'C_CA-I'!I41</f>
        <v>30</v>
      </c>
      <c r="E37" s="32"/>
      <c r="G37" s="18">
        <f t="shared" si="1"/>
        <v>30</v>
      </c>
      <c r="H37" s="18">
        <f t="shared" si="2"/>
        <v>30</v>
      </c>
      <c r="I37" s="18">
        <f t="shared" si="3"/>
        <v>30</v>
      </c>
    </row>
    <row r="38" spans="1:9" x14ac:dyDescent="0.3">
      <c r="A38" s="18">
        <f>'C_CA-I'!G42</f>
        <v>28</v>
      </c>
      <c r="B38" s="18">
        <f>'C_CA-I'!H42</f>
        <v>28</v>
      </c>
      <c r="C38" s="18">
        <f>'C_CA-I'!I42</f>
        <v>28</v>
      </c>
      <c r="E38" s="32"/>
      <c r="G38" s="18">
        <f t="shared" si="1"/>
        <v>28</v>
      </c>
      <c r="H38" s="18">
        <f t="shared" si="2"/>
        <v>28</v>
      </c>
      <c r="I38" s="18">
        <f t="shared" si="3"/>
        <v>28</v>
      </c>
    </row>
    <row r="39" spans="1:9" x14ac:dyDescent="0.3">
      <c r="A39" s="18">
        <f>'C_CA-I'!G43</f>
        <v>28</v>
      </c>
      <c r="B39" s="18">
        <f>'C_CA-I'!H43</f>
        <v>28</v>
      </c>
      <c r="C39" s="18">
        <f>'C_CA-I'!I43</f>
        <v>28</v>
      </c>
      <c r="E39" s="32"/>
      <c r="G39" s="18">
        <f t="shared" ref="G39:G56" si="4">SUM(A39)</f>
        <v>28</v>
      </c>
      <c r="H39" s="18">
        <f t="shared" ref="H39:H56" si="5">SUM(B39)</f>
        <v>28</v>
      </c>
      <c r="I39" s="18">
        <f t="shared" ref="I39:I56" si="6">SUM(C39)</f>
        <v>28</v>
      </c>
    </row>
    <row r="40" spans="1:9" x14ac:dyDescent="0.3">
      <c r="A40" s="18">
        <f>'C_CA-I'!G44</f>
        <v>32</v>
      </c>
      <c r="B40" s="18">
        <f>'C_CA-I'!H44</f>
        <v>32</v>
      </c>
      <c r="C40" s="18">
        <f>'C_CA-I'!I44</f>
        <v>32</v>
      </c>
      <c r="E40" s="32"/>
      <c r="G40" s="18">
        <f t="shared" si="4"/>
        <v>32</v>
      </c>
      <c r="H40" s="18">
        <f t="shared" si="5"/>
        <v>32</v>
      </c>
      <c r="I40" s="18">
        <f t="shared" si="6"/>
        <v>32</v>
      </c>
    </row>
    <row r="41" spans="1:9" x14ac:dyDescent="0.3">
      <c r="A41" s="18">
        <f>'C_CA-I'!G45</f>
        <v>32</v>
      </c>
      <c r="B41" s="18">
        <f>'C_CA-I'!H45</f>
        <v>32</v>
      </c>
      <c r="C41" s="18">
        <f>'C_CA-I'!I45</f>
        <v>32</v>
      </c>
      <c r="E41" s="32"/>
      <c r="G41" s="18">
        <f t="shared" si="4"/>
        <v>32</v>
      </c>
      <c r="H41" s="18">
        <f t="shared" si="5"/>
        <v>32</v>
      </c>
      <c r="I41" s="18">
        <f t="shared" si="6"/>
        <v>32</v>
      </c>
    </row>
    <row r="42" spans="1:9" x14ac:dyDescent="0.3">
      <c r="A42" s="18">
        <f>'C_CA-I'!G46</f>
        <v>31</v>
      </c>
      <c r="B42" s="18">
        <f>'C_CA-I'!H46</f>
        <v>31</v>
      </c>
      <c r="C42" s="18">
        <f>'C_CA-I'!I46</f>
        <v>31</v>
      </c>
      <c r="E42" s="32"/>
      <c r="G42" s="18">
        <f t="shared" si="4"/>
        <v>31</v>
      </c>
      <c r="H42" s="18">
        <f t="shared" si="5"/>
        <v>31</v>
      </c>
      <c r="I42" s="18">
        <f t="shared" si="6"/>
        <v>31</v>
      </c>
    </row>
    <row r="43" spans="1:9" x14ac:dyDescent="0.3">
      <c r="A43" s="18">
        <f>'C_CA-I'!G47</f>
        <v>29</v>
      </c>
      <c r="B43" s="18">
        <f>'C_CA-I'!H47</f>
        <v>29</v>
      </c>
      <c r="C43" s="18">
        <f>'C_CA-I'!I47</f>
        <v>29</v>
      </c>
      <c r="E43" s="32"/>
      <c r="G43" s="18">
        <f t="shared" si="4"/>
        <v>29</v>
      </c>
      <c r="H43" s="18">
        <f t="shared" si="5"/>
        <v>29</v>
      </c>
      <c r="I43" s="18">
        <f t="shared" si="6"/>
        <v>29</v>
      </c>
    </row>
    <row r="44" spans="1:9" x14ac:dyDescent="0.3">
      <c r="A44" s="18">
        <f>'C_CA-I'!G48</f>
        <v>28</v>
      </c>
      <c r="B44" s="18">
        <f>'C_CA-I'!H48</f>
        <v>28</v>
      </c>
      <c r="C44" s="18">
        <f>'C_CA-I'!I48</f>
        <v>28</v>
      </c>
      <c r="E44" s="32"/>
      <c r="G44" s="18">
        <f t="shared" si="4"/>
        <v>28</v>
      </c>
      <c r="H44" s="18">
        <f t="shared" si="5"/>
        <v>28</v>
      </c>
      <c r="I44" s="18">
        <f t="shared" si="6"/>
        <v>28</v>
      </c>
    </row>
    <row r="45" spans="1:9" x14ac:dyDescent="0.3">
      <c r="A45" s="18">
        <f>'C_CA-I'!G49</f>
        <v>32</v>
      </c>
      <c r="B45" s="18">
        <f>'C_CA-I'!H49</f>
        <v>32</v>
      </c>
      <c r="C45" s="18">
        <f>'C_CA-I'!I49</f>
        <v>32</v>
      </c>
      <c r="E45" s="32"/>
      <c r="G45" s="18">
        <f t="shared" si="4"/>
        <v>32</v>
      </c>
      <c r="H45" s="18">
        <f t="shared" si="5"/>
        <v>32</v>
      </c>
      <c r="I45" s="18">
        <f t="shared" si="6"/>
        <v>32</v>
      </c>
    </row>
    <row r="46" spans="1:9" x14ac:dyDescent="0.3">
      <c r="A46" s="18">
        <f>'C_CA-I'!G50</f>
        <v>28</v>
      </c>
      <c r="B46" s="18">
        <f>'C_CA-I'!H50</f>
        <v>28</v>
      </c>
      <c r="C46" s="18">
        <f>'C_CA-I'!I50</f>
        <v>28</v>
      </c>
      <c r="E46" s="32"/>
      <c r="G46" s="18">
        <f t="shared" si="4"/>
        <v>28</v>
      </c>
      <c r="H46" s="18">
        <f t="shared" si="5"/>
        <v>28</v>
      </c>
      <c r="I46" s="18">
        <f t="shared" si="6"/>
        <v>28</v>
      </c>
    </row>
    <row r="47" spans="1:9" x14ac:dyDescent="0.3">
      <c r="A47" s="18">
        <f>'C_CA-I'!G51</f>
        <v>34</v>
      </c>
      <c r="B47" s="18">
        <f>'C_CA-I'!H51</f>
        <v>34</v>
      </c>
      <c r="C47" s="18">
        <f>'C_CA-I'!I51</f>
        <v>34</v>
      </c>
      <c r="E47" s="32"/>
      <c r="G47" s="18">
        <f t="shared" si="4"/>
        <v>34</v>
      </c>
      <c r="H47" s="18">
        <f t="shared" si="5"/>
        <v>34</v>
      </c>
      <c r="I47" s="18">
        <f t="shared" si="6"/>
        <v>34</v>
      </c>
    </row>
    <row r="48" spans="1:9" x14ac:dyDescent="0.3">
      <c r="A48" s="18">
        <f>'C_CA-I'!G52</f>
        <v>32</v>
      </c>
      <c r="B48" s="18">
        <f>'C_CA-I'!H52</f>
        <v>32</v>
      </c>
      <c r="C48" s="18">
        <f>'C_CA-I'!I52</f>
        <v>32</v>
      </c>
      <c r="E48" s="32"/>
      <c r="G48" s="18">
        <f t="shared" si="4"/>
        <v>32</v>
      </c>
      <c r="H48" s="18">
        <f t="shared" si="5"/>
        <v>32</v>
      </c>
      <c r="I48" s="18">
        <f t="shared" si="6"/>
        <v>32</v>
      </c>
    </row>
    <row r="49" spans="1:9" x14ac:dyDescent="0.3">
      <c r="A49" s="18">
        <f>'C_CA-I'!G53</f>
        <v>32</v>
      </c>
      <c r="B49" s="18">
        <f>'C_CA-I'!H53</f>
        <v>32</v>
      </c>
      <c r="C49" s="18">
        <f>'C_CA-I'!I53</f>
        <v>32</v>
      </c>
      <c r="E49" s="32"/>
      <c r="G49" s="18">
        <f t="shared" si="4"/>
        <v>32</v>
      </c>
      <c r="H49" s="18">
        <f t="shared" si="5"/>
        <v>32</v>
      </c>
      <c r="I49" s="18">
        <f t="shared" si="6"/>
        <v>32</v>
      </c>
    </row>
    <row r="50" spans="1:9" x14ac:dyDescent="0.3">
      <c r="A50" s="18">
        <f>'C_CA-I'!G54</f>
        <v>32</v>
      </c>
      <c r="B50" s="18">
        <f>'C_CA-I'!H54</f>
        <v>32</v>
      </c>
      <c r="C50" s="18">
        <f>'C_CA-I'!I54</f>
        <v>32</v>
      </c>
      <c r="E50" s="32"/>
      <c r="G50" s="18">
        <f t="shared" si="4"/>
        <v>32</v>
      </c>
      <c r="H50" s="18">
        <f t="shared" si="5"/>
        <v>32</v>
      </c>
      <c r="I50" s="18">
        <f t="shared" si="6"/>
        <v>32</v>
      </c>
    </row>
    <row r="51" spans="1:9" x14ac:dyDescent="0.3">
      <c r="A51" s="18">
        <f>'C_CA-I'!G55</f>
        <v>32</v>
      </c>
      <c r="B51" s="18">
        <f>'C_CA-I'!H55</f>
        <v>32</v>
      </c>
      <c r="C51" s="18">
        <f>'C_CA-I'!I55</f>
        <v>32</v>
      </c>
      <c r="E51" s="32"/>
      <c r="G51" s="18">
        <f t="shared" si="4"/>
        <v>32</v>
      </c>
      <c r="H51" s="18">
        <f t="shared" si="5"/>
        <v>32</v>
      </c>
      <c r="I51" s="18">
        <f t="shared" si="6"/>
        <v>32</v>
      </c>
    </row>
    <row r="52" spans="1:9" x14ac:dyDescent="0.3">
      <c r="A52" s="18">
        <f>'C_CA-I'!G56</f>
        <v>32</v>
      </c>
      <c r="B52" s="18">
        <f>'C_CA-I'!H56</f>
        <v>32</v>
      </c>
      <c r="C52" s="18">
        <f>'C_CA-I'!I56</f>
        <v>32</v>
      </c>
      <c r="E52" s="32"/>
      <c r="G52" s="18">
        <f t="shared" si="4"/>
        <v>32</v>
      </c>
      <c r="H52" s="18">
        <f t="shared" si="5"/>
        <v>32</v>
      </c>
      <c r="I52" s="18">
        <f t="shared" si="6"/>
        <v>32</v>
      </c>
    </row>
    <row r="53" spans="1:9" x14ac:dyDescent="0.3">
      <c r="A53" s="18">
        <f>'C_CA-I'!G57</f>
        <v>33</v>
      </c>
      <c r="B53" s="18">
        <f>'C_CA-I'!H57</f>
        <v>33</v>
      </c>
      <c r="C53" s="18">
        <f>'C_CA-I'!I57</f>
        <v>33</v>
      </c>
      <c r="E53" s="32"/>
      <c r="G53" s="18">
        <f t="shared" si="4"/>
        <v>33</v>
      </c>
      <c r="H53" s="18">
        <f t="shared" si="5"/>
        <v>33</v>
      </c>
      <c r="I53" s="18">
        <f t="shared" si="6"/>
        <v>33</v>
      </c>
    </row>
    <row r="54" spans="1:9" x14ac:dyDescent="0.3">
      <c r="A54" s="18">
        <f>'C_CA-I'!G58</f>
        <v>28</v>
      </c>
      <c r="B54" s="18">
        <f>'C_CA-I'!H58</f>
        <v>28</v>
      </c>
      <c r="C54" s="18">
        <f>'C_CA-I'!I58</f>
        <v>28</v>
      </c>
      <c r="E54" s="32"/>
      <c r="G54" s="18">
        <f t="shared" si="4"/>
        <v>28</v>
      </c>
      <c r="H54" s="18">
        <f t="shared" si="5"/>
        <v>28</v>
      </c>
      <c r="I54" s="18">
        <f t="shared" si="6"/>
        <v>28</v>
      </c>
    </row>
    <row r="55" spans="1:9" x14ac:dyDescent="0.3">
      <c r="A55" s="18">
        <f>'C_CA-I'!G59</f>
        <v>28</v>
      </c>
      <c r="B55" s="18">
        <f>'C_CA-I'!H59</f>
        <v>28</v>
      </c>
      <c r="C55" s="18">
        <f>'C_CA-I'!I59</f>
        <v>28</v>
      </c>
      <c r="E55" s="32"/>
      <c r="G55" s="18">
        <f t="shared" si="4"/>
        <v>28</v>
      </c>
      <c r="H55" s="18">
        <f t="shared" si="5"/>
        <v>28</v>
      </c>
      <c r="I55" s="18">
        <f t="shared" si="6"/>
        <v>28</v>
      </c>
    </row>
    <row r="56" spans="1:9" x14ac:dyDescent="0.3">
      <c r="A56" s="18">
        <f>'C_CA-I'!G60</f>
        <v>28</v>
      </c>
      <c r="B56" s="18">
        <f>'C_CA-I'!H60</f>
        <v>28</v>
      </c>
      <c r="C56" s="18">
        <f>'C_CA-I'!I60</f>
        <v>28</v>
      </c>
      <c r="E56" s="32"/>
      <c r="G56" s="18">
        <f t="shared" si="4"/>
        <v>28</v>
      </c>
      <c r="H56" s="18">
        <f t="shared" si="5"/>
        <v>28</v>
      </c>
      <c r="I56" s="18">
        <f t="shared" si="6"/>
        <v>28</v>
      </c>
    </row>
    <row r="57" spans="1:9" x14ac:dyDescent="0.3">
      <c r="E57" s="32"/>
    </row>
    <row r="58" spans="1:9" x14ac:dyDescent="0.3">
      <c r="E58" s="32"/>
      <c r="F58" s="19" t="s">
        <v>65</v>
      </c>
      <c r="G58" s="34" t="s">
        <v>24</v>
      </c>
      <c r="H58" s="34" t="s">
        <v>27</v>
      </c>
      <c r="I58" s="34" t="s">
        <v>30</v>
      </c>
    </row>
    <row r="59" spans="1:9" x14ac:dyDescent="0.3">
      <c r="E59" s="32"/>
      <c r="F59" s="19" t="s">
        <v>76</v>
      </c>
      <c r="G59" s="8">
        <f>IF(SUM(G7:G56) &gt; 0, COUNTIF(G7:G56, "&gt;=" &amp; G4), "")</f>
        <v>48</v>
      </c>
      <c r="H59" s="8">
        <f>IF(SUM(H7:H56) &gt; 0, COUNTIF(H7:H56, "&gt;=" &amp; H4), "")</f>
        <v>48</v>
      </c>
      <c r="I59" s="8">
        <f>IF(SUM(I7:I56) &gt; 0, COUNTIF(I7:I56, "&gt;=" &amp; I4), "")</f>
        <v>48</v>
      </c>
    </row>
    <row r="60" spans="1:9" x14ac:dyDescent="0.3">
      <c r="E60" s="32"/>
      <c r="F60" s="19" t="s">
        <v>77</v>
      </c>
      <c r="G60" s="35">
        <v>50</v>
      </c>
      <c r="H60" s="35">
        <v>50</v>
      </c>
      <c r="I60" s="35">
        <v>50</v>
      </c>
    </row>
    <row r="61" spans="1:9" x14ac:dyDescent="0.3">
      <c r="E61" s="32"/>
      <c r="F61" s="19" t="s">
        <v>78</v>
      </c>
      <c r="G61" s="8">
        <f>IF(SUM(G7:G56) &gt; 0, G59/G60*100, "0")</f>
        <v>96</v>
      </c>
      <c r="H61" s="8">
        <f>IF(SUM(H7:H56) &gt; 0, H59/H60*100, "0")</f>
        <v>96</v>
      </c>
      <c r="I61" s="8">
        <f>IF(SUM(I7:I56) &gt; 0, I59/I60*100, "0")</f>
        <v>96</v>
      </c>
    </row>
  </sheetData>
  <sheetProtection sheet="1"/>
  <mergeCells count="2">
    <mergeCell ref="A1:C1"/>
    <mergeCell ref="G1:I1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61"/>
  <sheetViews>
    <sheetView workbookViewId="0">
      <selection sqref="A1:C1"/>
    </sheetView>
  </sheetViews>
  <sheetFormatPr defaultRowHeight="14.4" x14ac:dyDescent="0.3"/>
  <cols>
    <col min="5" max="5" width="2.44140625" customWidth="1"/>
    <col min="6" max="6" width="14.33203125" customWidth="1"/>
  </cols>
  <sheetData>
    <row r="1" spans="1:9" ht="15.6" x14ac:dyDescent="0.3">
      <c r="A1" s="52" t="s">
        <v>52</v>
      </c>
      <c r="B1" s="52"/>
      <c r="C1" s="52"/>
      <c r="E1" s="32"/>
      <c r="G1" s="53" t="s">
        <v>75</v>
      </c>
      <c r="H1" s="53"/>
      <c r="I1" s="53"/>
    </row>
    <row r="2" spans="1:9" x14ac:dyDescent="0.3">
      <c r="A2" s="33" t="s">
        <v>24</v>
      </c>
      <c r="B2" s="33" t="s">
        <v>27</v>
      </c>
      <c r="C2" s="33" t="s">
        <v>30</v>
      </c>
      <c r="E2" s="32"/>
      <c r="G2" s="34" t="s">
        <v>24</v>
      </c>
      <c r="H2" s="34" t="s">
        <v>27</v>
      </c>
      <c r="I2" s="34" t="s">
        <v>30</v>
      </c>
    </row>
    <row r="3" spans="1:9" x14ac:dyDescent="0.3">
      <c r="A3" s="18">
        <f>'C_End_Sem-E'!G3</f>
        <v>10</v>
      </c>
      <c r="B3" s="18">
        <f>'C_End_Sem-E'!H3</f>
        <v>10</v>
      </c>
      <c r="C3" s="18">
        <f>'C_End_Sem-E'!I3</f>
        <v>10</v>
      </c>
      <c r="E3" s="32"/>
      <c r="G3" s="18">
        <f t="shared" ref="G3:I4" si="0">SUM(A3)</f>
        <v>10</v>
      </c>
      <c r="H3" s="18">
        <f t="shared" si="0"/>
        <v>10</v>
      </c>
      <c r="I3" s="18">
        <f t="shared" si="0"/>
        <v>10</v>
      </c>
    </row>
    <row r="4" spans="1:9" x14ac:dyDescent="0.3">
      <c r="A4" s="18">
        <f>'C_End_Sem-E'!G4</f>
        <v>7</v>
      </c>
      <c r="B4" s="18">
        <f>'C_End_Sem-E'!H4</f>
        <v>7</v>
      </c>
      <c r="C4" s="18">
        <f>'C_End_Sem-E'!I4</f>
        <v>7</v>
      </c>
      <c r="E4" s="32"/>
      <c r="G4" s="18">
        <f t="shared" si="0"/>
        <v>7</v>
      </c>
      <c r="H4" s="18">
        <f t="shared" si="0"/>
        <v>7</v>
      </c>
      <c r="I4" s="18">
        <f t="shared" si="0"/>
        <v>7</v>
      </c>
    </row>
    <row r="5" spans="1:9" x14ac:dyDescent="0.3">
      <c r="E5" s="32"/>
    </row>
    <row r="6" spans="1:9" x14ac:dyDescent="0.3">
      <c r="A6" s="33" t="s">
        <v>24</v>
      </c>
      <c r="B6" s="33" t="s">
        <v>27</v>
      </c>
      <c r="C6" s="33" t="s">
        <v>30</v>
      </c>
      <c r="E6" s="32"/>
      <c r="G6" s="34" t="s">
        <v>24</v>
      </c>
      <c r="H6" s="34" t="s">
        <v>27</v>
      </c>
      <c r="I6" s="34" t="s">
        <v>30</v>
      </c>
    </row>
    <row r="7" spans="1:9" x14ac:dyDescent="0.3">
      <c r="A7" s="18">
        <f>'C_End_Sem-E'!G11</f>
        <v>8</v>
      </c>
      <c r="B7" s="18">
        <f>'C_End_Sem-E'!H11</f>
        <v>8</v>
      </c>
      <c r="C7" s="18">
        <f>'C_End_Sem-E'!I11</f>
        <v>8</v>
      </c>
      <c r="E7" s="32"/>
      <c r="G7" s="18">
        <f t="shared" ref="G7:G38" si="1">SUM(A7)</f>
        <v>8</v>
      </c>
      <c r="H7" s="18">
        <f t="shared" ref="H7:H38" si="2">SUM(B7)</f>
        <v>8</v>
      </c>
      <c r="I7" s="18">
        <f t="shared" ref="I7:I38" si="3">SUM(C7)</f>
        <v>8</v>
      </c>
    </row>
    <row r="8" spans="1:9" x14ac:dyDescent="0.3">
      <c r="A8" s="18">
        <f>'C_End_Sem-E'!G12</f>
        <v>9</v>
      </c>
      <c r="B8" s="18">
        <f>'C_End_Sem-E'!H12</f>
        <v>9</v>
      </c>
      <c r="C8" s="18">
        <f>'C_End_Sem-E'!I12</f>
        <v>9</v>
      </c>
      <c r="E8" s="32"/>
      <c r="G8" s="18">
        <f t="shared" si="1"/>
        <v>9</v>
      </c>
      <c r="H8" s="18">
        <f t="shared" si="2"/>
        <v>9</v>
      </c>
      <c r="I8" s="18">
        <f t="shared" si="3"/>
        <v>9</v>
      </c>
    </row>
    <row r="9" spans="1:9" x14ac:dyDescent="0.3">
      <c r="A9" s="18">
        <f>'C_End_Sem-E'!G13</f>
        <v>7</v>
      </c>
      <c r="B9" s="18">
        <f>'C_End_Sem-E'!H13</f>
        <v>7</v>
      </c>
      <c r="C9" s="18">
        <f>'C_End_Sem-E'!I13</f>
        <v>7</v>
      </c>
      <c r="E9" s="32"/>
      <c r="G9" s="18">
        <f t="shared" si="1"/>
        <v>7</v>
      </c>
      <c r="H9" s="18">
        <f t="shared" si="2"/>
        <v>7</v>
      </c>
      <c r="I9" s="18">
        <f t="shared" si="3"/>
        <v>7</v>
      </c>
    </row>
    <row r="10" spans="1:9" x14ac:dyDescent="0.3">
      <c r="A10" s="18">
        <f>'C_End_Sem-E'!G14</f>
        <v>8</v>
      </c>
      <c r="B10" s="18">
        <f>'C_End_Sem-E'!H14</f>
        <v>8</v>
      </c>
      <c r="C10" s="18">
        <f>'C_End_Sem-E'!I14</f>
        <v>8</v>
      </c>
      <c r="E10" s="32"/>
      <c r="G10" s="18">
        <f t="shared" si="1"/>
        <v>8</v>
      </c>
      <c r="H10" s="18">
        <f t="shared" si="2"/>
        <v>8</v>
      </c>
      <c r="I10" s="18">
        <f t="shared" si="3"/>
        <v>8</v>
      </c>
    </row>
    <row r="11" spans="1:9" x14ac:dyDescent="0.3">
      <c r="A11" s="18">
        <f>'C_End_Sem-E'!G15</f>
        <v>7</v>
      </c>
      <c r="B11" s="18">
        <f>'C_End_Sem-E'!H15</f>
        <v>7</v>
      </c>
      <c r="C11" s="18">
        <f>'C_End_Sem-E'!I15</f>
        <v>7</v>
      </c>
      <c r="E11" s="32"/>
      <c r="G11" s="18">
        <f t="shared" si="1"/>
        <v>7</v>
      </c>
      <c r="H11" s="18">
        <f t="shared" si="2"/>
        <v>7</v>
      </c>
      <c r="I11" s="18">
        <f t="shared" si="3"/>
        <v>7</v>
      </c>
    </row>
    <row r="12" spans="1:9" x14ac:dyDescent="0.3">
      <c r="A12" s="18">
        <f>'C_End_Sem-E'!G16</f>
        <v>8</v>
      </c>
      <c r="B12" s="18">
        <f>'C_End_Sem-E'!H16</f>
        <v>8</v>
      </c>
      <c r="C12" s="18">
        <f>'C_End_Sem-E'!I16</f>
        <v>8</v>
      </c>
      <c r="E12" s="32"/>
      <c r="G12" s="18">
        <f t="shared" si="1"/>
        <v>8</v>
      </c>
      <c r="H12" s="18">
        <f t="shared" si="2"/>
        <v>8</v>
      </c>
      <c r="I12" s="18">
        <f t="shared" si="3"/>
        <v>8</v>
      </c>
    </row>
    <row r="13" spans="1:9" x14ac:dyDescent="0.3">
      <c r="A13" s="18">
        <f>'C_End_Sem-E'!G17</f>
        <v>7</v>
      </c>
      <c r="B13" s="18">
        <f>'C_End_Sem-E'!H17</f>
        <v>7</v>
      </c>
      <c r="C13" s="18">
        <f>'C_End_Sem-E'!I17</f>
        <v>7</v>
      </c>
      <c r="E13" s="32"/>
      <c r="G13" s="18">
        <f t="shared" si="1"/>
        <v>7</v>
      </c>
      <c r="H13" s="18">
        <f t="shared" si="2"/>
        <v>7</v>
      </c>
      <c r="I13" s="18">
        <f t="shared" si="3"/>
        <v>7</v>
      </c>
    </row>
    <row r="14" spans="1:9" x14ac:dyDescent="0.3">
      <c r="A14" s="18">
        <f>'C_End_Sem-E'!G18</f>
        <v>7</v>
      </c>
      <c r="B14" s="18">
        <f>'C_End_Sem-E'!H18</f>
        <v>7</v>
      </c>
      <c r="C14" s="18">
        <f>'C_End_Sem-E'!I18</f>
        <v>7</v>
      </c>
      <c r="E14" s="32"/>
      <c r="G14" s="18">
        <f t="shared" si="1"/>
        <v>7</v>
      </c>
      <c r="H14" s="18">
        <f t="shared" si="2"/>
        <v>7</v>
      </c>
      <c r="I14" s="18">
        <f t="shared" si="3"/>
        <v>7</v>
      </c>
    </row>
    <row r="15" spans="1:9" x14ac:dyDescent="0.3">
      <c r="A15" s="18">
        <f>'C_End_Sem-E'!G19</f>
        <v>7</v>
      </c>
      <c r="B15" s="18">
        <f>'C_End_Sem-E'!H19</f>
        <v>7</v>
      </c>
      <c r="C15" s="18">
        <f>'C_End_Sem-E'!I19</f>
        <v>7</v>
      </c>
      <c r="E15" s="32"/>
      <c r="G15" s="18">
        <f t="shared" si="1"/>
        <v>7</v>
      </c>
      <c r="H15" s="18">
        <f t="shared" si="2"/>
        <v>7</v>
      </c>
      <c r="I15" s="18">
        <f t="shared" si="3"/>
        <v>7</v>
      </c>
    </row>
    <row r="16" spans="1:9" x14ac:dyDescent="0.3">
      <c r="A16" s="18">
        <f>'C_End_Sem-E'!G20</f>
        <v>7</v>
      </c>
      <c r="B16" s="18">
        <f>'C_End_Sem-E'!H20</f>
        <v>7</v>
      </c>
      <c r="C16" s="18">
        <f>'C_End_Sem-E'!I20</f>
        <v>7</v>
      </c>
      <c r="E16" s="32"/>
      <c r="G16" s="18">
        <f t="shared" si="1"/>
        <v>7</v>
      </c>
      <c r="H16" s="18">
        <f t="shared" si="2"/>
        <v>7</v>
      </c>
      <c r="I16" s="18">
        <f t="shared" si="3"/>
        <v>7</v>
      </c>
    </row>
    <row r="17" spans="1:9" x14ac:dyDescent="0.3">
      <c r="A17" s="18">
        <f>'C_End_Sem-E'!G21</f>
        <v>7</v>
      </c>
      <c r="B17" s="18">
        <f>'C_End_Sem-E'!H21</f>
        <v>7</v>
      </c>
      <c r="C17" s="18">
        <f>'C_End_Sem-E'!I21</f>
        <v>7</v>
      </c>
      <c r="E17" s="32"/>
      <c r="G17" s="18">
        <f t="shared" si="1"/>
        <v>7</v>
      </c>
      <c r="H17" s="18">
        <f t="shared" si="2"/>
        <v>7</v>
      </c>
      <c r="I17" s="18">
        <f t="shared" si="3"/>
        <v>7</v>
      </c>
    </row>
    <row r="18" spans="1:9" x14ac:dyDescent="0.3">
      <c r="A18" s="18">
        <f>'C_End_Sem-E'!G22</f>
        <v>7</v>
      </c>
      <c r="B18" s="18">
        <f>'C_End_Sem-E'!H22</f>
        <v>7</v>
      </c>
      <c r="C18" s="18">
        <f>'C_End_Sem-E'!I22</f>
        <v>7</v>
      </c>
      <c r="E18" s="32"/>
      <c r="G18" s="18">
        <f t="shared" si="1"/>
        <v>7</v>
      </c>
      <c r="H18" s="18">
        <f t="shared" si="2"/>
        <v>7</v>
      </c>
      <c r="I18" s="18">
        <f t="shared" si="3"/>
        <v>7</v>
      </c>
    </row>
    <row r="19" spans="1:9" x14ac:dyDescent="0.3">
      <c r="A19" s="18">
        <f>'C_End_Sem-E'!G23</f>
        <v>8</v>
      </c>
      <c r="B19" s="18">
        <f>'C_End_Sem-E'!H23</f>
        <v>8</v>
      </c>
      <c r="C19" s="18">
        <f>'C_End_Sem-E'!I23</f>
        <v>8</v>
      </c>
      <c r="E19" s="32"/>
      <c r="G19" s="18">
        <f t="shared" si="1"/>
        <v>8</v>
      </c>
      <c r="H19" s="18">
        <f t="shared" si="2"/>
        <v>8</v>
      </c>
      <c r="I19" s="18">
        <f t="shared" si="3"/>
        <v>8</v>
      </c>
    </row>
    <row r="20" spans="1:9" x14ac:dyDescent="0.3">
      <c r="A20" s="18">
        <f>'C_End_Sem-E'!G24</f>
        <v>7</v>
      </c>
      <c r="B20" s="18">
        <f>'C_End_Sem-E'!H24</f>
        <v>7</v>
      </c>
      <c r="C20" s="18">
        <f>'C_End_Sem-E'!I24</f>
        <v>7</v>
      </c>
      <c r="E20" s="32"/>
      <c r="G20" s="18">
        <f t="shared" si="1"/>
        <v>7</v>
      </c>
      <c r="H20" s="18">
        <f t="shared" si="2"/>
        <v>7</v>
      </c>
      <c r="I20" s="18">
        <f t="shared" si="3"/>
        <v>7</v>
      </c>
    </row>
    <row r="21" spans="1:9" x14ac:dyDescent="0.3">
      <c r="A21" s="18">
        <f>'C_End_Sem-E'!G25</f>
        <v>7</v>
      </c>
      <c r="B21" s="18">
        <f>'C_End_Sem-E'!H25</f>
        <v>7</v>
      </c>
      <c r="C21" s="18">
        <f>'C_End_Sem-E'!I25</f>
        <v>7</v>
      </c>
      <c r="E21" s="32"/>
      <c r="G21" s="18">
        <f t="shared" si="1"/>
        <v>7</v>
      </c>
      <c r="H21" s="18">
        <f t="shared" si="2"/>
        <v>7</v>
      </c>
      <c r="I21" s="18">
        <f t="shared" si="3"/>
        <v>7</v>
      </c>
    </row>
    <row r="22" spans="1:9" x14ac:dyDescent="0.3">
      <c r="A22" s="18">
        <f>'C_End_Sem-E'!G26</f>
        <v>6</v>
      </c>
      <c r="B22" s="18">
        <f>'C_End_Sem-E'!H26</f>
        <v>6</v>
      </c>
      <c r="C22" s="18">
        <f>'C_End_Sem-E'!I26</f>
        <v>6</v>
      </c>
      <c r="E22" s="32"/>
      <c r="G22" s="18">
        <f t="shared" si="1"/>
        <v>6</v>
      </c>
      <c r="H22" s="18">
        <f t="shared" si="2"/>
        <v>6</v>
      </c>
      <c r="I22" s="18">
        <f t="shared" si="3"/>
        <v>6</v>
      </c>
    </row>
    <row r="23" spans="1:9" x14ac:dyDescent="0.3">
      <c r="A23" s="18">
        <f>'C_End_Sem-E'!G27</f>
        <v>8</v>
      </c>
      <c r="B23" s="18">
        <f>'C_End_Sem-E'!H27</f>
        <v>8</v>
      </c>
      <c r="C23" s="18">
        <f>'C_End_Sem-E'!I27</f>
        <v>8</v>
      </c>
      <c r="E23" s="32"/>
      <c r="G23" s="18">
        <f t="shared" si="1"/>
        <v>8</v>
      </c>
      <c r="H23" s="18">
        <f t="shared" si="2"/>
        <v>8</v>
      </c>
      <c r="I23" s="18">
        <f t="shared" si="3"/>
        <v>8</v>
      </c>
    </row>
    <row r="24" spans="1:9" x14ac:dyDescent="0.3">
      <c r="A24" s="18">
        <f>'C_End_Sem-E'!G28</f>
        <v>8</v>
      </c>
      <c r="B24" s="18">
        <f>'C_End_Sem-E'!H28</f>
        <v>8</v>
      </c>
      <c r="C24" s="18">
        <f>'C_End_Sem-E'!I28</f>
        <v>8</v>
      </c>
      <c r="E24" s="32"/>
      <c r="G24" s="18">
        <f t="shared" si="1"/>
        <v>8</v>
      </c>
      <c r="H24" s="18">
        <f t="shared" si="2"/>
        <v>8</v>
      </c>
      <c r="I24" s="18">
        <f t="shared" si="3"/>
        <v>8</v>
      </c>
    </row>
    <row r="25" spans="1:9" x14ac:dyDescent="0.3">
      <c r="A25" s="18">
        <f>'C_End_Sem-E'!G29</f>
        <v>7</v>
      </c>
      <c r="B25" s="18">
        <f>'C_End_Sem-E'!H29</f>
        <v>7</v>
      </c>
      <c r="C25" s="18">
        <f>'C_End_Sem-E'!I29</f>
        <v>7</v>
      </c>
      <c r="E25" s="32"/>
      <c r="G25" s="18">
        <f t="shared" si="1"/>
        <v>7</v>
      </c>
      <c r="H25" s="18">
        <f t="shared" si="2"/>
        <v>7</v>
      </c>
      <c r="I25" s="18">
        <f t="shared" si="3"/>
        <v>7</v>
      </c>
    </row>
    <row r="26" spans="1:9" x14ac:dyDescent="0.3">
      <c r="A26" s="18">
        <f>'C_End_Sem-E'!G30</f>
        <v>7</v>
      </c>
      <c r="B26" s="18">
        <f>'C_End_Sem-E'!H30</f>
        <v>7</v>
      </c>
      <c r="C26" s="18">
        <f>'C_End_Sem-E'!I30</f>
        <v>7</v>
      </c>
      <c r="E26" s="32"/>
      <c r="G26" s="18">
        <f t="shared" si="1"/>
        <v>7</v>
      </c>
      <c r="H26" s="18">
        <f t="shared" si="2"/>
        <v>7</v>
      </c>
      <c r="I26" s="18">
        <f t="shared" si="3"/>
        <v>7</v>
      </c>
    </row>
    <row r="27" spans="1:9" x14ac:dyDescent="0.3">
      <c r="A27" s="18">
        <f>'C_End_Sem-E'!G31</f>
        <v>8</v>
      </c>
      <c r="B27" s="18">
        <f>'C_End_Sem-E'!H31</f>
        <v>8</v>
      </c>
      <c r="C27" s="18">
        <f>'C_End_Sem-E'!I31</f>
        <v>8</v>
      </c>
      <c r="E27" s="32"/>
      <c r="G27" s="18">
        <f t="shared" si="1"/>
        <v>8</v>
      </c>
      <c r="H27" s="18">
        <f t="shared" si="2"/>
        <v>8</v>
      </c>
      <c r="I27" s="18">
        <f t="shared" si="3"/>
        <v>8</v>
      </c>
    </row>
    <row r="28" spans="1:9" x14ac:dyDescent="0.3">
      <c r="A28" s="18">
        <f>'C_End_Sem-E'!G32</f>
        <v>7</v>
      </c>
      <c r="B28" s="18">
        <f>'C_End_Sem-E'!H32</f>
        <v>7</v>
      </c>
      <c r="C28" s="18">
        <f>'C_End_Sem-E'!I32</f>
        <v>7</v>
      </c>
      <c r="E28" s="32"/>
      <c r="G28" s="18">
        <f t="shared" si="1"/>
        <v>7</v>
      </c>
      <c r="H28" s="18">
        <f t="shared" si="2"/>
        <v>7</v>
      </c>
      <c r="I28" s="18">
        <f t="shared" si="3"/>
        <v>7</v>
      </c>
    </row>
    <row r="29" spans="1:9" x14ac:dyDescent="0.3">
      <c r="A29" s="18">
        <f>'C_End_Sem-E'!G33</f>
        <v>8</v>
      </c>
      <c r="B29" s="18">
        <f>'C_End_Sem-E'!H33</f>
        <v>8</v>
      </c>
      <c r="C29" s="18">
        <f>'C_End_Sem-E'!I33</f>
        <v>8</v>
      </c>
      <c r="E29" s="32"/>
      <c r="G29" s="18">
        <f t="shared" si="1"/>
        <v>8</v>
      </c>
      <c r="H29" s="18">
        <f t="shared" si="2"/>
        <v>8</v>
      </c>
      <c r="I29" s="18">
        <f t="shared" si="3"/>
        <v>8</v>
      </c>
    </row>
    <row r="30" spans="1:9" x14ac:dyDescent="0.3">
      <c r="A30" s="18">
        <f>'C_End_Sem-E'!G34</f>
        <v>7</v>
      </c>
      <c r="B30" s="18">
        <f>'C_End_Sem-E'!H34</f>
        <v>7</v>
      </c>
      <c r="C30" s="18">
        <f>'C_End_Sem-E'!I34</f>
        <v>7</v>
      </c>
      <c r="E30" s="32"/>
      <c r="G30" s="18">
        <f t="shared" si="1"/>
        <v>7</v>
      </c>
      <c r="H30" s="18">
        <f t="shared" si="2"/>
        <v>7</v>
      </c>
      <c r="I30" s="18">
        <f t="shared" si="3"/>
        <v>7</v>
      </c>
    </row>
    <row r="31" spans="1:9" x14ac:dyDescent="0.3">
      <c r="A31" s="18">
        <f>'C_End_Sem-E'!G35</f>
        <v>8</v>
      </c>
      <c r="B31" s="18">
        <f>'C_End_Sem-E'!H35</f>
        <v>8</v>
      </c>
      <c r="C31" s="18">
        <f>'C_End_Sem-E'!I35</f>
        <v>8</v>
      </c>
      <c r="E31" s="32"/>
      <c r="G31" s="18">
        <f t="shared" si="1"/>
        <v>8</v>
      </c>
      <c r="H31" s="18">
        <f t="shared" si="2"/>
        <v>8</v>
      </c>
      <c r="I31" s="18">
        <f t="shared" si="3"/>
        <v>8</v>
      </c>
    </row>
    <row r="32" spans="1:9" x14ac:dyDescent="0.3">
      <c r="A32" s="18">
        <f>'C_End_Sem-E'!G36</f>
        <v>7.5</v>
      </c>
      <c r="B32" s="18">
        <f>'C_End_Sem-E'!H36</f>
        <v>7.5</v>
      </c>
      <c r="C32" s="18">
        <f>'C_End_Sem-E'!I36</f>
        <v>7.5</v>
      </c>
      <c r="E32" s="32"/>
      <c r="G32" s="18">
        <f t="shared" si="1"/>
        <v>7.5</v>
      </c>
      <c r="H32" s="18">
        <f t="shared" si="2"/>
        <v>7.5</v>
      </c>
      <c r="I32" s="18">
        <f t="shared" si="3"/>
        <v>7.5</v>
      </c>
    </row>
    <row r="33" spans="1:9" x14ac:dyDescent="0.3">
      <c r="A33" s="18">
        <f>'C_End_Sem-E'!G37</f>
        <v>8.5</v>
      </c>
      <c r="B33" s="18">
        <f>'C_End_Sem-E'!H37</f>
        <v>8.5</v>
      </c>
      <c r="C33" s="18">
        <f>'C_End_Sem-E'!I37</f>
        <v>8.5</v>
      </c>
      <c r="E33" s="32"/>
      <c r="G33" s="18">
        <f t="shared" si="1"/>
        <v>8.5</v>
      </c>
      <c r="H33" s="18">
        <f t="shared" si="2"/>
        <v>8.5</v>
      </c>
      <c r="I33" s="18">
        <f t="shared" si="3"/>
        <v>8.5</v>
      </c>
    </row>
    <row r="34" spans="1:9" x14ac:dyDescent="0.3">
      <c r="A34" s="18">
        <f>'C_End_Sem-E'!G38</f>
        <v>7.5</v>
      </c>
      <c r="B34" s="18">
        <f>'C_End_Sem-E'!H38</f>
        <v>7.5</v>
      </c>
      <c r="C34" s="18">
        <f>'C_End_Sem-E'!I38</f>
        <v>7.5</v>
      </c>
      <c r="E34" s="32"/>
      <c r="G34" s="18">
        <f t="shared" si="1"/>
        <v>7.5</v>
      </c>
      <c r="H34" s="18">
        <f t="shared" si="2"/>
        <v>7.5</v>
      </c>
      <c r="I34" s="18">
        <f t="shared" si="3"/>
        <v>7.5</v>
      </c>
    </row>
    <row r="35" spans="1:9" x14ac:dyDescent="0.3">
      <c r="A35" s="18">
        <f>'C_End_Sem-E'!G39</f>
        <v>7.5</v>
      </c>
      <c r="B35" s="18">
        <f>'C_End_Sem-E'!H39</f>
        <v>7.5</v>
      </c>
      <c r="C35" s="18">
        <f>'C_End_Sem-E'!I39</f>
        <v>7.5</v>
      </c>
      <c r="E35" s="32"/>
      <c r="G35" s="18">
        <f t="shared" si="1"/>
        <v>7.5</v>
      </c>
      <c r="H35" s="18">
        <f t="shared" si="2"/>
        <v>7.5</v>
      </c>
      <c r="I35" s="18">
        <f t="shared" si="3"/>
        <v>7.5</v>
      </c>
    </row>
    <row r="36" spans="1:9" x14ac:dyDescent="0.3">
      <c r="A36" s="18">
        <f>'C_End_Sem-E'!G40</f>
        <v>7</v>
      </c>
      <c r="B36" s="18">
        <f>'C_End_Sem-E'!H40</f>
        <v>7</v>
      </c>
      <c r="C36" s="18">
        <f>'C_End_Sem-E'!I40</f>
        <v>7</v>
      </c>
      <c r="E36" s="32"/>
      <c r="G36" s="18">
        <f t="shared" si="1"/>
        <v>7</v>
      </c>
      <c r="H36" s="18">
        <f t="shared" si="2"/>
        <v>7</v>
      </c>
      <c r="I36" s="18">
        <f t="shared" si="3"/>
        <v>7</v>
      </c>
    </row>
    <row r="37" spans="1:9" x14ac:dyDescent="0.3">
      <c r="A37" s="18">
        <f>'C_End_Sem-E'!G41</f>
        <v>8</v>
      </c>
      <c r="B37" s="18">
        <f>'C_End_Sem-E'!H41</f>
        <v>8</v>
      </c>
      <c r="C37" s="18">
        <f>'C_End_Sem-E'!I41</f>
        <v>8</v>
      </c>
      <c r="E37" s="32"/>
      <c r="G37" s="18">
        <f t="shared" si="1"/>
        <v>8</v>
      </c>
      <c r="H37" s="18">
        <f t="shared" si="2"/>
        <v>8</v>
      </c>
      <c r="I37" s="18">
        <f t="shared" si="3"/>
        <v>8</v>
      </c>
    </row>
    <row r="38" spans="1:9" x14ac:dyDescent="0.3">
      <c r="A38" s="18">
        <f>'C_End_Sem-E'!G42</f>
        <v>7</v>
      </c>
      <c r="B38" s="18">
        <f>'C_End_Sem-E'!H42</f>
        <v>7</v>
      </c>
      <c r="C38" s="18">
        <f>'C_End_Sem-E'!I42</f>
        <v>7</v>
      </c>
      <c r="E38" s="32"/>
      <c r="G38" s="18">
        <f t="shared" si="1"/>
        <v>7</v>
      </c>
      <c r="H38" s="18">
        <f t="shared" si="2"/>
        <v>7</v>
      </c>
      <c r="I38" s="18">
        <f t="shared" si="3"/>
        <v>7</v>
      </c>
    </row>
    <row r="39" spans="1:9" x14ac:dyDescent="0.3">
      <c r="A39" s="18">
        <f>'C_End_Sem-E'!G43</f>
        <v>7</v>
      </c>
      <c r="B39" s="18">
        <f>'C_End_Sem-E'!H43</f>
        <v>7</v>
      </c>
      <c r="C39" s="18">
        <f>'C_End_Sem-E'!I43</f>
        <v>7</v>
      </c>
      <c r="E39" s="32"/>
      <c r="G39" s="18">
        <f t="shared" ref="G39:G56" si="4">SUM(A39)</f>
        <v>7</v>
      </c>
      <c r="H39" s="18">
        <f t="shared" ref="H39:H56" si="5">SUM(B39)</f>
        <v>7</v>
      </c>
      <c r="I39" s="18">
        <f t="shared" ref="I39:I56" si="6">SUM(C39)</f>
        <v>7</v>
      </c>
    </row>
    <row r="40" spans="1:9" x14ac:dyDescent="0.3">
      <c r="A40" s="18">
        <f>'C_End_Sem-E'!G44</f>
        <v>8</v>
      </c>
      <c r="B40" s="18">
        <f>'C_End_Sem-E'!H44</f>
        <v>8</v>
      </c>
      <c r="C40" s="18">
        <f>'C_End_Sem-E'!I44</f>
        <v>8</v>
      </c>
      <c r="E40" s="32"/>
      <c r="G40" s="18">
        <f t="shared" si="4"/>
        <v>8</v>
      </c>
      <c r="H40" s="18">
        <f t="shared" si="5"/>
        <v>8</v>
      </c>
      <c r="I40" s="18">
        <f t="shared" si="6"/>
        <v>8</v>
      </c>
    </row>
    <row r="41" spans="1:9" x14ac:dyDescent="0.3">
      <c r="A41" s="18">
        <f>'C_End_Sem-E'!G45</f>
        <v>8</v>
      </c>
      <c r="B41" s="18">
        <f>'C_End_Sem-E'!H45</f>
        <v>8</v>
      </c>
      <c r="C41" s="18">
        <f>'C_End_Sem-E'!I45</f>
        <v>8</v>
      </c>
      <c r="E41" s="32"/>
      <c r="G41" s="18">
        <f t="shared" si="4"/>
        <v>8</v>
      </c>
      <c r="H41" s="18">
        <f t="shared" si="5"/>
        <v>8</v>
      </c>
      <c r="I41" s="18">
        <f t="shared" si="6"/>
        <v>8</v>
      </c>
    </row>
    <row r="42" spans="1:9" x14ac:dyDescent="0.3">
      <c r="A42" s="18">
        <f>'C_End_Sem-E'!G46</f>
        <v>7.5</v>
      </c>
      <c r="B42" s="18">
        <f>'C_End_Sem-E'!H46</f>
        <v>7.5</v>
      </c>
      <c r="C42" s="18">
        <f>'C_End_Sem-E'!I46</f>
        <v>7.5</v>
      </c>
      <c r="E42" s="32"/>
      <c r="G42" s="18">
        <f t="shared" si="4"/>
        <v>7.5</v>
      </c>
      <c r="H42" s="18">
        <f t="shared" si="5"/>
        <v>7.5</v>
      </c>
      <c r="I42" s="18">
        <f t="shared" si="6"/>
        <v>7.5</v>
      </c>
    </row>
    <row r="43" spans="1:9" x14ac:dyDescent="0.3">
      <c r="A43" s="18">
        <f>'C_End_Sem-E'!G47</f>
        <v>7.5</v>
      </c>
      <c r="B43" s="18">
        <f>'C_End_Sem-E'!H47</f>
        <v>7.5</v>
      </c>
      <c r="C43" s="18">
        <f>'C_End_Sem-E'!I47</f>
        <v>7.5</v>
      </c>
      <c r="E43" s="32"/>
      <c r="G43" s="18">
        <f t="shared" si="4"/>
        <v>7.5</v>
      </c>
      <c r="H43" s="18">
        <f t="shared" si="5"/>
        <v>7.5</v>
      </c>
      <c r="I43" s="18">
        <f t="shared" si="6"/>
        <v>7.5</v>
      </c>
    </row>
    <row r="44" spans="1:9" x14ac:dyDescent="0.3">
      <c r="A44" s="18">
        <f>'C_End_Sem-E'!G48</f>
        <v>7</v>
      </c>
      <c r="B44" s="18">
        <f>'C_End_Sem-E'!H48</f>
        <v>7</v>
      </c>
      <c r="C44" s="18">
        <f>'C_End_Sem-E'!I48</f>
        <v>7</v>
      </c>
      <c r="E44" s="32"/>
      <c r="G44" s="18">
        <f t="shared" si="4"/>
        <v>7</v>
      </c>
      <c r="H44" s="18">
        <f t="shared" si="5"/>
        <v>7</v>
      </c>
      <c r="I44" s="18">
        <f t="shared" si="6"/>
        <v>7</v>
      </c>
    </row>
    <row r="45" spans="1:9" x14ac:dyDescent="0.3">
      <c r="A45" s="18">
        <f>'C_End_Sem-E'!G49</f>
        <v>8</v>
      </c>
      <c r="B45" s="18">
        <f>'C_End_Sem-E'!H49</f>
        <v>8</v>
      </c>
      <c r="C45" s="18">
        <f>'C_End_Sem-E'!I49</f>
        <v>8</v>
      </c>
      <c r="E45" s="32"/>
      <c r="G45" s="18">
        <f t="shared" si="4"/>
        <v>8</v>
      </c>
      <c r="H45" s="18">
        <f t="shared" si="5"/>
        <v>8</v>
      </c>
      <c r="I45" s="18">
        <f t="shared" si="6"/>
        <v>8</v>
      </c>
    </row>
    <row r="46" spans="1:9" x14ac:dyDescent="0.3">
      <c r="A46" s="18">
        <f>'C_End_Sem-E'!G50</f>
        <v>7</v>
      </c>
      <c r="B46" s="18">
        <f>'C_End_Sem-E'!H50</f>
        <v>7</v>
      </c>
      <c r="C46" s="18">
        <f>'C_End_Sem-E'!I50</f>
        <v>7</v>
      </c>
      <c r="E46" s="32"/>
      <c r="G46" s="18">
        <f t="shared" si="4"/>
        <v>7</v>
      </c>
      <c r="H46" s="18">
        <f t="shared" si="5"/>
        <v>7</v>
      </c>
      <c r="I46" s="18">
        <f t="shared" si="6"/>
        <v>7</v>
      </c>
    </row>
    <row r="47" spans="1:9" x14ac:dyDescent="0.3">
      <c r="A47" s="18">
        <f>'C_End_Sem-E'!G51</f>
        <v>9</v>
      </c>
      <c r="B47" s="18">
        <f>'C_End_Sem-E'!H51</f>
        <v>9</v>
      </c>
      <c r="C47" s="18">
        <f>'C_End_Sem-E'!I51</f>
        <v>9</v>
      </c>
      <c r="E47" s="32"/>
      <c r="G47" s="18">
        <f t="shared" si="4"/>
        <v>9</v>
      </c>
      <c r="H47" s="18">
        <f t="shared" si="5"/>
        <v>9</v>
      </c>
      <c r="I47" s="18">
        <f t="shared" si="6"/>
        <v>9</v>
      </c>
    </row>
    <row r="48" spans="1:9" x14ac:dyDescent="0.3">
      <c r="A48" s="18">
        <f>'C_End_Sem-E'!G52</f>
        <v>8</v>
      </c>
      <c r="B48" s="18">
        <f>'C_End_Sem-E'!H52</f>
        <v>8</v>
      </c>
      <c r="C48" s="18">
        <f>'C_End_Sem-E'!I52</f>
        <v>8</v>
      </c>
      <c r="E48" s="32"/>
      <c r="G48" s="18">
        <f t="shared" si="4"/>
        <v>8</v>
      </c>
      <c r="H48" s="18">
        <f t="shared" si="5"/>
        <v>8</v>
      </c>
      <c r="I48" s="18">
        <f t="shared" si="6"/>
        <v>8</v>
      </c>
    </row>
    <row r="49" spans="1:9" x14ac:dyDescent="0.3">
      <c r="A49" s="18">
        <f>'C_End_Sem-E'!G53</f>
        <v>8</v>
      </c>
      <c r="B49" s="18">
        <f>'C_End_Sem-E'!H53</f>
        <v>8</v>
      </c>
      <c r="C49" s="18">
        <f>'C_End_Sem-E'!I53</f>
        <v>8</v>
      </c>
      <c r="E49" s="32"/>
      <c r="G49" s="18">
        <f t="shared" si="4"/>
        <v>8</v>
      </c>
      <c r="H49" s="18">
        <f t="shared" si="5"/>
        <v>8</v>
      </c>
      <c r="I49" s="18">
        <f t="shared" si="6"/>
        <v>8</v>
      </c>
    </row>
    <row r="50" spans="1:9" x14ac:dyDescent="0.3">
      <c r="A50" s="18">
        <f>'C_End_Sem-E'!G54</f>
        <v>8</v>
      </c>
      <c r="B50" s="18">
        <f>'C_End_Sem-E'!H54</f>
        <v>8</v>
      </c>
      <c r="C50" s="18">
        <f>'C_End_Sem-E'!I54</f>
        <v>8</v>
      </c>
      <c r="E50" s="32"/>
      <c r="G50" s="18">
        <f t="shared" si="4"/>
        <v>8</v>
      </c>
      <c r="H50" s="18">
        <f t="shared" si="5"/>
        <v>8</v>
      </c>
      <c r="I50" s="18">
        <f t="shared" si="6"/>
        <v>8</v>
      </c>
    </row>
    <row r="51" spans="1:9" x14ac:dyDescent="0.3">
      <c r="A51" s="18">
        <f>'C_End_Sem-E'!G55</f>
        <v>8</v>
      </c>
      <c r="B51" s="18">
        <f>'C_End_Sem-E'!H55</f>
        <v>8</v>
      </c>
      <c r="C51" s="18">
        <f>'C_End_Sem-E'!I55</f>
        <v>8</v>
      </c>
      <c r="E51" s="32"/>
      <c r="G51" s="18">
        <f t="shared" si="4"/>
        <v>8</v>
      </c>
      <c r="H51" s="18">
        <f t="shared" si="5"/>
        <v>8</v>
      </c>
      <c r="I51" s="18">
        <f t="shared" si="6"/>
        <v>8</v>
      </c>
    </row>
    <row r="52" spans="1:9" x14ac:dyDescent="0.3">
      <c r="A52" s="18">
        <f>'C_End_Sem-E'!G56</f>
        <v>8</v>
      </c>
      <c r="B52" s="18">
        <f>'C_End_Sem-E'!H56</f>
        <v>8</v>
      </c>
      <c r="C52" s="18">
        <f>'C_End_Sem-E'!I56</f>
        <v>8</v>
      </c>
      <c r="E52" s="32"/>
      <c r="G52" s="18">
        <f t="shared" si="4"/>
        <v>8</v>
      </c>
      <c r="H52" s="18">
        <f t="shared" si="5"/>
        <v>8</v>
      </c>
      <c r="I52" s="18">
        <f t="shared" si="6"/>
        <v>8</v>
      </c>
    </row>
    <row r="53" spans="1:9" x14ac:dyDescent="0.3">
      <c r="A53" s="18">
        <f>'C_End_Sem-E'!G57</f>
        <v>8.5</v>
      </c>
      <c r="B53" s="18">
        <f>'C_End_Sem-E'!H57</f>
        <v>8.5</v>
      </c>
      <c r="C53" s="18">
        <f>'C_End_Sem-E'!I57</f>
        <v>8.5</v>
      </c>
      <c r="E53" s="32"/>
      <c r="G53" s="18">
        <f t="shared" si="4"/>
        <v>8.5</v>
      </c>
      <c r="H53" s="18">
        <f t="shared" si="5"/>
        <v>8.5</v>
      </c>
      <c r="I53" s="18">
        <f t="shared" si="6"/>
        <v>8.5</v>
      </c>
    </row>
    <row r="54" spans="1:9" x14ac:dyDescent="0.3">
      <c r="A54" s="18">
        <f>'C_End_Sem-E'!G58</f>
        <v>7</v>
      </c>
      <c r="B54" s="18">
        <f>'C_End_Sem-E'!H58</f>
        <v>7</v>
      </c>
      <c r="C54" s="18">
        <f>'C_End_Sem-E'!I58</f>
        <v>7</v>
      </c>
      <c r="E54" s="32"/>
      <c r="G54" s="18">
        <f t="shared" si="4"/>
        <v>7</v>
      </c>
      <c r="H54" s="18">
        <f t="shared" si="5"/>
        <v>7</v>
      </c>
      <c r="I54" s="18">
        <f t="shared" si="6"/>
        <v>7</v>
      </c>
    </row>
    <row r="55" spans="1:9" x14ac:dyDescent="0.3">
      <c r="A55" s="18">
        <f>'C_End_Sem-E'!G59</f>
        <v>7</v>
      </c>
      <c r="B55" s="18">
        <f>'C_End_Sem-E'!H59</f>
        <v>7</v>
      </c>
      <c r="C55" s="18">
        <f>'C_End_Sem-E'!I59</f>
        <v>7</v>
      </c>
      <c r="E55" s="32"/>
      <c r="G55" s="18">
        <f t="shared" si="4"/>
        <v>7</v>
      </c>
      <c r="H55" s="18">
        <f t="shared" si="5"/>
        <v>7</v>
      </c>
      <c r="I55" s="18">
        <f t="shared" si="6"/>
        <v>7</v>
      </c>
    </row>
    <row r="56" spans="1:9" x14ac:dyDescent="0.3">
      <c r="A56" s="18">
        <f>'C_End_Sem-E'!G60</f>
        <v>7</v>
      </c>
      <c r="B56" s="18">
        <f>'C_End_Sem-E'!H60</f>
        <v>7</v>
      </c>
      <c r="C56" s="18">
        <f>'C_End_Sem-E'!I60</f>
        <v>7</v>
      </c>
      <c r="E56" s="32"/>
      <c r="G56" s="18">
        <f t="shared" si="4"/>
        <v>7</v>
      </c>
      <c r="H56" s="18">
        <f t="shared" si="5"/>
        <v>7</v>
      </c>
      <c r="I56" s="18">
        <f t="shared" si="6"/>
        <v>7</v>
      </c>
    </row>
    <row r="57" spans="1:9" x14ac:dyDescent="0.3">
      <c r="E57" s="32"/>
    </row>
    <row r="58" spans="1:9" x14ac:dyDescent="0.3">
      <c r="E58" s="32"/>
      <c r="F58" s="19" t="s">
        <v>65</v>
      </c>
      <c r="G58" s="34" t="s">
        <v>24</v>
      </c>
      <c r="H58" s="34" t="s">
        <v>27</v>
      </c>
      <c r="I58" s="34" t="s">
        <v>30</v>
      </c>
    </row>
    <row r="59" spans="1:9" x14ac:dyDescent="0.3">
      <c r="E59" s="32"/>
      <c r="F59" s="19" t="s">
        <v>76</v>
      </c>
      <c r="G59" s="8">
        <f>IF(SUM(G7:G56) &gt; 0, COUNTIF(G7:G56, "&gt;=" &amp; G4), "")</f>
        <v>49</v>
      </c>
      <c r="H59" s="8">
        <f>IF(SUM(H7:H56) &gt; 0, COUNTIF(H7:H56, "&gt;=" &amp; H4), "")</f>
        <v>49</v>
      </c>
      <c r="I59" s="8">
        <f>IF(SUM(I7:I56) &gt; 0, COUNTIF(I7:I56, "&gt;=" &amp; I4), "")</f>
        <v>49</v>
      </c>
    </row>
    <row r="60" spans="1:9" x14ac:dyDescent="0.3">
      <c r="E60" s="32"/>
      <c r="F60" s="19" t="s">
        <v>77</v>
      </c>
      <c r="G60" s="35">
        <v>50</v>
      </c>
      <c r="H60" s="35">
        <v>50</v>
      </c>
      <c r="I60" s="35">
        <v>50</v>
      </c>
    </row>
    <row r="61" spans="1:9" x14ac:dyDescent="0.3">
      <c r="E61" s="32"/>
      <c r="F61" s="19" t="s">
        <v>79</v>
      </c>
      <c r="G61" s="8">
        <f>IF(SUM(G7:G56) &gt; 0, G59/G60*100, "0")</f>
        <v>98</v>
      </c>
      <c r="H61" s="8">
        <f>IF(SUM(H7:H56) &gt; 0, H59/H60*100, "0")</f>
        <v>98</v>
      </c>
      <c r="I61" s="8">
        <f>IF(SUM(I7:I56) &gt; 0, I59/I60*100, "0")</f>
        <v>98</v>
      </c>
    </row>
  </sheetData>
  <sheetProtection sheet="1"/>
  <mergeCells count="2">
    <mergeCell ref="A1:C1"/>
    <mergeCell ref="G1:I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81"/>
  <sheetViews>
    <sheetView workbookViewId="0">
      <selection sqref="A1:B1"/>
    </sheetView>
  </sheetViews>
  <sheetFormatPr defaultRowHeight="14.4" x14ac:dyDescent="0.3"/>
  <cols>
    <col min="1" max="2" width="24" customWidth="1"/>
    <col min="3" max="4" width="17.21875" customWidth="1"/>
    <col min="5" max="5" width="9.33203125" customWidth="1"/>
    <col min="6" max="6" width="15.5546875" customWidth="1"/>
    <col min="7" max="7" width="13" customWidth="1"/>
    <col min="8" max="8" width="12" customWidth="1"/>
    <col min="9" max="9" width="13" customWidth="1"/>
    <col min="10" max="10" width="12" customWidth="1"/>
    <col min="11" max="11" width="13" customWidth="1"/>
    <col min="12" max="12" width="12" customWidth="1"/>
    <col min="13" max="13" width="13" customWidth="1"/>
    <col min="14" max="14" width="12" customWidth="1"/>
    <col min="15" max="15" width="13" customWidth="1"/>
    <col min="16" max="16" width="12" customWidth="1"/>
    <col min="17" max="21" width="13" customWidth="1"/>
  </cols>
  <sheetData>
    <row r="1" spans="1:21" x14ac:dyDescent="0.3">
      <c r="A1" s="44" t="s">
        <v>0</v>
      </c>
      <c r="B1" s="44"/>
      <c r="D1" s="44" t="s">
        <v>1</v>
      </c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</row>
    <row r="2" spans="1:21" x14ac:dyDescent="0.3">
      <c r="A2" s="3" t="s">
        <v>2</v>
      </c>
      <c r="B2" s="3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4" t="s">
        <v>13</v>
      </c>
      <c r="N2" s="4" t="s">
        <v>14</v>
      </c>
      <c r="O2" s="4" t="s">
        <v>15</v>
      </c>
      <c r="P2" s="4" t="s">
        <v>16</v>
      </c>
      <c r="Q2" s="4" t="s">
        <v>17</v>
      </c>
      <c r="R2" s="4" t="s">
        <v>18</v>
      </c>
      <c r="S2" s="4" t="s">
        <v>19</v>
      </c>
      <c r="T2" s="4" t="s">
        <v>20</v>
      </c>
      <c r="U2" s="4" t="s">
        <v>21</v>
      </c>
    </row>
    <row r="3" spans="1:21" x14ac:dyDescent="0.3">
      <c r="A3" s="5" t="s">
        <v>22</v>
      </c>
      <c r="B3" s="5" t="s">
        <v>23</v>
      </c>
      <c r="D3" s="6" t="s">
        <v>24</v>
      </c>
      <c r="E3" s="6">
        <f>C_Input_Details!E3</f>
        <v>2</v>
      </c>
      <c r="F3" s="6">
        <f>C_Input_Details!F3</f>
        <v>1</v>
      </c>
      <c r="G3" s="6">
        <f>C_Input_Details!G3</f>
        <v>2</v>
      </c>
      <c r="H3" s="6">
        <f>C_Input_Details!H3</f>
        <v>1</v>
      </c>
      <c r="I3" s="6">
        <f>C_Input_Details!I3</f>
        <v>3</v>
      </c>
      <c r="J3" s="6">
        <f>C_Input_Details!J3</f>
        <v>0</v>
      </c>
      <c r="K3" s="6">
        <f>C_Input_Details!K3</f>
        <v>0</v>
      </c>
      <c r="L3" s="6">
        <f>C_Input_Details!L3</f>
        <v>0</v>
      </c>
      <c r="M3" s="6">
        <f>C_Input_Details!M3</f>
        <v>1</v>
      </c>
      <c r="N3" s="6">
        <f>C_Input_Details!N3</f>
        <v>1</v>
      </c>
      <c r="O3" s="6">
        <f>C_Input_Details!O3</f>
        <v>0</v>
      </c>
      <c r="P3" s="6">
        <f>C_Input_Details!P3</f>
        <v>1</v>
      </c>
      <c r="Q3" s="6">
        <f>C_Input_Details!Q3</f>
        <v>1</v>
      </c>
      <c r="R3" s="6">
        <f>C_Input_Details!R3</f>
        <v>3</v>
      </c>
      <c r="S3" s="6">
        <f>C_Input_Details!S3</f>
        <v>0</v>
      </c>
      <c r="T3" s="6">
        <f>C_Input_Details!T3</f>
        <v>0</v>
      </c>
      <c r="U3" s="6">
        <f>C_Input_Details!U3</f>
        <v>0</v>
      </c>
    </row>
    <row r="4" spans="1:21" x14ac:dyDescent="0.3">
      <c r="A4" s="3" t="s">
        <v>25</v>
      </c>
      <c r="B4" s="3" t="s">
        <v>26</v>
      </c>
      <c r="D4" s="8" t="s">
        <v>27</v>
      </c>
      <c r="E4" s="8">
        <f>C_Input_Details!E4</f>
        <v>2</v>
      </c>
      <c r="F4" s="8">
        <f>C_Input_Details!F4</f>
        <v>1</v>
      </c>
      <c r="G4" s="8">
        <f>C_Input_Details!G4</f>
        <v>2</v>
      </c>
      <c r="H4" s="8">
        <f>C_Input_Details!H4</f>
        <v>1</v>
      </c>
      <c r="I4" s="8">
        <f>C_Input_Details!I4</f>
        <v>3</v>
      </c>
      <c r="J4" s="8">
        <f>C_Input_Details!J4</f>
        <v>0</v>
      </c>
      <c r="K4" s="8">
        <f>C_Input_Details!K4</f>
        <v>0</v>
      </c>
      <c r="L4" s="8">
        <f>C_Input_Details!L4</f>
        <v>0</v>
      </c>
      <c r="M4" s="8">
        <f>C_Input_Details!M4</f>
        <v>1</v>
      </c>
      <c r="N4" s="8">
        <f>C_Input_Details!N4</f>
        <v>1</v>
      </c>
      <c r="O4" s="8">
        <f>C_Input_Details!O4</f>
        <v>0</v>
      </c>
      <c r="P4" s="8">
        <f>C_Input_Details!P4</f>
        <v>1</v>
      </c>
      <c r="Q4" s="8">
        <f>C_Input_Details!Q4</f>
        <v>2</v>
      </c>
      <c r="R4" s="8">
        <f>C_Input_Details!R4</f>
        <v>3</v>
      </c>
      <c r="S4" s="8">
        <f>C_Input_Details!S4</f>
        <v>0</v>
      </c>
      <c r="T4" s="8">
        <f>C_Input_Details!T4</f>
        <v>0</v>
      </c>
      <c r="U4" s="8">
        <f>C_Input_Details!U4</f>
        <v>0</v>
      </c>
    </row>
    <row r="5" spans="1:21" x14ac:dyDescent="0.3">
      <c r="A5" s="5" t="s">
        <v>28</v>
      </c>
      <c r="B5" s="5" t="s">
        <v>29</v>
      </c>
      <c r="D5" s="6" t="s">
        <v>30</v>
      </c>
      <c r="E5" s="6">
        <f>C_Input_Details!E5</f>
        <v>2</v>
      </c>
      <c r="F5" s="6">
        <f>C_Input_Details!F5</f>
        <v>1</v>
      </c>
      <c r="G5" s="6">
        <f>C_Input_Details!G5</f>
        <v>2</v>
      </c>
      <c r="H5" s="6">
        <f>C_Input_Details!H5</f>
        <v>1</v>
      </c>
      <c r="I5" s="6">
        <f>C_Input_Details!I5</f>
        <v>3</v>
      </c>
      <c r="J5" s="6">
        <f>C_Input_Details!J5</f>
        <v>0</v>
      </c>
      <c r="K5" s="6">
        <f>C_Input_Details!K5</f>
        <v>0</v>
      </c>
      <c r="L5" s="6">
        <f>C_Input_Details!L5</f>
        <v>0</v>
      </c>
      <c r="M5" s="6">
        <f>C_Input_Details!M5</f>
        <v>1</v>
      </c>
      <c r="N5" s="6">
        <f>C_Input_Details!N5</f>
        <v>1</v>
      </c>
      <c r="O5" s="6">
        <f>C_Input_Details!O5</f>
        <v>0</v>
      </c>
      <c r="P5" s="6">
        <f>C_Input_Details!P5</f>
        <v>1</v>
      </c>
      <c r="Q5" s="6">
        <f>C_Input_Details!Q5</f>
        <v>1</v>
      </c>
      <c r="R5" s="6">
        <f>C_Input_Details!R5</f>
        <v>3</v>
      </c>
      <c r="S5" s="6">
        <f>C_Input_Details!S5</f>
        <v>0</v>
      </c>
      <c r="T5" s="6">
        <f>C_Input_Details!T5</f>
        <v>0</v>
      </c>
      <c r="U5" s="6">
        <f>C_Input_Details!U5</f>
        <v>0</v>
      </c>
    </row>
    <row r="6" spans="1:21" x14ac:dyDescent="0.3">
      <c r="A6" s="3" t="s">
        <v>31</v>
      </c>
      <c r="B6" s="3">
        <v>2018</v>
      </c>
    </row>
    <row r="7" spans="1:21" x14ac:dyDescent="0.3">
      <c r="A7" s="5" t="s">
        <v>32</v>
      </c>
      <c r="B7" s="5" t="s">
        <v>33</v>
      </c>
    </row>
    <row r="8" spans="1:21" x14ac:dyDescent="0.3">
      <c r="A8" s="3" t="s">
        <v>34</v>
      </c>
      <c r="B8" s="3" t="s">
        <v>35</v>
      </c>
      <c r="D8" s="44" t="s">
        <v>36</v>
      </c>
      <c r="E8" s="44"/>
    </row>
    <row r="9" spans="1:21" x14ac:dyDescent="0.3">
      <c r="A9" s="5" t="s">
        <v>37</v>
      </c>
      <c r="B9" s="5" t="s">
        <v>38</v>
      </c>
      <c r="D9" s="10" t="s">
        <v>39</v>
      </c>
      <c r="E9" s="10" t="s">
        <v>40</v>
      </c>
    </row>
    <row r="10" spans="1:21" x14ac:dyDescent="0.3">
      <c r="A10" s="3" t="s">
        <v>41</v>
      </c>
      <c r="B10" s="3">
        <v>50</v>
      </c>
      <c r="D10" s="11" t="s">
        <v>24</v>
      </c>
      <c r="E10" s="11">
        <f>C_Input_Details!E10</f>
        <v>87</v>
      </c>
    </row>
    <row r="11" spans="1:21" x14ac:dyDescent="0.3">
      <c r="A11" s="5" t="s">
        <v>42</v>
      </c>
      <c r="B11" s="5">
        <v>3</v>
      </c>
      <c r="D11" s="13" t="s">
        <v>27</v>
      </c>
      <c r="E11" s="13">
        <f>C_Input_Details!E11</f>
        <v>87</v>
      </c>
    </row>
    <row r="12" spans="1:21" x14ac:dyDescent="0.3">
      <c r="A12" s="2"/>
      <c r="B12" s="2"/>
      <c r="D12" s="11" t="s">
        <v>30</v>
      </c>
      <c r="E12" s="11">
        <f>C_Input_Details!E12</f>
        <v>87</v>
      </c>
    </row>
    <row r="13" spans="1:21" x14ac:dyDescent="0.3">
      <c r="A13" s="44" t="s">
        <v>43</v>
      </c>
      <c r="B13" s="44"/>
    </row>
    <row r="14" spans="1:21" x14ac:dyDescent="0.3">
      <c r="A14" s="3" t="s">
        <v>44</v>
      </c>
      <c r="B14" s="3">
        <f>C_Input_Details!B14</f>
        <v>70</v>
      </c>
      <c r="D14" s="44" t="s">
        <v>80</v>
      </c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4"/>
      <c r="P14" s="44"/>
    </row>
    <row r="15" spans="1:21" x14ac:dyDescent="0.3">
      <c r="A15" s="5" t="s">
        <v>45</v>
      </c>
      <c r="B15" s="5">
        <f>C_Input_Details!B15</f>
        <v>80</v>
      </c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44"/>
    </row>
    <row r="16" spans="1:21" x14ac:dyDescent="0.3">
      <c r="A16" s="3" t="s">
        <v>46</v>
      </c>
      <c r="B16" s="3">
        <f>C_Input_Details!B16</f>
        <v>20</v>
      </c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4"/>
      <c r="P16" s="44"/>
    </row>
    <row r="17" spans="1:16" x14ac:dyDescent="0.3">
      <c r="A17" s="5" t="s">
        <v>47</v>
      </c>
      <c r="B17" s="5">
        <f>C_Input_Details!B17</f>
        <v>80</v>
      </c>
      <c r="D17" s="57" t="s">
        <v>81</v>
      </c>
      <c r="E17" s="57" t="s">
        <v>82</v>
      </c>
      <c r="F17" s="57"/>
      <c r="G17" s="57" t="s">
        <v>83</v>
      </c>
      <c r="H17" s="57"/>
      <c r="I17" s="57"/>
      <c r="J17" s="57"/>
      <c r="K17" s="57"/>
      <c r="L17" s="57"/>
      <c r="M17" s="57"/>
      <c r="N17" s="57"/>
      <c r="O17" s="57"/>
      <c r="P17" s="57"/>
    </row>
    <row r="18" spans="1:16" ht="28.8" x14ac:dyDescent="0.3">
      <c r="A18" s="3" t="s">
        <v>40</v>
      </c>
      <c r="B18" s="3">
        <f>C_Input_Details!B18</f>
        <v>20</v>
      </c>
      <c r="D18" s="57"/>
      <c r="E18" s="57" t="s">
        <v>84</v>
      </c>
      <c r="F18" s="36" t="s">
        <v>85</v>
      </c>
      <c r="G18" s="57" t="s">
        <v>86</v>
      </c>
      <c r="H18" s="57"/>
      <c r="I18" s="57"/>
      <c r="J18" s="57"/>
      <c r="K18" s="57"/>
      <c r="L18" s="57"/>
      <c r="M18" s="57" t="s">
        <v>87</v>
      </c>
      <c r="N18" s="57"/>
      <c r="O18" s="56" t="s">
        <v>88</v>
      </c>
      <c r="P18" s="57"/>
    </row>
    <row r="19" spans="1:16" ht="52.05" customHeight="1" x14ac:dyDescent="0.3">
      <c r="A19" s="5" t="s">
        <v>48</v>
      </c>
      <c r="B19" s="5">
        <f>C_Input_Details!B19</f>
        <v>70</v>
      </c>
      <c r="D19" s="57"/>
      <c r="E19" s="57"/>
      <c r="F19" s="56" t="s">
        <v>89</v>
      </c>
      <c r="G19" s="57" t="s">
        <v>90</v>
      </c>
      <c r="H19" s="57"/>
      <c r="I19" s="57" t="s">
        <v>91</v>
      </c>
      <c r="J19" s="57"/>
      <c r="K19" s="56" t="str">
        <f>"Weighted Level of Attainment (" &amp; B16 &amp; " SEE + " &amp; B15 &amp; " CIE)"</f>
        <v>Weighted Level of Attainment (20 SEE + 80 CIE)</v>
      </c>
      <c r="L19" s="57"/>
      <c r="M19" s="57" t="s">
        <v>92</v>
      </c>
      <c r="N19" s="57" t="s">
        <v>93</v>
      </c>
      <c r="O19" s="57"/>
      <c r="P19" s="57"/>
    </row>
    <row r="20" spans="1:16" ht="72" x14ac:dyDescent="0.3">
      <c r="D20" s="57"/>
      <c r="E20" s="57"/>
      <c r="F20" s="57"/>
      <c r="G20" s="36" t="s">
        <v>92</v>
      </c>
      <c r="H20" s="36" t="s">
        <v>93</v>
      </c>
      <c r="I20" s="36" t="s">
        <v>92</v>
      </c>
      <c r="J20" s="36" t="s">
        <v>93</v>
      </c>
      <c r="K20" s="37" t="s">
        <v>92</v>
      </c>
      <c r="L20" s="37" t="s">
        <v>93</v>
      </c>
      <c r="M20" s="57"/>
      <c r="N20" s="57"/>
      <c r="O20" s="37" t="s">
        <v>92</v>
      </c>
      <c r="P20" s="37" t="s">
        <v>93</v>
      </c>
    </row>
    <row r="21" spans="1:16" x14ac:dyDescent="0.3">
      <c r="D21" s="57" t="s">
        <v>24</v>
      </c>
      <c r="E21" s="38" t="str">
        <f>E2</f>
        <v xml:space="preserve">PO1   </v>
      </c>
      <c r="F21" s="38">
        <f>E3</f>
        <v>2</v>
      </c>
      <c r="G21" s="54">
        <f>C_External_Components!G61</f>
        <v>98</v>
      </c>
      <c r="H21" s="58">
        <f>IF(AND(G21&gt;0,G21&lt;40),1,IF(AND(G21&gt;=40,G21&lt;60),2,IF(AND(G21&gt;=60,G21&lt;=100),3,"0")))</f>
        <v>3</v>
      </c>
      <c r="I21" s="54">
        <f>C_Internal_Components!G61</f>
        <v>96</v>
      </c>
      <c r="J21" s="58">
        <f>IF(AND(I21&gt;0,I21&lt;40),1,IF(AND(I21&gt;=40,I21&lt;60),2,IF(AND(I21&gt;=60,I21&lt;=100),3,"0")))</f>
        <v>3</v>
      </c>
      <c r="K21" s="54">
        <f>G21*(B16/100)+I21*(B15/100)</f>
        <v>96.4</v>
      </c>
      <c r="L21" s="58">
        <f>IF(AND(K21&gt;0,K21&lt;40),1,IF(AND(K21&gt;=40,K21&lt;60),2,IF(AND(K21&gt;=60,K21&lt;=100),3,"0")))</f>
        <v>3</v>
      </c>
      <c r="M21" s="54">
        <f>E10</f>
        <v>87</v>
      </c>
      <c r="N21" s="58">
        <f>IF(AND(M21&gt;0,M21&lt;40),1,IF(AND(M21&gt;=40,M21&lt;60),2,IF(AND(M21&gt;=60,M21&lt;=100),3,"0")))</f>
        <v>3</v>
      </c>
      <c r="O21" s="54">
        <f>K21*(B17/100)+M21*(B18/100)</f>
        <v>94.52000000000001</v>
      </c>
      <c r="P21" s="58">
        <f>IF(AND(O21&gt;0,O21&lt;40),1,IF(AND(O21&gt;=40,O21&lt;60),2,IF(AND(O21&gt;=60,O21&lt;=100),3,"0")))</f>
        <v>3</v>
      </c>
    </row>
    <row r="22" spans="1:16" x14ac:dyDescent="0.3">
      <c r="D22" s="55"/>
      <c r="E22" s="39" t="str">
        <f>F2</f>
        <v xml:space="preserve">PO2   </v>
      </c>
      <c r="F22" s="39">
        <f>F3</f>
        <v>1</v>
      </c>
      <c r="G22" s="55"/>
      <c r="H22" s="55"/>
      <c r="I22" s="55"/>
      <c r="J22" s="55"/>
      <c r="K22" s="55"/>
      <c r="L22" s="55"/>
      <c r="M22" s="55"/>
      <c r="N22" s="55"/>
      <c r="O22" s="55"/>
      <c r="P22" s="55"/>
    </row>
    <row r="23" spans="1:16" x14ac:dyDescent="0.3">
      <c r="D23" s="55"/>
      <c r="E23" s="38" t="str">
        <f>G2</f>
        <v xml:space="preserve">PO3   </v>
      </c>
      <c r="F23" s="38">
        <f>G3</f>
        <v>2</v>
      </c>
      <c r="G23" s="55"/>
      <c r="H23" s="55"/>
      <c r="I23" s="55"/>
      <c r="J23" s="55"/>
      <c r="K23" s="55"/>
      <c r="L23" s="55"/>
      <c r="M23" s="55"/>
      <c r="N23" s="55"/>
      <c r="O23" s="55"/>
      <c r="P23" s="55"/>
    </row>
    <row r="24" spans="1:16" x14ac:dyDescent="0.3">
      <c r="D24" s="55"/>
      <c r="E24" s="39" t="str">
        <f>H2</f>
        <v xml:space="preserve">PO4   </v>
      </c>
      <c r="F24" s="39">
        <f>H3</f>
        <v>1</v>
      </c>
      <c r="G24" s="55"/>
      <c r="H24" s="55"/>
      <c r="I24" s="55"/>
      <c r="J24" s="55"/>
      <c r="K24" s="55"/>
      <c r="L24" s="55"/>
      <c r="M24" s="55"/>
      <c r="N24" s="55"/>
      <c r="O24" s="55"/>
      <c r="P24" s="55"/>
    </row>
    <row r="25" spans="1:16" x14ac:dyDescent="0.3">
      <c r="D25" s="55"/>
      <c r="E25" s="38" t="str">
        <f>I2</f>
        <v xml:space="preserve">PO5   </v>
      </c>
      <c r="F25" s="38">
        <f>I3</f>
        <v>3</v>
      </c>
      <c r="G25" s="55"/>
      <c r="H25" s="55"/>
      <c r="I25" s="55"/>
      <c r="J25" s="55"/>
      <c r="K25" s="55"/>
      <c r="L25" s="55"/>
      <c r="M25" s="55"/>
      <c r="N25" s="55"/>
      <c r="O25" s="55"/>
      <c r="P25" s="55"/>
    </row>
    <row r="26" spans="1:16" x14ac:dyDescent="0.3">
      <c r="D26" s="55"/>
      <c r="E26" s="39" t="str">
        <f>J2</f>
        <v xml:space="preserve">PO6   </v>
      </c>
      <c r="F26" s="39">
        <f>J3</f>
        <v>0</v>
      </c>
      <c r="G26" s="55"/>
      <c r="H26" s="55"/>
      <c r="I26" s="55"/>
      <c r="J26" s="55"/>
      <c r="K26" s="55"/>
      <c r="L26" s="55"/>
      <c r="M26" s="55"/>
      <c r="N26" s="55"/>
      <c r="O26" s="55"/>
      <c r="P26" s="55"/>
    </row>
    <row r="27" spans="1:16" x14ac:dyDescent="0.3">
      <c r="D27" s="55"/>
      <c r="E27" s="38" t="str">
        <f>K2</f>
        <v xml:space="preserve">PO7   </v>
      </c>
      <c r="F27" s="38">
        <f>K3</f>
        <v>0</v>
      </c>
      <c r="G27" s="55"/>
      <c r="H27" s="55"/>
      <c r="I27" s="55"/>
      <c r="J27" s="55"/>
      <c r="K27" s="55"/>
      <c r="L27" s="55"/>
      <c r="M27" s="55"/>
      <c r="N27" s="55"/>
      <c r="O27" s="55"/>
      <c r="P27" s="55"/>
    </row>
    <row r="28" spans="1:16" x14ac:dyDescent="0.3">
      <c r="D28" s="55"/>
      <c r="E28" s="39" t="str">
        <f>L2</f>
        <v xml:space="preserve">PO8   </v>
      </c>
      <c r="F28" s="39">
        <f>L3</f>
        <v>0</v>
      </c>
      <c r="G28" s="55"/>
      <c r="H28" s="55"/>
      <c r="I28" s="55"/>
      <c r="J28" s="55"/>
      <c r="K28" s="55"/>
      <c r="L28" s="55"/>
      <c r="M28" s="55"/>
      <c r="N28" s="55"/>
      <c r="O28" s="55"/>
      <c r="P28" s="55"/>
    </row>
    <row r="29" spans="1:16" x14ac:dyDescent="0.3">
      <c r="D29" s="55"/>
      <c r="E29" s="38" t="str">
        <f>M2</f>
        <v xml:space="preserve">PO9   </v>
      </c>
      <c r="F29" s="38">
        <f>M3</f>
        <v>1</v>
      </c>
      <c r="G29" s="55"/>
      <c r="H29" s="55"/>
      <c r="I29" s="55"/>
      <c r="J29" s="55"/>
      <c r="K29" s="55"/>
      <c r="L29" s="55"/>
      <c r="M29" s="55"/>
      <c r="N29" s="55"/>
      <c r="O29" s="55"/>
      <c r="P29" s="55"/>
    </row>
    <row r="30" spans="1:16" x14ac:dyDescent="0.3">
      <c r="D30" s="55"/>
      <c r="E30" s="39" t="str">
        <f>N2</f>
        <v xml:space="preserve">PO10   </v>
      </c>
      <c r="F30" s="39">
        <f>N3</f>
        <v>1</v>
      </c>
      <c r="G30" s="55"/>
      <c r="H30" s="55"/>
      <c r="I30" s="55"/>
      <c r="J30" s="55"/>
      <c r="K30" s="55"/>
      <c r="L30" s="55"/>
      <c r="M30" s="55"/>
      <c r="N30" s="55"/>
      <c r="O30" s="55"/>
      <c r="P30" s="55"/>
    </row>
    <row r="31" spans="1:16" x14ac:dyDescent="0.3">
      <c r="D31" s="55"/>
      <c r="E31" s="38" t="str">
        <f>O2</f>
        <v xml:space="preserve">PO11   </v>
      </c>
      <c r="F31" s="38">
        <f>O3</f>
        <v>0</v>
      </c>
      <c r="G31" s="55"/>
      <c r="H31" s="55"/>
      <c r="I31" s="55"/>
      <c r="J31" s="55"/>
      <c r="K31" s="55"/>
      <c r="L31" s="55"/>
      <c r="M31" s="55"/>
      <c r="N31" s="55"/>
      <c r="O31" s="55"/>
      <c r="P31" s="55"/>
    </row>
    <row r="32" spans="1:16" x14ac:dyDescent="0.3">
      <c r="D32" s="55"/>
      <c r="E32" s="39" t="str">
        <f>P2</f>
        <v xml:space="preserve">PO12   </v>
      </c>
      <c r="F32" s="39">
        <f>P3</f>
        <v>1</v>
      </c>
      <c r="G32" s="55"/>
      <c r="H32" s="55"/>
      <c r="I32" s="55"/>
      <c r="J32" s="55"/>
      <c r="K32" s="55"/>
      <c r="L32" s="55"/>
      <c r="M32" s="55"/>
      <c r="N32" s="55"/>
      <c r="O32" s="55"/>
      <c r="P32" s="55"/>
    </row>
    <row r="33" spans="4:16" x14ac:dyDescent="0.3">
      <c r="D33" s="55"/>
      <c r="E33" s="38" t="str">
        <f>Q2</f>
        <v>PSO1</v>
      </c>
      <c r="F33" s="38">
        <f>Q3</f>
        <v>1</v>
      </c>
      <c r="G33" s="55"/>
      <c r="H33" s="55"/>
      <c r="I33" s="55"/>
      <c r="J33" s="55"/>
      <c r="K33" s="55"/>
      <c r="L33" s="55"/>
      <c r="M33" s="55"/>
      <c r="N33" s="55"/>
      <c r="O33" s="55"/>
      <c r="P33" s="55"/>
    </row>
    <row r="34" spans="4:16" x14ac:dyDescent="0.3">
      <c r="D34" s="55"/>
      <c r="E34" s="39" t="str">
        <f>R2</f>
        <v>PSO2</v>
      </c>
      <c r="F34" s="39">
        <f>R3</f>
        <v>3</v>
      </c>
      <c r="G34" s="55"/>
      <c r="H34" s="55"/>
      <c r="I34" s="55"/>
      <c r="J34" s="55"/>
      <c r="K34" s="55"/>
      <c r="L34" s="55"/>
      <c r="M34" s="55"/>
      <c r="N34" s="55"/>
      <c r="O34" s="55"/>
      <c r="P34" s="55"/>
    </row>
    <row r="35" spans="4:16" x14ac:dyDescent="0.3">
      <c r="D35" s="55"/>
      <c r="E35" s="38" t="str">
        <f>S2</f>
        <v>PSO3</v>
      </c>
      <c r="F35" s="38">
        <f>S3</f>
        <v>0</v>
      </c>
      <c r="G35" s="55"/>
      <c r="H35" s="55"/>
      <c r="I35" s="55"/>
      <c r="J35" s="55"/>
      <c r="K35" s="55"/>
      <c r="L35" s="55"/>
      <c r="M35" s="55"/>
      <c r="N35" s="55"/>
      <c r="O35" s="55"/>
      <c r="P35" s="55"/>
    </row>
    <row r="36" spans="4:16" x14ac:dyDescent="0.3">
      <c r="D36" s="55"/>
      <c r="E36" s="39" t="str">
        <f>T2</f>
        <v>PSO4</v>
      </c>
      <c r="F36" s="39">
        <f>T3</f>
        <v>0</v>
      </c>
      <c r="G36" s="55"/>
      <c r="H36" s="55"/>
      <c r="I36" s="55"/>
      <c r="J36" s="55"/>
      <c r="K36" s="55"/>
      <c r="L36" s="55"/>
      <c r="M36" s="55"/>
      <c r="N36" s="55"/>
      <c r="O36" s="55"/>
      <c r="P36" s="55"/>
    </row>
    <row r="37" spans="4:16" x14ac:dyDescent="0.3">
      <c r="D37" s="55"/>
      <c r="E37" s="38" t="str">
        <f>U2</f>
        <v>PSO5</v>
      </c>
      <c r="F37" s="38">
        <f>U3</f>
        <v>0</v>
      </c>
      <c r="G37" s="55"/>
      <c r="H37" s="55"/>
      <c r="I37" s="55"/>
      <c r="J37" s="55"/>
      <c r="K37" s="55"/>
      <c r="L37" s="55"/>
      <c r="M37" s="55"/>
      <c r="N37" s="55"/>
      <c r="O37" s="55"/>
      <c r="P37" s="55"/>
    </row>
    <row r="38" spans="4:16" x14ac:dyDescent="0.3">
      <c r="D38" s="56" t="s">
        <v>27</v>
      </c>
      <c r="E38" s="38" t="str">
        <f>E2</f>
        <v xml:space="preserve">PO1   </v>
      </c>
      <c r="F38" s="38">
        <f>E4</f>
        <v>2</v>
      </c>
      <c r="G38" s="54">
        <f>C_External_Components!H61</f>
        <v>98</v>
      </c>
      <c r="H38" s="58">
        <f>IF(AND(G38&gt;0,G38&lt;40),1,IF(AND(G38&gt;=40,G38&lt;60),2,IF(AND(G38&gt;=60,G38&lt;=100),3,"0")))</f>
        <v>3</v>
      </c>
      <c r="I38" s="54">
        <f>C_Internal_Components!H61</f>
        <v>96</v>
      </c>
      <c r="J38" s="58">
        <f>IF(AND(I38&gt;0,I38&lt;40),1,IF(AND(I38&gt;=40,I38&lt;60),2,IF(AND(I38&gt;=60,I38&lt;=100),3,"0")))</f>
        <v>3</v>
      </c>
      <c r="K38" s="54">
        <f>G38*(B16/100)+I38*(B15/100)</f>
        <v>96.4</v>
      </c>
      <c r="L38" s="58">
        <f>IF(AND(K38&gt;0,K38&lt;40),1,IF(AND(K38&gt;=40,K38&lt;60),2,IF(AND(K38&gt;=60,K38&lt;=100),3,"0")))</f>
        <v>3</v>
      </c>
      <c r="M38" s="54">
        <f>E11</f>
        <v>87</v>
      </c>
      <c r="N38" s="58">
        <f>IF(AND(M38&gt;0,M38&lt;40),1,IF(AND(M38&gt;=40,M38&lt;60),2,IF(AND(M38&gt;=60,M38&lt;=100),3,"0")))</f>
        <v>3</v>
      </c>
      <c r="O38" s="54">
        <f>K38*(B17/100)+M38*(B18/100)</f>
        <v>94.52000000000001</v>
      </c>
      <c r="P38" s="58">
        <f>IF(AND(O38&gt;0,O38&lt;40),1,IF(AND(O38&gt;=40,O38&lt;60),2,IF(AND(O38&gt;=60,O38&lt;=100),3,"0")))</f>
        <v>3</v>
      </c>
    </row>
    <row r="39" spans="4:16" x14ac:dyDescent="0.3">
      <c r="D39" s="55"/>
      <c r="E39" s="39" t="str">
        <f>F2</f>
        <v xml:space="preserve">PO2   </v>
      </c>
      <c r="F39" s="39">
        <f>F4</f>
        <v>1</v>
      </c>
      <c r="G39" s="55"/>
      <c r="H39" s="55"/>
      <c r="I39" s="55"/>
      <c r="J39" s="55"/>
      <c r="K39" s="55"/>
      <c r="L39" s="55"/>
      <c r="M39" s="55"/>
      <c r="N39" s="55"/>
      <c r="O39" s="55"/>
      <c r="P39" s="55"/>
    </row>
    <row r="40" spans="4:16" x14ac:dyDescent="0.3">
      <c r="D40" s="55"/>
      <c r="E40" s="38" t="str">
        <f>G2</f>
        <v xml:space="preserve">PO3   </v>
      </c>
      <c r="F40" s="38">
        <f>G4</f>
        <v>2</v>
      </c>
      <c r="G40" s="55"/>
      <c r="H40" s="55"/>
      <c r="I40" s="55"/>
      <c r="J40" s="55"/>
      <c r="K40" s="55"/>
      <c r="L40" s="55"/>
      <c r="M40" s="55"/>
      <c r="N40" s="55"/>
      <c r="O40" s="55"/>
      <c r="P40" s="55"/>
    </row>
    <row r="41" spans="4:16" x14ac:dyDescent="0.3">
      <c r="D41" s="55"/>
      <c r="E41" s="39" t="str">
        <f>H2</f>
        <v xml:space="preserve">PO4   </v>
      </c>
      <c r="F41" s="39">
        <f>H4</f>
        <v>1</v>
      </c>
      <c r="G41" s="55"/>
      <c r="H41" s="55"/>
      <c r="I41" s="55"/>
      <c r="J41" s="55"/>
      <c r="K41" s="55"/>
      <c r="L41" s="55"/>
      <c r="M41" s="55"/>
      <c r="N41" s="55"/>
      <c r="O41" s="55"/>
      <c r="P41" s="55"/>
    </row>
    <row r="42" spans="4:16" x14ac:dyDescent="0.3">
      <c r="D42" s="55"/>
      <c r="E42" s="38" t="str">
        <f>I2</f>
        <v xml:space="preserve">PO5   </v>
      </c>
      <c r="F42" s="38">
        <f>I4</f>
        <v>3</v>
      </c>
      <c r="G42" s="55"/>
      <c r="H42" s="55"/>
      <c r="I42" s="55"/>
      <c r="J42" s="55"/>
      <c r="K42" s="55"/>
      <c r="L42" s="55"/>
      <c r="M42" s="55"/>
      <c r="N42" s="55"/>
      <c r="O42" s="55"/>
      <c r="P42" s="55"/>
    </row>
    <row r="43" spans="4:16" x14ac:dyDescent="0.3">
      <c r="D43" s="55"/>
      <c r="E43" s="39" t="str">
        <f>J2</f>
        <v xml:space="preserve">PO6   </v>
      </c>
      <c r="F43" s="39">
        <f>J4</f>
        <v>0</v>
      </c>
      <c r="G43" s="55"/>
      <c r="H43" s="55"/>
      <c r="I43" s="55"/>
      <c r="J43" s="55"/>
      <c r="K43" s="55"/>
      <c r="L43" s="55"/>
      <c r="M43" s="55"/>
      <c r="N43" s="55"/>
      <c r="O43" s="55"/>
      <c r="P43" s="55"/>
    </row>
    <row r="44" spans="4:16" x14ac:dyDescent="0.3">
      <c r="D44" s="55"/>
      <c r="E44" s="38" t="str">
        <f>K2</f>
        <v xml:space="preserve">PO7   </v>
      </c>
      <c r="F44" s="38">
        <f>K4</f>
        <v>0</v>
      </c>
      <c r="G44" s="55"/>
      <c r="H44" s="55"/>
      <c r="I44" s="55"/>
      <c r="J44" s="55"/>
      <c r="K44" s="55"/>
      <c r="L44" s="55"/>
      <c r="M44" s="55"/>
      <c r="N44" s="55"/>
      <c r="O44" s="55"/>
      <c r="P44" s="55"/>
    </row>
    <row r="45" spans="4:16" x14ac:dyDescent="0.3">
      <c r="D45" s="55"/>
      <c r="E45" s="39" t="str">
        <f>L2</f>
        <v xml:space="preserve">PO8   </v>
      </c>
      <c r="F45" s="39">
        <f>L4</f>
        <v>0</v>
      </c>
      <c r="G45" s="55"/>
      <c r="H45" s="55"/>
      <c r="I45" s="55"/>
      <c r="J45" s="55"/>
      <c r="K45" s="55"/>
      <c r="L45" s="55"/>
      <c r="M45" s="55"/>
      <c r="N45" s="55"/>
      <c r="O45" s="55"/>
      <c r="P45" s="55"/>
    </row>
    <row r="46" spans="4:16" x14ac:dyDescent="0.3">
      <c r="D46" s="55"/>
      <c r="E46" s="38" t="str">
        <f>M2</f>
        <v xml:space="preserve">PO9   </v>
      </c>
      <c r="F46" s="38">
        <f>M4</f>
        <v>1</v>
      </c>
      <c r="G46" s="55"/>
      <c r="H46" s="55"/>
      <c r="I46" s="55"/>
      <c r="J46" s="55"/>
      <c r="K46" s="55"/>
      <c r="L46" s="55"/>
      <c r="M46" s="55"/>
      <c r="N46" s="55"/>
      <c r="O46" s="55"/>
      <c r="P46" s="55"/>
    </row>
    <row r="47" spans="4:16" x14ac:dyDescent="0.3">
      <c r="D47" s="55"/>
      <c r="E47" s="39" t="str">
        <f>N2</f>
        <v xml:space="preserve">PO10   </v>
      </c>
      <c r="F47" s="39">
        <f>N4</f>
        <v>1</v>
      </c>
      <c r="G47" s="55"/>
      <c r="H47" s="55"/>
      <c r="I47" s="55"/>
      <c r="J47" s="55"/>
      <c r="K47" s="55"/>
      <c r="L47" s="55"/>
      <c r="M47" s="55"/>
      <c r="N47" s="55"/>
      <c r="O47" s="55"/>
      <c r="P47" s="55"/>
    </row>
    <row r="48" spans="4:16" x14ac:dyDescent="0.3">
      <c r="D48" s="55"/>
      <c r="E48" s="38" t="str">
        <f>O2</f>
        <v xml:space="preserve">PO11   </v>
      </c>
      <c r="F48" s="38">
        <f>O4</f>
        <v>0</v>
      </c>
      <c r="G48" s="55"/>
      <c r="H48" s="55"/>
      <c r="I48" s="55"/>
      <c r="J48" s="55"/>
      <c r="K48" s="55"/>
      <c r="L48" s="55"/>
      <c r="M48" s="55"/>
      <c r="N48" s="55"/>
      <c r="O48" s="55"/>
      <c r="P48" s="55"/>
    </row>
    <row r="49" spans="4:16" x14ac:dyDescent="0.3">
      <c r="D49" s="55"/>
      <c r="E49" s="39" t="str">
        <f>P2</f>
        <v xml:space="preserve">PO12   </v>
      </c>
      <c r="F49" s="39">
        <f>P4</f>
        <v>1</v>
      </c>
      <c r="G49" s="55"/>
      <c r="H49" s="55"/>
      <c r="I49" s="55"/>
      <c r="J49" s="55"/>
      <c r="K49" s="55"/>
      <c r="L49" s="55"/>
      <c r="M49" s="55"/>
      <c r="N49" s="55"/>
      <c r="O49" s="55"/>
      <c r="P49" s="55"/>
    </row>
    <row r="50" spans="4:16" x14ac:dyDescent="0.3">
      <c r="D50" s="55"/>
      <c r="E50" s="38" t="str">
        <f>Q2</f>
        <v>PSO1</v>
      </c>
      <c r="F50" s="38">
        <f>Q4</f>
        <v>2</v>
      </c>
      <c r="G50" s="55"/>
      <c r="H50" s="55"/>
      <c r="I50" s="55"/>
      <c r="J50" s="55"/>
      <c r="K50" s="55"/>
      <c r="L50" s="55"/>
      <c r="M50" s="55"/>
      <c r="N50" s="55"/>
      <c r="O50" s="55"/>
      <c r="P50" s="55"/>
    </row>
    <row r="51" spans="4:16" x14ac:dyDescent="0.3">
      <c r="D51" s="55"/>
      <c r="E51" s="39" t="str">
        <f>R2</f>
        <v>PSO2</v>
      </c>
      <c r="F51" s="39">
        <f>R4</f>
        <v>3</v>
      </c>
      <c r="G51" s="55"/>
      <c r="H51" s="55"/>
      <c r="I51" s="55"/>
      <c r="J51" s="55"/>
      <c r="K51" s="55"/>
      <c r="L51" s="55"/>
      <c r="M51" s="55"/>
      <c r="N51" s="55"/>
      <c r="O51" s="55"/>
      <c r="P51" s="55"/>
    </row>
    <row r="52" spans="4:16" x14ac:dyDescent="0.3">
      <c r="D52" s="55"/>
      <c r="E52" s="38" t="str">
        <f>S2</f>
        <v>PSO3</v>
      </c>
      <c r="F52" s="38">
        <f>S4</f>
        <v>0</v>
      </c>
      <c r="G52" s="55"/>
      <c r="H52" s="55"/>
      <c r="I52" s="55"/>
      <c r="J52" s="55"/>
      <c r="K52" s="55"/>
      <c r="L52" s="55"/>
      <c r="M52" s="55"/>
      <c r="N52" s="55"/>
      <c r="O52" s="55"/>
      <c r="P52" s="55"/>
    </row>
    <row r="53" spans="4:16" x14ac:dyDescent="0.3">
      <c r="D53" s="55"/>
      <c r="E53" s="39" t="str">
        <f>T2</f>
        <v>PSO4</v>
      </c>
      <c r="F53" s="39">
        <f>T4</f>
        <v>0</v>
      </c>
      <c r="G53" s="55"/>
      <c r="H53" s="55"/>
      <c r="I53" s="55"/>
      <c r="J53" s="55"/>
      <c r="K53" s="55"/>
      <c r="L53" s="55"/>
      <c r="M53" s="55"/>
      <c r="N53" s="55"/>
      <c r="O53" s="55"/>
      <c r="P53" s="55"/>
    </row>
    <row r="54" spans="4:16" x14ac:dyDescent="0.3">
      <c r="D54" s="55"/>
      <c r="E54" s="38" t="str">
        <f>U2</f>
        <v>PSO5</v>
      </c>
      <c r="F54" s="38">
        <f>U4</f>
        <v>0</v>
      </c>
      <c r="G54" s="55"/>
      <c r="H54" s="55"/>
      <c r="I54" s="55"/>
      <c r="J54" s="55"/>
      <c r="K54" s="55"/>
      <c r="L54" s="55"/>
      <c r="M54" s="55"/>
      <c r="N54" s="55"/>
      <c r="O54" s="55"/>
      <c r="P54" s="55"/>
    </row>
    <row r="55" spans="4:16" x14ac:dyDescent="0.3">
      <c r="D55" s="57" t="s">
        <v>30</v>
      </c>
      <c r="E55" s="38" t="str">
        <f>E2</f>
        <v xml:space="preserve">PO1   </v>
      </c>
      <c r="F55" s="38">
        <f>E5</f>
        <v>2</v>
      </c>
      <c r="G55" s="54">
        <f>C_External_Components!I61</f>
        <v>98</v>
      </c>
      <c r="H55" s="58">
        <f>IF(AND(G55&gt;0,G55&lt;40),1,IF(AND(G55&gt;=40,G55&lt;60),2,IF(AND(G55&gt;=60,G55&lt;=100),3,"0")))</f>
        <v>3</v>
      </c>
      <c r="I55" s="54">
        <f>C_Internal_Components!I61</f>
        <v>96</v>
      </c>
      <c r="J55" s="58">
        <f>IF(AND(I55&gt;0,I55&lt;40),1,IF(AND(I55&gt;=40,I55&lt;60),2,IF(AND(I55&gt;=60,I55&lt;=100),3,"0")))</f>
        <v>3</v>
      </c>
      <c r="K55" s="54">
        <f>G55*(B16/100)+I55*(B15/100)</f>
        <v>96.4</v>
      </c>
      <c r="L55" s="58">
        <f>IF(AND(K55&gt;0,K55&lt;40),1,IF(AND(K55&gt;=40,K55&lt;60),2,IF(AND(K55&gt;=60,K55&lt;=100),3,"0")))</f>
        <v>3</v>
      </c>
      <c r="M55" s="54">
        <f>E12</f>
        <v>87</v>
      </c>
      <c r="N55" s="58">
        <f>IF(AND(M55&gt;0,M55&lt;40),1,IF(AND(M55&gt;=40,M55&lt;60),2,IF(AND(M55&gt;=60,M55&lt;=100),3,"0")))</f>
        <v>3</v>
      </c>
      <c r="O55" s="54">
        <f>K55*(B17/100)+M55*(B18/100)</f>
        <v>94.52000000000001</v>
      </c>
      <c r="P55" s="58">
        <f>IF(AND(O55&gt;0,O55&lt;40),1,IF(AND(O55&gt;=40,O55&lt;60),2,IF(AND(O55&gt;=60,O55&lt;=100),3,"0")))</f>
        <v>3</v>
      </c>
    </row>
    <row r="56" spans="4:16" x14ac:dyDescent="0.3">
      <c r="D56" s="55"/>
      <c r="E56" s="39" t="str">
        <f>F2</f>
        <v xml:space="preserve">PO2   </v>
      </c>
      <c r="F56" s="39">
        <f>F5</f>
        <v>1</v>
      </c>
      <c r="G56" s="55"/>
      <c r="H56" s="55"/>
      <c r="I56" s="55"/>
      <c r="J56" s="55"/>
      <c r="K56" s="55"/>
      <c r="L56" s="55"/>
      <c r="M56" s="55"/>
      <c r="N56" s="55"/>
      <c r="O56" s="55"/>
      <c r="P56" s="55"/>
    </row>
    <row r="57" spans="4:16" x14ac:dyDescent="0.3">
      <c r="D57" s="55"/>
      <c r="E57" s="38" t="str">
        <f>G2</f>
        <v xml:space="preserve">PO3   </v>
      </c>
      <c r="F57" s="38">
        <f>G5</f>
        <v>2</v>
      </c>
      <c r="G57" s="55"/>
      <c r="H57" s="55"/>
      <c r="I57" s="55"/>
      <c r="J57" s="55"/>
      <c r="K57" s="55"/>
      <c r="L57" s="55"/>
      <c r="M57" s="55"/>
      <c r="N57" s="55"/>
      <c r="O57" s="55"/>
      <c r="P57" s="55"/>
    </row>
    <row r="58" spans="4:16" x14ac:dyDescent="0.3">
      <c r="D58" s="55"/>
      <c r="E58" s="39" t="str">
        <f>H2</f>
        <v xml:space="preserve">PO4   </v>
      </c>
      <c r="F58" s="39">
        <f>H5</f>
        <v>1</v>
      </c>
      <c r="G58" s="55"/>
      <c r="H58" s="55"/>
      <c r="I58" s="55"/>
      <c r="J58" s="55"/>
      <c r="K58" s="55"/>
      <c r="L58" s="55"/>
      <c r="M58" s="55"/>
      <c r="N58" s="55"/>
      <c r="O58" s="55"/>
      <c r="P58" s="55"/>
    </row>
    <row r="59" spans="4:16" x14ac:dyDescent="0.3">
      <c r="D59" s="55"/>
      <c r="E59" s="38" t="str">
        <f>I2</f>
        <v xml:space="preserve">PO5   </v>
      </c>
      <c r="F59" s="38">
        <f>I5</f>
        <v>3</v>
      </c>
      <c r="G59" s="55"/>
      <c r="H59" s="55"/>
      <c r="I59" s="55"/>
      <c r="J59" s="55"/>
      <c r="K59" s="55"/>
      <c r="L59" s="55"/>
      <c r="M59" s="55"/>
      <c r="N59" s="55"/>
      <c r="O59" s="55"/>
      <c r="P59" s="55"/>
    </row>
    <row r="60" spans="4:16" x14ac:dyDescent="0.3">
      <c r="D60" s="55"/>
      <c r="E60" s="39" t="str">
        <f>J2</f>
        <v xml:space="preserve">PO6   </v>
      </c>
      <c r="F60" s="39">
        <f>J5</f>
        <v>0</v>
      </c>
      <c r="G60" s="55"/>
      <c r="H60" s="55"/>
      <c r="I60" s="55"/>
      <c r="J60" s="55"/>
      <c r="K60" s="55"/>
      <c r="L60" s="55"/>
      <c r="M60" s="55"/>
      <c r="N60" s="55"/>
      <c r="O60" s="55"/>
      <c r="P60" s="55"/>
    </row>
    <row r="61" spans="4:16" x14ac:dyDescent="0.3">
      <c r="D61" s="55"/>
      <c r="E61" s="38" t="str">
        <f>K2</f>
        <v xml:space="preserve">PO7   </v>
      </c>
      <c r="F61" s="38">
        <f>K5</f>
        <v>0</v>
      </c>
      <c r="G61" s="55"/>
      <c r="H61" s="55"/>
      <c r="I61" s="55"/>
      <c r="J61" s="55"/>
      <c r="K61" s="55"/>
      <c r="L61" s="55"/>
      <c r="M61" s="55"/>
      <c r="N61" s="55"/>
      <c r="O61" s="55"/>
      <c r="P61" s="55"/>
    </row>
    <row r="62" spans="4:16" x14ac:dyDescent="0.3">
      <c r="D62" s="55"/>
      <c r="E62" s="39" t="str">
        <f>L2</f>
        <v xml:space="preserve">PO8   </v>
      </c>
      <c r="F62" s="39">
        <f>L5</f>
        <v>0</v>
      </c>
      <c r="G62" s="55"/>
      <c r="H62" s="55"/>
      <c r="I62" s="55"/>
      <c r="J62" s="55"/>
      <c r="K62" s="55"/>
      <c r="L62" s="55"/>
      <c r="M62" s="55"/>
      <c r="N62" s="55"/>
      <c r="O62" s="55"/>
      <c r="P62" s="55"/>
    </row>
    <row r="63" spans="4:16" x14ac:dyDescent="0.3">
      <c r="D63" s="55"/>
      <c r="E63" s="38" t="str">
        <f>M2</f>
        <v xml:space="preserve">PO9   </v>
      </c>
      <c r="F63" s="38">
        <f>M5</f>
        <v>1</v>
      </c>
      <c r="G63" s="55"/>
      <c r="H63" s="55"/>
      <c r="I63" s="55"/>
      <c r="J63" s="55"/>
      <c r="K63" s="55"/>
      <c r="L63" s="55"/>
      <c r="M63" s="55"/>
      <c r="N63" s="55"/>
      <c r="O63" s="55"/>
      <c r="P63" s="55"/>
    </row>
    <row r="64" spans="4:16" x14ac:dyDescent="0.3">
      <c r="D64" s="55"/>
      <c r="E64" s="39" t="str">
        <f>N2</f>
        <v xml:space="preserve">PO10   </v>
      </c>
      <c r="F64" s="39">
        <f>N5</f>
        <v>1</v>
      </c>
      <c r="G64" s="55"/>
      <c r="H64" s="55"/>
      <c r="I64" s="55"/>
      <c r="J64" s="55"/>
      <c r="K64" s="55"/>
      <c r="L64" s="55"/>
      <c r="M64" s="55"/>
      <c r="N64" s="55"/>
      <c r="O64" s="55"/>
      <c r="P64" s="55"/>
    </row>
    <row r="65" spans="1:21" x14ac:dyDescent="0.3">
      <c r="D65" s="55"/>
      <c r="E65" s="38" t="str">
        <f>O2</f>
        <v xml:space="preserve">PO11   </v>
      </c>
      <c r="F65" s="38">
        <f>O5</f>
        <v>0</v>
      </c>
      <c r="G65" s="55"/>
      <c r="H65" s="55"/>
      <c r="I65" s="55"/>
      <c r="J65" s="55"/>
      <c r="K65" s="55"/>
      <c r="L65" s="55"/>
      <c r="M65" s="55"/>
      <c r="N65" s="55"/>
      <c r="O65" s="55"/>
      <c r="P65" s="55"/>
    </row>
    <row r="66" spans="1:21" x14ac:dyDescent="0.3">
      <c r="D66" s="55"/>
      <c r="E66" s="39" t="str">
        <f>P2</f>
        <v xml:space="preserve">PO12   </v>
      </c>
      <c r="F66" s="39">
        <f>P5</f>
        <v>1</v>
      </c>
      <c r="G66" s="55"/>
      <c r="H66" s="55"/>
      <c r="I66" s="55"/>
      <c r="J66" s="55"/>
      <c r="K66" s="55"/>
      <c r="L66" s="55"/>
      <c r="M66" s="55"/>
      <c r="N66" s="55"/>
      <c r="O66" s="55"/>
      <c r="P66" s="55"/>
    </row>
    <row r="67" spans="1:21" x14ac:dyDescent="0.3">
      <c r="D67" s="55"/>
      <c r="E67" s="38" t="str">
        <f>Q2</f>
        <v>PSO1</v>
      </c>
      <c r="F67" s="38">
        <f>Q5</f>
        <v>1</v>
      </c>
      <c r="G67" s="55"/>
      <c r="H67" s="55"/>
      <c r="I67" s="55"/>
      <c r="J67" s="55"/>
      <c r="K67" s="55"/>
      <c r="L67" s="55"/>
      <c r="M67" s="55"/>
      <c r="N67" s="55"/>
      <c r="O67" s="55"/>
      <c r="P67" s="55"/>
    </row>
    <row r="68" spans="1:21" x14ac:dyDescent="0.3">
      <c r="D68" s="55"/>
      <c r="E68" s="39" t="str">
        <f>R2</f>
        <v>PSO2</v>
      </c>
      <c r="F68" s="39">
        <f>R5</f>
        <v>3</v>
      </c>
      <c r="G68" s="55"/>
      <c r="H68" s="55"/>
      <c r="I68" s="55"/>
      <c r="J68" s="55"/>
      <c r="K68" s="55"/>
      <c r="L68" s="55"/>
      <c r="M68" s="55"/>
      <c r="N68" s="55"/>
      <c r="O68" s="55"/>
      <c r="P68" s="55"/>
    </row>
    <row r="69" spans="1:21" x14ac:dyDescent="0.3">
      <c r="D69" s="55"/>
      <c r="E69" s="38" t="str">
        <f>S2</f>
        <v>PSO3</v>
      </c>
      <c r="F69" s="38">
        <f>S5</f>
        <v>0</v>
      </c>
      <c r="G69" s="55"/>
      <c r="H69" s="55"/>
      <c r="I69" s="55"/>
      <c r="J69" s="55"/>
      <c r="K69" s="55"/>
      <c r="L69" s="55"/>
      <c r="M69" s="55"/>
      <c r="N69" s="55"/>
      <c r="O69" s="55"/>
      <c r="P69" s="55"/>
    </row>
    <row r="70" spans="1:21" x14ac:dyDescent="0.3">
      <c r="D70" s="55"/>
      <c r="E70" s="39" t="str">
        <f>T2</f>
        <v>PSO4</v>
      </c>
      <c r="F70" s="39">
        <f>T5</f>
        <v>0</v>
      </c>
      <c r="G70" s="55"/>
      <c r="H70" s="55"/>
      <c r="I70" s="55"/>
      <c r="J70" s="55"/>
      <c r="K70" s="55"/>
      <c r="L70" s="55"/>
      <c r="M70" s="55"/>
      <c r="N70" s="55"/>
      <c r="O70" s="55"/>
      <c r="P70" s="55"/>
    </row>
    <row r="71" spans="1:21" x14ac:dyDescent="0.3">
      <c r="D71" s="55"/>
      <c r="E71" s="38" t="str">
        <f>U2</f>
        <v>PSO5</v>
      </c>
      <c r="F71" s="38">
        <f>U5</f>
        <v>0</v>
      </c>
      <c r="G71" s="55"/>
      <c r="H71" s="55"/>
      <c r="I71" s="55"/>
      <c r="J71" s="55"/>
      <c r="K71" s="55"/>
      <c r="L71" s="55"/>
      <c r="M71" s="55"/>
      <c r="N71" s="55"/>
      <c r="O71" s="55"/>
      <c r="P71" s="55"/>
    </row>
    <row r="75" spans="1:21" x14ac:dyDescent="0.3">
      <c r="D75" s="44" t="s">
        <v>94</v>
      </c>
      <c r="E75" s="44"/>
      <c r="F75" s="44"/>
      <c r="G75" s="44"/>
      <c r="H75" s="44"/>
      <c r="I75" s="44"/>
      <c r="J75" s="44"/>
      <c r="K75" s="44"/>
      <c r="L75" s="44"/>
      <c r="M75" s="44"/>
      <c r="N75" s="44"/>
      <c r="O75" s="44"/>
      <c r="P75" s="44"/>
      <c r="Q75" s="44"/>
      <c r="R75" s="44"/>
      <c r="S75" s="44"/>
      <c r="T75" s="44"/>
      <c r="U75" s="44"/>
    </row>
    <row r="76" spans="1:21" x14ac:dyDescent="0.3">
      <c r="D76" s="23" t="s">
        <v>4</v>
      </c>
      <c r="E76" s="23" t="s">
        <v>95</v>
      </c>
      <c r="F76" s="23" t="s">
        <v>96</v>
      </c>
      <c r="G76" s="23" t="s">
        <v>97</v>
      </c>
      <c r="H76" s="23" t="s">
        <v>98</v>
      </c>
      <c r="I76" s="23" t="s">
        <v>99</v>
      </c>
      <c r="J76" s="23" t="s">
        <v>100</v>
      </c>
      <c r="K76" s="23" t="s">
        <v>101</v>
      </c>
      <c r="L76" s="23" t="s">
        <v>102</v>
      </c>
      <c r="M76" s="23" t="s">
        <v>103</v>
      </c>
      <c r="N76" s="23" t="s">
        <v>104</v>
      </c>
      <c r="O76" s="23" t="s">
        <v>105</v>
      </c>
      <c r="P76" s="23" t="s">
        <v>106</v>
      </c>
      <c r="Q76" s="23" t="s">
        <v>17</v>
      </c>
      <c r="R76" s="23" t="s">
        <v>18</v>
      </c>
      <c r="S76" s="23" t="s">
        <v>19</v>
      </c>
      <c r="T76" s="23" t="s">
        <v>20</v>
      </c>
      <c r="U76" s="23" t="s">
        <v>21</v>
      </c>
    </row>
    <row r="77" spans="1:21" x14ac:dyDescent="0.3">
      <c r="D77" s="23" t="s">
        <v>24</v>
      </c>
      <c r="E77" s="25">
        <f>F21*P21</f>
        <v>6</v>
      </c>
      <c r="F77" s="25">
        <f>F22*P21</f>
        <v>3</v>
      </c>
      <c r="G77" s="25">
        <f>F23*P21</f>
        <v>6</v>
      </c>
      <c r="H77" s="25">
        <f>F24*P21</f>
        <v>3</v>
      </c>
      <c r="I77" s="25">
        <f>F25*P21</f>
        <v>9</v>
      </c>
      <c r="J77" s="25">
        <f>F26*P21</f>
        <v>0</v>
      </c>
      <c r="K77" s="25">
        <f>F27*P21</f>
        <v>0</v>
      </c>
      <c r="L77" s="25">
        <f>F28*P21</f>
        <v>0</v>
      </c>
      <c r="M77" s="25">
        <f>F29*P21</f>
        <v>3</v>
      </c>
      <c r="N77" s="25">
        <f>F30*P21</f>
        <v>3</v>
      </c>
      <c r="O77" s="25">
        <f>F31*P21</f>
        <v>0</v>
      </c>
      <c r="P77" s="25">
        <f>F32*P21</f>
        <v>3</v>
      </c>
      <c r="Q77" s="25">
        <f>F33*P21</f>
        <v>3</v>
      </c>
      <c r="R77" s="25">
        <f>F34*P21</f>
        <v>9</v>
      </c>
      <c r="S77" s="25">
        <f>F35*P21</f>
        <v>0</v>
      </c>
      <c r="T77" s="25">
        <f>F36*P21</f>
        <v>0</v>
      </c>
      <c r="U77" s="25">
        <f>F37*P21</f>
        <v>0</v>
      </c>
    </row>
    <row r="78" spans="1:21" x14ac:dyDescent="0.3">
      <c r="D78" s="23" t="s">
        <v>27</v>
      </c>
      <c r="E78" s="25">
        <f>F38*P38</f>
        <v>6</v>
      </c>
      <c r="F78" s="25">
        <f>F39*P38</f>
        <v>3</v>
      </c>
      <c r="G78" s="25">
        <f>F40*P38</f>
        <v>6</v>
      </c>
      <c r="H78" s="25">
        <f>F41*P38</f>
        <v>3</v>
      </c>
      <c r="I78" s="25">
        <f>F42*P38</f>
        <v>9</v>
      </c>
      <c r="J78" s="25">
        <f>F43*P38</f>
        <v>0</v>
      </c>
      <c r="K78" s="25">
        <f>F44*P38</f>
        <v>0</v>
      </c>
      <c r="L78" s="25">
        <f>F45*P38</f>
        <v>0</v>
      </c>
      <c r="M78" s="25">
        <f>F46*P38</f>
        <v>3</v>
      </c>
      <c r="N78" s="25">
        <f>F47*P38</f>
        <v>3</v>
      </c>
      <c r="O78" s="25">
        <f>F48*P38</f>
        <v>0</v>
      </c>
      <c r="P78" s="25">
        <f>F49*P38</f>
        <v>3</v>
      </c>
      <c r="Q78" s="25">
        <f>F50*P38</f>
        <v>6</v>
      </c>
      <c r="R78" s="25">
        <f>F51*P38</f>
        <v>9</v>
      </c>
      <c r="S78" s="25">
        <f>F52*P38</f>
        <v>0</v>
      </c>
      <c r="T78" s="25">
        <f>F53*P38</f>
        <v>0</v>
      </c>
      <c r="U78" s="25">
        <f>F54*P38</f>
        <v>0</v>
      </c>
    </row>
    <row r="79" spans="1:21" x14ac:dyDescent="0.3">
      <c r="D79" s="23" t="s">
        <v>30</v>
      </c>
      <c r="E79" s="25">
        <f>F55*P55</f>
        <v>6</v>
      </c>
      <c r="F79" s="25">
        <f>F56*P55</f>
        <v>3</v>
      </c>
      <c r="G79" s="25">
        <f>F57*P55</f>
        <v>6</v>
      </c>
      <c r="H79" s="25">
        <f>F58*P55</f>
        <v>3</v>
      </c>
      <c r="I79" s="25">
        <f>F59*P55</f>
        <v>9</v>
      </c>
      <c r="J79" s="25">
        <f>F60*P55</f>
        <v>0</v>
      </c>
      <c r="K79" s="25">
        <f>F61*P55</f>
        <v>0</v>
      </c>
      <c r="L79" s="25">
        <f>F62*P55</f>
        <v>0</v>
      </c>
      <c r="M79" s="25">
        <f>F63*P55</f>
        <v>3</v>
      </c>
      <c r="N79" s="25">
        <f>F64*P55</f>
        <v>3</v>
      </c>
      <c r="O79" s="25">
        <f>F65*P55</f>
        <v>0</v>
      </c>
      <c r="P79" s="25">
        <f>F66*P55</f>
        <v>3</v>
      </c>
      <c r="Q79" s="25">
        <f>F67*P55</f>
        <v>3</v>
      </c>
      <c r="R79" s="25">
        <f>F68*P55</f>
        <v>9</v>
      </c>
      <c r="S79" s="25">
        <f>F69*P55</f>
        <v>0</v>
      </c>
      <c r="T79" s="25">
        <f>F70*P55</f>
        <v>0</v>
      </c>
      <c r="U79" s="25">
        <f>F71*P55</f>
        <v>0</v>
      </c>
    </row>
    <row r="80" spans="1:21" x14ac:dyDescent="0.3">
      <c r="A80" s="1" t="s">
        <v>107</v>
      </c>
      <c r="B80" s="1" t="s">
        <v>25</v>
      </c>
      <c r="C80" s="1" t="s">
        <v>108</v>
      </c>
      <c r="D80" s="1" t="s">
        <v>109</v>
      </c>
      <c r="E80" s="44" t="s">
        <v>110</v>
      </c>
      <c r="F80" s="44"/>
      <c r="G80" s="44"/>
      <c r="H80" s="44"/>
      <c r="I80" s="44"/>
      <c r="J80" s="44"/>
      <c r="K80" s="44"/>
      <c r="L80" s="44"/>
      <c r="M80" s="44"/>
      <c r="N80" s="44"/>
      <c r="O80" s="44"/>
      <c r="P80" s="44"/>
      <c r="Q80" s="44"/>
      <c r="R80" s="44"/>
      <c r="S80" s="44"/>
      <c r="T80" s="44"/>
      <c r="U80" s="44"/>
    </row>
    <row r="81" spans="1:21" x14ac:dyDescent="0.3">
      <c r="A81" s="23" t="s">
        <v>23</v>
      </c>
      <c r="B81" s="23" t="s">
        <v>26</v>
      </c>
      <c r="C81" s="23" t="s">
        <v>38</v>
      </c>
      <c r="D81" s="23" t="s">
        <v>35</v>
      </c>
      <c r="E81" s="18">
        <f t="shared" ref="E81:U81" si="0">IF(AND(SUM(E77:E79)&gt;0, SUM(E3:E5)&gt;0), SUM(E77:E79)/(SUM(E3:E5)), 0)</f>
        <v>3</v>
      </c>
      <c r="F81" s="18">
        <f t="shared" si="0"/>
        <v>3</v>
      </c>
      <c r="G81" s="18">
        <f t="shared" si="0"/>
        <v>3</v>
      </c>
      <c r="H81" s="18">
        <f t="shared" si="0"/>
        <v>3</v>
      </c>
      <c r="I81" s="18">
        <f t="shared" si="0"/>
        <v>3</v>
      </c>
      <c r="J81" s="18">
        <f t="shared" si="0"/>
        <v>0</v>
      </c>
      <c r="K81" s="18">
        <f t="shared" si="0"/>
        <v>0</v>
      </c>
      <c r="L81" s="18">
        <f t="shared" si="0"/>
        <v>0</v>
      </c>
      <c r="M81" s="18">
        <f t="shared" si="0"/>
        <v>3</v>
      </c>
      <c r="N81" s="18">
        <f t="shared" si="0"/>
        <v>3</v>
      </c>
      <c r="O81" s="18">
        <f t="shared" si="0"/>
        <v>0</v>
      </c>
      <c r="P81" s="18">
        <f t="shared" si="0"/>
        <v>3</v>
      </c>
      <c r="Q81" s="18">
        <f t="shared" si="0"/>
        <v>3</v>
      </c>
      <c r="R81" s="18">
        <f t="shared" si="0"/>
        <v>3</v>
      </c>
      <c r="S81" s="18">
        <f t="shared" si="0"/>
        <v>0</v>
      </c>
      <c r="T81" s="18">
        <f t="shared" si="0"/>
        <v>0</v>
      </c>
      <c r="U81" s="18">
        <f t="shared" si="0"/>
        <v>0</v>
      </c>
    </row>
  </sheetData>
  <sheetProtection sheet="1"/>
  <mergeCells count="53">
    <mergeCell ref="H38:H54"/>
    <mergeCell ref="G21:G37"/>
    <mergeCell ref="G18:L18"/>
    <mergeCell ref="D38:D54"/>
    <mergeCell ref="J38:J54"/>
    <mergeCell ref="P38:P54"/>
    <mergeCell ref="A1:B1"/>
    <mergeCell ref="K55:K71"/>
    <mergeCell ref="E17:F17"/>
    <mergeCell ref="M55:M71"/>
    <mergeCell ref="G17:P17"/>
    <mergeCell ref="L38:L54"/>
    <mergeCell ref="O55:O71"/>
    <mergeCell ref="N38:N54"/>
    <mergeCell ref="M18:N18"/>
    <mergeCell ref="O18:P19"/>
    <mergeCell ref="G55:G71"/>
    <mergeCell ref="I55:I71"/>
    <mergeCell ref="D1:U1"/>
    <mergeCell ref="A13:B13"/>
    <mergeCell ref="P55:P71"/>
    <mergeCell ref="D75:U75"/>
    <mergeCell ref="K21:K37"/>
    <mergeCell ref="D14:P16"/>
    <mergeCell ref="D17:D20"/>
    <mergeCell ref="D21:D37"/>
    <mergeCell ref="G19:H19"/>
    <mergeCell ref="N21:N37"/>
    <mergeCell ref="H55:H71"/>
    <mergeCell ref="P21:P37"/>
    <mergeCell ref="G38:G54"/>
    <mergeCell ref="J55:J71"/>
    <mergeCell ref="L55:L71"/>
    <mergeCell ref="N19:N20"/>
    <mergeCell ref="E18:E20"/>
    <mergeCell ref="H21:H37"/>
    <mergeCell ref="I21:I37"/>
    <mergeCell ref="E80:U80"/>
    <mergeCell ref="D8:E8"/>
    <mergeCell ref="M21:M37"/>
    <mergeCell ref="F19:F20"/>
    <mergeCell ref="N55:N71"/>
    <mergeCell ref="O21:O37"/>
    <mergeCell ref="I38:I54"/>
    <mergeCell ref="I19:J19"/>
    <mergeCell ref="M19:M20"/>
    <mergeCell ref="J21:J37"/>
    <mergeCell ref="K19:L19"/>
    <mergeCell ref="L21:L37"/>
    <mergeCell ref="K38:K54"/>
    <mergeCell ref="M38:M54"/>
    <mergeCell ref="O38:O54"/>
    <mergeCell ref="D55:D71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R19"/>
  <sheetViews>
    <sheetView workbookViewId="0">
      <selection activeCell="I23" sqref="I23"/>
    </sheetView>
  </sheetViews>
  <sheetFormatPr defaultRowHeight="14.4" x14ac:dyDescent="0.3"/>
  <cols>
    <col min="1" max="2" width="24" customWidth="1"/>
    <col min="4" max="5" width="8.44140625" customWidth="1"/>
    <col min="6" max="13" width="12" customWidth="1"/>
    <col min="14" max="14" width="8.44140625" customWidth="1"/>
    <col min="15" max="15" width="20" customWidth="1"/>
    <col min="16" max="17" width="8.44140625" customWidth="1"/>
    <col min="18" max="18" width="20" customWidth="1"/>
  </cols>
  <sheetData>
    <row r="1" spans="1:18" ht="18" x14ac:dyDescent="0.3">
      <c r="A1" s="44" t="s">
        <v>0</v>
      </c>
      <c r="B1" s="44"/>
      <c r="D1" s="61" t="s">
        <v>111</v>
      </c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</row>
    <row r="2" spans="1:18" x14ac:dyDescent="0.3">
      <c r="A2" s="3" t="s">
        <v>2</v>
      </c>
      <c r="B2" s="3" t="s">
        <v>3</v>
      </c>
      <c r="D2" s="60" t="s">
        <v>112</v>
      </c>
      <c r="E2" s="60" t="s">
        <v>113</v>
      </c>
      <c r="F2" s="60" t="s">
        <v>39</v>
      </c>
      <c r="G2" s="60" t="s">
        <v>114</v>
      </c>
      <c r="H2" s="60"/>
      <c r="I2" s="60" t="s">
        <v>115</v>
      </c>
      <c r="J2" s="60"/>
      <c r="K2" s="60" t="s">
        <v>86</v>
      </c>
      <c r="L2" s="60"/>
      <c r="M2" s="60" t="s">
        <v>87</v>
      </c>
      <c r="N2" s="60"/>
      <c r="O2" s="60" t="s">
        <v>116</v>
      </c>
      <c r="P2" s="60"/>
      <c r="Q2" s="40" t="s">
        <v>117</v>
      </c>
      <c r="R2" s="40" t="s">
        <v>118</v>
      </c>
    </row>
    <row r="3" spans="1:18" x14ac:dyDescent="0.3">
      <c r="A3" s="5" t="s">
        <v>22</v>
      </c>
      <c r="B3" s="5" t="s">
        <v>23</v>
      </c>
      <c r="D3" s="60"/>
      <c r="E3" s="60"/>
      <c r="F3" s="60"/>
      <c r="G3" s="60" t="s">
        <v>119</v>
      </c>
      <c r="H3" s="60"/>
      <c r="I3" s="60" t="s">
        <v>120</v>
      </c>
      <c r="J3" s="60"/>
      <c r="K3" s="60" t="str">
        <f>B15 &amp; " % of CIE + " &amp; B16 &amp; " % of SEE"</f>
        <v>80 % of CIE + 20 % of SEE</v>
      </c>
      <c r="L3" s="60"/>
      <c r="M3" s="60"/>
      <c r="N3" s="60"/>
      <c r="O3" s="60" t="str">
        <f>B17 &amp; " % of Direct + " &amp; B18 &amp; " % of Indirect"</f>
        <v>80 % of Direct + 20 % of Indirect</v>
      </c>
      <c r="P3" s="60"/>
      <c r="Q3" s="40" t="s">
        <v>121</v>
      </c>
      <c r="R3" s="40" t="s">
        <v>122</v>
      </c>
    </row>
    <row r="4" spans="1:18" x14ac:dyDescent="0.3">
      <c r="A4" s="3" t="s">
        <v>25</v>
      </c>
      <c r="B4" s="3" t="s">
        <v>26</v>
      </c>
      <c r="D4" s="60"/>
      <c r="E4" s="60"/>
      <c r="F4" s="60"/>
      <c r="G4" s="41" t="s">
        <v>92</v>
      </c>
      <c r="H4" s="41" t="s">
        <v>123</v>
      </c>
      <c r="I4" s="41" t="s">
        <v>92</v>
      </c>
      <c r="J4" s="41" t="s">
        <v>123</v>
      </c>
      <c r="K4" s="41" t="s">
        <v>92</v>
      </c>
      <c r="L4" s="41" t="s">
        <v>123</v>
      </c>
      <c r="M4" s="41" t="s">
        <v>92</v>
      </c>
      <c r="N4" s="41" t="s">
        <v>123</v>
      </c>
      <c r="O4" s="41" t="s">
        <v>92</v>
      </c>
      <c r="P4" s="41" t="s">
        <v>123</v>
      </c>
      <c r="Q4" s="41"/>
      <c r="R4" s="41"/>
    </row>
    <row r="5" spans="1:18" x14ac:dyDescent="0.3">
      <c r="A5" s="5" t="s">
        <v>28</v>
      </c>
      <c r="B5" s="5" t="s">
        <v>29</v>
      </c>
      <c r="D5" s="62" t="s">
        <v>35</v>
      </c>
      <c r="E5" s="59" t="s">
        <v>38</v>
      </c>
      <c r="F5" s="42" t="s">
        <v>24</v>
      </c>
      <c r="G5" s="40">
        <f>C_Course_Attainment!G21</f>
        <v>98</v>
      </c>
      <c r="H5" s="43">
        <f>C_Course_Attainment!H21</f>
        <v>3</v>
      </c>
      <c r="I5" s="40">
        <f>C_Course_Attainment!I21</f>
        <v>96</v>
      </c>
      <c r="J5" s="43">
        <f>C_Course_Attainment!J21</f>
        <v>3</v>
      </c>
      <c r="K5" s="40">
        <f>C_Course_Attainment!K21</f>
        <v>96.4</v>
      </c>
      <c r="L5" s="43">
        <f>C_Course_Attainment!L21</f>
        <v>3</v>
      </c>
      <c r="M5" s="40">
        <f>C_Course_Attainment!M21</f>
        <v>87</v>
      </c>
      <c r="N5" s="43">
        <f>C_Course_Attainment!N21</f>
        <v>3</v>
      </c>
      <c r="O5" s="40">
        <f>C_Course_Attainment!O21</f>
        <v>94.52000000000001</v>
      </c>
      <c r="P5" s="43">
        <f>C_Course_Attainment!P21</f>
        <v>3</v>
      </c>
      <c r="Q5" s="42">
        <f>B19</f>
        <v>70</v>
      </c>
      <c r="R5" s="40" t="str">
        <f>IF(O5&gt;=B19,"Yes","No")</f>
        <v>Yes</v>
      </c>
    </row>
    <row r="6" spans="1:18" x14ac:dyDescent="0.3">
      <c r="A6" s="3" t="s">
        <v>31</v>
      </c>
      <c r="B6" s="3">
        <v>2018</v>
      </c>
      <c r="D6" s="60"/>
      <c r="E6" s="60"/>
      <c r="F6" s="40" t="s">
        <v>27</v>
      </c>
      <c r="G6" s="40">
        <f>C_Course_Attainment!G38</f>
        <v>98</v>
      </c>
      <c r="H6" s="43">
        <f>C_Course_Attainment!H38</f>
        <v>3</v>
      </c>
      <c r="I6" s="40">
        <f>C_Course_Attainment!I38</f>
        <v>96</v>
      </c>
      <c r="J6" s="43">
        <f>C_Course_Attainment!J38</f>
        <v>3</v>
      </c>
      <c r="K6" s="40">
        <f>C_Course_Attainment!K38</f>
        <v>96.4</v>
      </c>
      <c r="L6" s="43">
        <f>C_Course_Attainment!L38</f>
        <v>3</v>
      </c>
      <c r="M6" s="40">
        <f>C_Course_Attainment!M38</f>
        <v>87</v>
      </c>
      <c r="N6" s="43">
        <f>C_Course_Attainment!N38</f>
        <v>3</v>
      </c>
      <c r="O6" s="40">
        <f>C_Course_Attainment!O38</f>
        <v>94.52000000000001</v>
      </c>
      <c r="P6" s="43">
        <f>C_Course_Attainment!P38</f>
        <v>3</v>
      </c>
      <c r="Q6" s="42">
        <f>B19</f>
        <v>70</v>
      </c>
      <c r="R6" s="40" t="str">
        <f>IF(O6&gt;=B19,"Yes","No")</f>
        <v>Yes</v>
      </c>
    </row>
    <row r="7" spans="1:18" x14ac:dyDescent="0.3">
      <c r="A7" s="5" t="s">
        <v>32</v>
      </c>
      <c r="B7" s="5" t="s">
        <v>33</v>
      </c>
      <c r="D7" s="60"/>
      <c r="E7" s="60"/>
      <c r="F7" s="42" t="s">
        <v>30</v>
      </c>
      <c r="G7" s="40">
        <f>C_Course_Attainment!G55</f>
        <v>98</v>
      </c>
      <c r="H7" s="43">
        <f>C_Course_Attainment!H55</f>
        <v>3</v>
      </c>
      <c r="I7" s="40">
        <f>C_Course_Attainment!I55</f>
        <v>96</v>
      </c>
      <c r="J7" s="43">
        <f>C_Course_Attainment!J55</f>
        <v>3</v>
      </c>
      <c r="K7" s="40">
        <f>C_Course_Attainment!K55</f>
        <v>96.4</v>
      </c>
      <c r="L7" s="43">
        <f>C_Course_Attainment!L55</f>
        <v>3</v>
      </c>
      <c r="M7" s="40">
        <f>C_Course_Attainment!M55</f>
        <v>87</v>
      </c>
      <c r="N7" s="43">
        <f>C_Course_Attainment!N55</f>
        <v>3</v>
      </c>
      <c r="O7" s="40">
        <f>C_Course_Attainment!O55</f>
        <v>94.52000000000001</v>
      </c>
      <c r="P7" s="43">
        <f>C_Course_Attainment!P55</f>
        <v>3</v>
      </c>
      <c r="Q7" s="42">
        <f>B19</f>
        <v>70</v>
      </c>
      <c r="R7" s="40" t="str">
        <f>IF(O7&gt;=B19,"Yes","No")</f>
        <v>Yes</v>
      </c>
    </row>
    <row r="8" spans="1:18" x14ac:dyDescent="0.3">
      <c r="A8" s="3" t="s">
        <v>34</v>
      </c>
      <c r="B8" s="3" t="s">
        <v>35</v>
      </c>
    </row>
    <row r="9" spans="1:18" x14ac:dyDescent="0.3">
      <c r="A9" s="5" t="s">
        <v>37</v>
      </c>
      <c r="B9" s="5" t="s">
        <v>38</v>
      </c>
    </row>
    <row r="10" spans="1:18" x14ac:dyDescent="0.3">
      <c r="A10" s="3" t="s">
        <v>41</v>
      </c>
      <c r="B10" s="3">
        <v>50</v>
      </c>
    </row>
    <row r="11" spans="1:18" x14ac:dyDescent="0.3">
      <c r="A11" s="5" t="s">
        <v>42</v>
      </c>
      <c r="B11" s="5">
        <v>3</v>
      </c>
    </row>
    <row r="12" spans="1:18" x14ac:dyDescent="0.3">
      <c r="A12" s="2"/>
      <c r="B12" s="2"/>
    </row>
    <row r="13" spans="1:18" x14ac:dyDescent="0.3">
      <c r="A13" s="44" t="s">
        <v>43</v>
      </c>
      <c r="B13" s="44"/>
    </row>
    <row r="14" spans="1:18" x14ac:dyDescent="0.3">
      <c r="A14" s="3" t="s">
        <v>44</v>
      </c>
      <c r="B14" s="3">
        <f>C_Input_Details!B14</f>
        <v>70</v>
      </c>
    </row>
    <row r="15" spans="1:18" x14ac:dyDescent="0.3">
      <c r="A15" s="5" t="s">
        <v>45</v>
      </c>
      <c r="B15" s="5">
        <f>C_Input_Details!B15</f>
        <v>80</v>
      </c>
    </row>
    <row r="16" spans="1:18" x14ac:dyDescent="0.3">
      <c r="A16" s="3" t="s">
        <v>46</v>
      </c>
      <c r="B16" s="3">
        <f>C_Input_Details!B16</f>
        <v>20</v>
      </c>
    </row>
    <row r="17" spans="1:2" x14ac:dyDescent="0.3">
      <c r="A17" s="5" t="s">
        <v>47</v>
      </c>
      <c r="B17" s="5">
        <f>C_Input_Details!B17</f>
        <v>80</v>
      </c>
    </row>
    <row r="18" spans="1:2" x14ac:dyDescent="0.3">
      <c r="A18" s="3" t="s">
        <v>40</v>
      </c>
      <c r="B18" s="3">
        <f>C_Input_Details!B18</f>
        <v>20</v>
      </c>
    </row>
    <row r="19" spans="1:2" x14ac:dyDescent="0.3">
      <c r="A19" s="5" t="s">
        <v>48</v>
      </c>
      <c r="B19" s="5">
        <f>C_Input_Details!B19</f>
        <v>70</v>
      </c>
    </row>
  </sheetData>
  <sheetProtection sheet="1"/>
  <mergeCells count="17">
    <mergeCell ref="O2:P2"/>
    <mergeCell ref="O3:P3"/>
    <mergeCell ref="D1:R1"/>
    <mergeCell ref="M2:N3"/>
    <mergeCell ref="D5:D7"/>
    <mergeCell ref="G2:H2"/>
    <mergeCell ref="K2:L2"/>
    <mergeCell ref="I2:J2"/>
    <mergeCell ref="F2:F4"/>
    <mergeCell ref="K3:L3"/>
    <mergeCell ref="I3:J3"/>
    <mergeCell ref="A13:B13"/>
    <mergeCell ref="A1:B1"/>
    <mergeCell ref="E5:E7"/>
    <mergeCell ref="D2:D4"/>
    <mergeCell ref="G3:H3"/>
    <mergeCell ref="E2:E4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C_Input_Details</vt:lpstr>
      <vt:lpstr>C_CA-I</vt:lpstr>
      <vt:lpstr>C_End_Sem-E</vt:lpstr>
      <vt:lpstr>C_Internal_Components</vt:lpstr>
      <vt:lpstr>C_External_Components</vt:lpstr>
      <vt:lpstr>C_Course_Attainment</vt:lpstr>
      <vt:lpstr>C_Printout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Ramanan R</cp:lastModifiedBy>
  <dcterms:created xsi:type="dcterms:W3CDTF">2024-02-19T07:28:33Z</dcterms:created>
  <dcterms:modified xsi:type="dcterms:W3CDTF">2024-02-19T07:30:58Z</dcterms:modified>
</cp:coreProperties>
</file>