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_Input_Details" sheetId="1" state="visible" r:id="rId1"/>
    <sheet name="C_CA-I" sheetId="2" state="visible" r:id="rId2"/>
    <sheet name="C_End_Sem-E" sheetId="3" state="visible" r:id="rId3"/>
    <sheet name="C_Internal_Components" sheetId="4" state="visible" r:id="rId4"/>
    <sheet name="C_External_Components" sheetId="5" state="visible" r:id="rId5"/>
    <sheet name="C_Course_Attainment" sheetId="6" state="visible" r:id="rId6"/>
    <sheet name="C_Printou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C_Component_Details" displayName="C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C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C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19MEE481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Simulation of Manufacturing Systems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50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/>
    </row>
    <row r="12">
      <c r="A12" s="2" t="n"/>
      <c r="B12" s="2" t="n"/>
      <c r="C12" s="2" t="n"/>
      <c r="D12" s="13" t="inlineStr">
        <is>
          <t>CO2</t>
        </is>
      </c>
      <c r="E12" s="14" t="n"/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/>
    </row>
    <row r="14">
      <c r="A14" s="3" t="inlineStr">
        <is>
          <t>Default Threshold %</t>
        </is>
      </c>
      <c r="B14" s="15" t="n"/>
      <c r="C14" s="2" t="n"/>
      <c r="D14" s="13" t="inlineStr">
        <is>
          <t>CO4</t>
        </is>
      </c>
      <c r="E14" s="14" t="n"/>
    </row>
    <row r="15">
      <c r="A15" s="5" t="inlineStr">
        <is>
          <t>Internal %</t>
        </is>
      </c>
      <c r="B15" s="16" t="n"/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C_CA-I</t>
        </is>
      </c>
      <c r="B23" s="18" t="n">
        <v>4</v>
      </c>
      <c r="C23" s="2" t="n"/>
      <c r="D23" s="2" t="n"/>
      <c r="E23" s="2" t="n"/>
    </row>
    <row r="24">
      <c r="A24" s="18" t="inlineStr">
        <is>
          <t>C_End_Sem-E</t>
        </is>
      </c>
      <c r="B24" s="18" t="n">
        <v>4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C_CA-I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"19MEE481_CO1")</f>
        <v/>
      </c>
      <c r="I3" s="25">
        <f>SUMIFS(C3:F3, C6:F6, "19MEE481_CO2")</f>
        <v/>
      </c>
      <c r="J3" s="25">
        <f>SUMIFS(C3:F3, C6:F6, "19MEE481_CO3")</f>
        <v/>
      </c>
      <c r="K3" s="25">
        <f>SUMIFS(C3:F3, C6:F6, "19MEE481_CO4")</f>
        <v/>
      </c>
    </row>
    <row r="4">
      <c r="A4" s="2" t="n"/>
      <c r="B4" s="22" t="inlineStr">
        <is>
          <t>Threshold</t>
        </is>
      </c>
      <c r="C4" s="26">
        <f>C_Input_Details!B14/100*C3</f>
        <v/>
      </c>
      <c r="D4" s="26">
        <f>C_Input_Details!B14/100*D3</f>
        <v/>
      </c>
      <c r="E4" s="26">
        <f>C_Input_Details!B14/100*E3</f>
        <v/>
      </c>
      <c r="F4" s="26">
        <f>C_Input_Details!B14/100*F3</f>
        <v/>
      </c>
      <c r="H4" s="25">
        <f>SUMIFS(C4:F4, C6:F6, "19MEE481_CO1")</f>
        <v/>
      </c>
      <c r="I4" s="25">
        <f>SUMIFS(C4:F4, C6:F6, "19MEE481_CO2")</f>
        <v/>
      </c>
      <c r="J4" s="25">
        <f>SUMIFS(C4:F4, C6:F6, "19MEE481_CO3")</f>
        <v/>
      </c>
      <c r="K4" s="25">
        <f>SUMIFS(C4:F4, C6:F6, "19MEE481_CO4")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CONCATENATE("19MEE481_CO", C5)</f>
        <v/>
      </c>
      <c r="D6" s="5">
        <f>CONCATENATE("19MEE481_CO", D5)</f>
        <v/>
      </c>
      <c r="E6" s="5">
        <f>CONCATENATE("19MEE481_CO", E5)</f>
        <v/>
      </c>
      <c r="F6" s="5">
        <f>CONCATENATE("19MEE481_CO",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"19MEE481_CO1")</f>
        <v/>
      </c>
      <c r="I11" s="25">
        <f>SUMIFS(C11:F11, C6:F6, "19MEE481_CO2")</f>
        <v/>
      </c>
      <c r="J11" s="25">
        <f>SUMIFS(C11:F11, C6:F6, "19MEE481_CO3")</f>
        <v/>
      </c>
      <c r="K11" s="25">
        <f>SUMIFS(C11:F11, C6:F6, "19MEE481_CO4")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"19MEE481_CO1")</f>
        <v/>
      </c>
      <c r="I12" s="25">
        <f>SUMIFS(C12:F12, C6:F6, "19MEE481_CO2")</f>
        <v/>
      </c>
      <c r="J12" s="25">
        <f>SUMIFS(C12:F12, C6:F6, "19MEE481_CO3")</f>
        <v/>
      </c>
      <c r="K12" s="25">
        <f>SUMIFS(C12:F12, C6:F6, "19MEE481_CO4")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"19MEE481_CO1")</f>
        <v/>
      </c>
      <c r="I13" s="25">
        <f>SUMIFS(C13:F13, C6:F6, "19MEE481_CO2")</f>
        <v/>
      </c>
      <c r="J13" s="25">
        <f>SUMIFS(C13:F13, C6:F6, "19MEE481_CO3")</f>
        <v/>
      </c>
      <c r="K13" s="25">
        <f>SUMIFS(C13:F13, C6:F6, "19MEE481_CO4")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"19MEE481_CO1")</f>
        <v/>
      </c>
      <c r="I14" s="25">
        <f>SUMIFS(C14:F14, C6:F6, "19MEE481_CO2")</f>
        <v/>
      </c>
      <c r="J14" s="25">
        <f>SUMIFS(C14:F14, C6:F6, "19MEE481_CO3")</f>
        <v/>
      </c>
      <c r="K14" s="25">
        <f>SUMIFS(C14:F14, C6:F6, "19MEE481_CO4")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"19MEE481_CO1")</f>
        <v/>
      </c>
      <c r="I15" s="25">
        <f>SUMIFS(C15:F15, C6:F6, "19MEE481_CO2")</f>
        <v/>
      </c>
      <c r="J15" s="25">
        <f>SUMIFS(C15:F15, C6:F6, "19MEE481_CO3")</f>
        <v/>
      </c>
      <c r="K15" s="25">
        <f>SUMIFS(C15:F15, C6:F6, "19MEE481_CO4")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"19MEE481_CO1")</f>
        <v/>
      </c>
      <c r="I16" s="25">
        <f>SUMIFS(C16:F16, C6:F6, "19MEE481_CO2")</f>
        <v/>
      </c>
      <c r="J16" s="25">
        <f>SUMIFS(C16:F16, C6:F6, "19MEE481_CO3")</f>
        <v/>
      </c>
      <c r="K16" s="25">
        <f>SUMIFS(C16:F16, C6:F6, "19MEE481_CO4")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"19MEE481_CO1")</f>
        <v/>
      </c>
      <c r="I17" s="25">
        <f>SUMIFS(C17:F17, C6:F6, "19MEE481_CO2")</f>
        <v/>
      </c>
      <c r="J17" s="25">
        <f>SUMIFS(C17:F17, C6:F6, "19MEE481_CO3")</f>
        <v/>
      </c>
      <c r="K17" s="25">
        <f>SUMIFS(C17:F17, C6:F6, "19MEE481_CO4")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"19MEE481_CO1")</f>
        <v/>
      </c>
      <c r="I18" s="25">
        <f>SUMIFS(C18:F18, C6:F6, "19MEE481_CO2")</f>
        <v/>
      </c>
      <c r="J18" s="25">
        <f>SUMIFS(C18:F18, C6:F6, "19MEE481_CO3")</f>
        <v/>
      </c>
      <c r="K18" s="25">
        <f>SUMIFS(C18:F18, C6:F6, "19MEE481_CO4")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"19MEE481_CO1")</f>
        <v/>
      </c>
      <c r="I19" s="25">
        <f>SUMIFS(C19:F19, C6:F6, "19MEE481_CO2")</f>
        <v/>
      </c>
      <c r="J19" s="25">
        <f>SUMIFS(C19:F19, C6:F6, "19MEE481_CO3")</f>
        <v/>
      </c>
      <c r="K19" s="25">
        <f>SUMIFS(C19:F19, C6:F6, "19MEE481_CO4")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"19MEE481_CO1")</f>
        <v/>
      </c>
      <c r="I20" s="25">
        <f>SUMIFS(C20:F20, C6:F6, "19MEE481_CO2")</f>
        <v/>
      </c>
      <c r="J20" s="25">
        <f>SUMIFS(C20:F20, C6:F6, "19MEE481_CO3")</f>
        <v/>
      </c>
      <c r="K20" s="25">
        <f>SUMIFS(C20:F20, C6:F6, "19MEE481_CO4")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"19MEE481_CO1")</f>
        <v/>
      </c>
      <c r="I21" s="25">
        <f>SUMIFS(C21:F21, C6:F6, "19MEE481_CO2")</f>
        <v/>
      </c>
      <c r="J21" s="25">
        <f>SUMIFS(C21:F21, C6:F6, "19MEE481_CO3")</f>
        <v/>
      </c>
      <c r="K21" s="25">
        <f>SUMIFS(C21:F21, C6:F6, "19MEE481_CO4")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"19MEE481_CO1")</f>
        <v/>
      </c>
      <c r="I22" s="25">
        <f>SUMIFS(C22:F22, C6:F6, "19MEE481_CO2")</f>
        <v/>
      </c>
      <c r="J22" s="25">
        <f>SUMIFS(C22:F22, C6:F6, "19MEE481_CO3")</f>
        <v/>
      </c>
      <c r="K22" s="25">
        <f>SUMIFS(C22:F22, C6:F6, "19MEE481_CO4")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"19MEE481_CO1")</f>
        <v/>
      </c>
      <c r="I23" s="25">
        <f>SUMIFS(C23:F23, C6:F6, "19MEE481_CO2")</f>
        <v/>
      </c>
      <c r="J23" s="25">
        <f>SUMIFS(C23:F23, C6:F6, "19MEE481_CO3")</f>
        <v/>
      </c>
      <c r="K23" s="25">
        <f>SUMIFS(C23:F23, C6:F6, "19MEE481_CO4")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"19MEE481_CO1")</f>
        <v/>
      </c>
      <c r="I24" s="25">
        <f>SUMIFS(C24:F24, C6:F6, "19MEE481_CO2")</f>
        <v/>
      </c>
      <c r="J24" s="25">
        <f>SUMIFS(C24:F24, C6:F6, "19MEE481_CO3")</f>
        <v/>
      </c>
      <c r="K24" s="25">
        <f>SUMIFS(C24:F24, C6:F6, "19MEE481_CO4")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"19MEE481_CO1")</f>
        <v/>
      </c>
      <c r="I25" s="25">
        <f>SUMIFS(C25:F25, C6:F6, "19MEE481_CO2")</f>
        <v/>
      </c>
      <c r="J25" s="25">
        <f>SUMIFS(C25:F25, C6:F6, "19MEE481_CO3")</f>
        <v/>
      </c>
      <c r="K25" s="25">
        <f>SUMIFS(C25:F25, C6:F6, "19MEE481_CO4")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"19MEE481_CO1")</f>
        <v/>
      </c>
      <c r="I26" s="25">
        <f>SUMIFS(C26:F26, C6:F6, "19MEE481_CO2")</f>
        <v/>
      </c>
      <c r="J26" s="25">
        <f>SUMIFS(C26:F26, C6:F6, "19MEE481_CO3")</f>
        <v/>
      </c>
      <c r="K26" s="25">
        <f>SUMIFS(C26:F26, C6:F6, "19MEE481_CO4")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"19MEE481_CO1")</f>
        <v/>
      </c>
      <c r="I27" s="25">
        <f>SUMIFS(C27:F27, C6:F6, "19MEE481_CO2")</f>
        <v/>
      </c>
      <c r="J27" s="25">
        <f>SUMIFS(C27:F27, C6:F6, "19MEE481_CO3")</f>
        <v/>
      </c>
      <c r="K27" s="25">
        <f>SUMIFS(C27:F27, C6:F6, "19MEE481_CO4")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"19MEE481_CO1")</f>
        <v/>
      </c>
      <c r="I28" s="25">
        <f>SUMIFS(C28:F28, C6:F6, "19MEE481_CO2")</f>
        <v/>
      </c>
      <c r="J28" s="25">
        <f>SUMIFS(C28:F28, C6:F6, "19MEE481_CO3")</f>
        <v/>
      </c>
      <c r="K28" s="25">
        <f>SUMIFS(C28:F28, C6:F6, "19MEE481_CO4")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"19MEE481_CO1")</f>
        <v/>
      </c>
      <c r="I29" s="25">
        <f>SUMIFS(C29:F29, C6:F6, "19MEE481_CO2")</f>
        <v/>
      </c>
      <c r="J29" s="25">
        <f>SUMIFS(C29:F29, C6:F6, "19MEE481_CO3")</f>
        <v/>
      </c>
      <c r="K29" s="25">
        <f>SUMIFS(C29:F29, C6:F6, "19MEE481_CO4")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"19MEE481_CO1")</f>
        <v/>
      </c>
      <c r="I30" s="25">
        <f>SUMIFS(C30:F30, C6:F6, "19MEE481_CO2")</f>
        <v/>
      </c>
      <c r="J30" s="25">
        <f>SUMIFS(C30:F30, C6:F6, "19MEE481_CO3")</f>
        <v/>
      </c>
      <c r="K30" s="25">
        <f>SUMIFS(C30:F30, C6:F6, "19MEE481_CO4")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"19MEE481_CO1")</f>
        <v/>
      </c>
      <c r="I31" s="25">
        <f>SUMIFS(C31:F31, C6:F6, "19MEE481_CO2")</f>
        <v/>
      </c>
      <c r="J31" s="25">
        <f>SUMIFS(C31:F31, C6:F6, "19MEE481_CO3")</f>
        <v/>
      </c>
      <c r="K31" s="25">
        <f>SUMIFS(C31:F31, C6:F6, "19MEE481_CO4")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"19MEE481_CO1")</f>
        <v/>
      </c>
      <c r="I32" s="25">
        <f>SUMIFS(C32:F32, C6:F6, "19MEE481_CO2")</f>
        <v/>
      </c>
      <c r="J32" s="25">
        <f>SUMIFS(C32:F32, C6:F6, "19MEE481_CO3")</f>
        <v/>
      </c>
      <c r="K32" s="25">
        <f>SUMIFS(C32:F32, C6:F6, "19MEE481_CO4")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"19MEE481_CO1")</f>
        <v/>
      </c>
      <c r="I33" s="25">
        <f>SUMIFS(C33:F33, C6:F6, "19MEE481_CO2")</f>
        <v/>
      </c>
      <c r="J33" s="25">
        <f>SUMIFS(C33:F33, C6:F6, "19MEE481_CO3")</f>
        <v/>
      </c>
      <c r="K33" s="25">
        <f>SUMIFS(C33:F33, C6:F6, "19MEE481_CO4")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"19MEE481_CO1")</f>
        <v/>
      </c>
      <c r="I34" s="25">
        <f>SUMIFS(C34:F34, C6:F6, "19MEE481_CO2")</f>
        <v/>
      </c>
      <c r="J34" s="25">
        <f>SUMIFS(C34:F34, C6:F6, "19MEE481_CO3")</f>
        <v/>
      </c>
      <c r="K34" s="25">
        <f>SUMIFS(C34:F34, C6:F6, "19MEE481_CO4")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"19MEE481_CO1")</f>
        <v/>
      </c>
      <c r="I35" s="25">
        <f>SUMIFS(C35:F35, C6:F6, "19MEE481_CO2")</f>
        <v/>
      </c>
      <c r="J35" s="25">
        <f>SUMIFS(C35:F35, C6:F6, "19MEE481_CO3")</f>
        <v/>
      </c>
      <c r="K35" s="25">
        <f>SUMIFS(C35:F35, C6:F6, "19MEE481_CO4")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"19MEE481_CO1")</f>
        <v/>
      </c>
      <c r="I36" s="25">
        <f>SUMIFS(C36:F36, C6:F6, "19MEE481_CO2")</f>
        <v/>
      </c>
      <c r="J36" s="25">
        <f>SUMIFS(C36:F36, C6:F6, "19MEE481_CO3")</f>
        <v/>
      </c>
      <c r="K36" s="25">
        <f>SUMIFS(C36:F36, C6:F6, "19MEE481_CO4")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"19MEE481_CO1")</f>
        <v/>
      </c>
      <c r="I37" s="25">
        <f>SUMIFS(C37:F37, C6:F6, "19MEE481_CO2")</f>
        <v/>
      </c>
      <c r="J37" s="25">
        <f>SUMIFS(C37:F37, C6:F6, "19MEE481_CO3")</f>
        <v/>
      </c>
      <c r="K37" s="25">
        <f>SUMIFS(C37:F37, C6:F6, "19MEE481_CO4")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"19MEE481_CO1")</f>
        <v/>
      </c>
      <c r="I38" s="25">
        <f>SUMIFS(C38:F38, C6:F6, "19MEE481_CO2")</f>
        <v/>
      </c>
      <c r="J38" s="25">
        <f>SUMIFS(C38:F38, C6:F6, "19MEE481_CO3")</f>
        <v/>
      </c>
      <c r="K38" s="25">
        <f>SUMIFS(C38:F38, C6:F6, "19MEE481_CO4")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"19MEE481_CO1")</f>
        <v/>
      </c>
      <c r="I39" s="25">
        <f>SUMIFS(C39:F39, C6:F6, "19MEE481_CO2")</f>
        <v/>
      </c>
      <c r="J39" s="25">
        <f>SUMIFS(C39:F39, C6:F6, "19MEE481_CO3")</f>
        <v/>
      </c>
      <c r="K39" s="25">
        <f>SUMIFS(C39:F39, C6:F6, "19MEE481_CO4")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"19MEE481_CO1")</f>
        <v/>
      </c>
      <c r="I40" s="25">
        <f>SUMIFS(C40:F40, C6:F6, "19MEE481_CO2")</f>
        <v/>
      </c>
      <c r="J40" s="25">
        <f>SUMIFS(C40:F40, C6:F6, "19MEE481_CO3")</f>
        <v/>
      </c>
      <c r="K40" s="25">
        <f>SUMIFS(C40:F40, C6:F6, "19MEE481_CO4")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"19MEE481_CO1")</f>
        <v/>
      </c>
      <c r="I41" s="25">
        <f>SUMIFS(C41:F41, C6:F6, "19MEE481_CO2")</f>
        <v/>
      </c>
      <c r="J41" s="25">
        <f>SUMIFS(C41:F41, C6:F6, "19MEE481_CO3")</f>
        <v/>
      </c>
      <c r="K41" s="25">
        <f>SUMIFS(C41:F41, C6:F6, "19MEE481_CO4")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"19MEE481_CO1")</f>
        <v/>
      </c>
      <c r="I42" s="25">
        <f>SUMIFS(C42:F42, C6:F6, "19MEE481_CO2")</f>
        <v/>
      </c>
      <c r="J42" s="25">
        <f>SUMIFS(C42:F42, C6:F6, "19MEE481_CO3")</f>
        <v/>
      </c>
      <c r="K42" s="25">
        <f>SUMIFS(C42:F42, C6:F6, "19MEE481_CO4")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"19MEE481_CO1")</f>
        <v/>
      </c>
      <c r="I43" s="25">
        <f>SUMIFS(C43:F43, C6:F6, "19MEE481_CO2")</f>
        <v/>
      </c>
      <c r="J43" s="25">
        <f>SUMIFS(C43:F43, C6:F6, "19MEE481_CO3")</f>
        <v/>
      </c>
      <c r="K43" s="25">
        <f>SUMIFS(C43:F43, C6:F6, "19MEE481_CO4")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"19MEE481_CO1")</f>
        <v/>
      </c>
      <c r="I44" s="25">
        <f>SUMIFS(C44:F44, C6:F6, "19MEE481_CO2")</f>
        <v/>
      </c>
      <c r="J44" s="25">
        <f>SUMIFS(C44:F44, C6:F6, "19MEE481_CO3")</f>
        <v/>
      </c>
      <c r="K44" s="25">
        <f>SUMIFS(C44:F44, C6:F6, "19MEE481_CO4")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"19MEE481_CO1")</f>
        <v/>
      </c>
      <c r="I45" s="25">
        <f>SUMIFS(C45:F45, C6:F6, "19MEE481_CO2")</f>
        <v/>
      </c>
      <c r="J45" s="25">
        <f>SUMIFS(C45:F45, C6:F6, "19MEE481_CO3")</f>
        <v/>
      </c>
      <c r="K45" s="25">
        <f>SUMIFS(C45:F45, C6:F6, "19MEE481_CO4")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"19MEE481_CO1")</f>
        <v/>
      </c>
      <c r="I46" s="25">
        <f>SUMIFS(C46:F46, C6:F6, "19MEE481_CO2")</f>
        <v/>
      </c>
      <c r="J46" s="25">
        <f>SUMIFS(C46:F46, C6:F6, "19MEE481_CO3")</f>
        <v/>
      </c>
      <c r="K46" s="25">
        <f>SUMIFS(C46:F46, C6:F6, "19MEE481_CO4")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"19MEE481_CO1")</f>
        <v/>
      </c>
      <c r="I47" s="25">
        <f>SUMIFS(C47:F47, C6:F6, "19MEE481_CO2")</f>
        <v/>
      </c>
      <c r="J47" s="25">
        <f>SUMIFS(C47:F47, C6:F6, "19MEE481_CO3")</f>
        <v/>
      </c>
      <c r="K47" s="25">
        <f>SUMIFS(C47:F47, C6:F6, "19MEE481_CO4")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"19MEE481_CO1")</f>
        <v/>
      </c>
      <c r="I48" s="25">
        <f>SUMIFS(C48:F48, C6:F6, "19MEE481_CO2")</f>
        <v/>
      </c>
      <c r="J48" s="25">
        <f>SUMIFS(C48:F48, C6:F6, "19MEE481_CO3")</f>
        <v/>
      </c>
      <c r="K48" s="25">
        <f>SUMIFS(C48:F48, C6:F6, "19MEE481_CO4")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"19MEE481_CO1")</f>
        <v/>
      </c>
      <c r="I49" s="25">
        <f>SUMIFS(C49:F49, C6:F6, "19MEE481_CO2")</f>
        <v/>
      </c>
      <c r="J49" s="25">
        <f>SUMIFS(C49:F49, C6:F6, "19MEE481_CO3")</f>
        <v/>
      </c>
      <c r="K49" s="25">
        <f>SUMIFS(C49:F49, C6:F6, "19MEE481_CO4")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"19MEE481_CO1")</f>
        <v/>
      </c>
      <c r="I50" s="25">
        <f>SUMIFS(C50:F50, C6:F6, "19MEE481_CO2")</f>
        <v/>
      </c>
      <c r="J50" s="25">
        <f>SUMIFS(C50:F50, C6:F6, "19MEE481_CO3")</f>
        <v/>
      </c>
      <c r="K50" s="25">
        <f>SUMIFS(C50:F50, C6:F6, "19MEE481_CO4")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"19MEE481_CO1")</f>
        <v/>
      </c>
      <c r="I51" s="25">
        <f>SUMIFS(C51:F51, C6:F6, "19MEE481_CO2")</f>
        <v/>
      </c>
      <c r="J51" s="25">
        <f>SUMIFS(C51:F51, C6:F6, "19MEE481_CO3")</f>
        <v/>
      </c>
      <c r="K51" s="25">
        <f>SUMIFS(C51:F51, C6:F6, "19MEE481_CO4")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"19MEE481_CO1")</f>
        <v/>
      </c>
      <c r="I52" s="25">
        <f>SUMIFS(C52:F52, C6:F6, "19MEE481_CO2")</f>
        <v/>
      </c>
      <c r="J52" s="25">
        <f>SUMIFS(C52:F52, C6:F6, "19MEE481_CO3")</f>
        <v/>
      </c>
      <c r="K52" s="25">
        <f>SUMIFS(C52:F52, C6:F6, "19MEE481_CO4")</f>
        <v/>
      </c>
    </row>
    <row r="53">
      <c r="A53" s="24" t="n"/>
      <c r="B53" s="24" t="n"/>
      <c r="C53" s="24" t="n"/>
      <c r="D53" s="24" t="n"/>
      <c r="E53" s="24" t="n"/>
      <c r="F53" s="24" t="n"/>
      <c r="H53" s="25">
        <f>SUMIFS(C53:F53, C6:F6, "19MEE481_CO1")</f>
        <v/>
      </c>
      <c r="I53" s="25">
        <f>SUMIFS(C53:F53, C6:F6, "19MEE481_CO2")</f>
        <v/>
      </c>
      <c r="J53" s="25">
        <f>SUMIFS(C53:F53, C6:F6, "19MEE481_CO3")</f>
        <v/>
      </c>
      <c r="K53" s="25">
        <f>SUMIFS(C53:F53, C6:F6, "19MEE481_CO4")</f>
        <v/>
      </c>
    </row>
    <row r="54">
      <c r="A54" s="26" t="n"/>
      <c r="B54" s="26" t="n"/>
      <c r="C54" s="26" t="n"/>
      <c r="D54" s="26" t="n"/>
      <c r="E54" s="26" t="n"/>
      <c r="F54" s="26" t="n"/>
      <c r="H54" s="25">
        <f>SUMIFS(C54:F54, C6:F6, "19MEE481_CO1")</f>
        <v/>
      </c>
      <c r="I54" s="25">
        <f>SUMIFS(C54:F54, C6:F6, "19MEE481_CO2")</f>
        <v/>
      </c>
      <c r="J54" s="25">
        <f>SUMIFS(C54:F54, C6:F6, "19MEE481_CO3")</f>
        <v/>
      </c>
      <c r="K54" s="25">
        <f>SUMIFS(C54:F54, C6:F6, "19MEE481_CO4")</f>
        <v/>
      </c>
    </row>
    <row r="55">
      <c r="A55" s="24" t="n"/>
      <c r="B55" s="24" t="n"/>
      <c r="C55" s="24" t="n"/>
      <c r="D55" s="24" t="n"/>
      <c r="E55" s="24" t="n"/>
      <c r="F55" s="24" t="n"/>
      <c r="H55" s="25">
        <f>SUMIFS(C55:F55, C6:F6, "19MEE481_CO1")</f>
        <v/>
      </c>
      <c r="I55" s="25">
        <f>SUMIFS(C55:F55, C6:F6, "19MEE481_CO2")</f>
        <v/>
      </c>
      <c r="J55" s="25">
        <f>SUMIFS(C55:F55, C6:F6, "19MEE481_CO3")</f>
        <v/>
      </c>
      <c r="K55" s="25">
        <f>SUMIFS(C55:F55, C6:F6, "19MEE481_CO4")</f>
        <v/>
      </c>
    </row>
    <row r="56">
      <c r="A56" s="26" t="n"/>
      <c r="B56" s="26" t="n"/>
      <c r="C56" s="26" t="n"/>
      <c r="D56" s="26" t="n"/>
      <c r="E56" s="26" t="n"/>
      <c r="F56" s="26" t="n"/>
      <c r="H56" s="25">
        <f>SUMIFS(C56:F56, C6:F6, "19MEE481_CO1")</f>
        <v/>
      </c>
      <c r="I56" s="25">
        <f>SUMIFS(C56:F56, C6:F6, "19MEE481_CO2")</f>
        <v/>
      </c>
      <c r="J56" s="25">
        <f>SUMIFS(C56:F56, C6:F6, "19MEE481_CO3")</f>
        <v/>
      </c>
      <c r="K56" s="25">
        <f>SUMIFS(C56:F56, C6:F6, "19MEE481_CO4")</f>
        <v/>
      </c>
    </row>
    <row r="57">
      <c r="A57" s="24" t="n"/>
      <c r="B57" s="24" t="n"/>
      <c r="C57" s="24" t="n"/>
      <c r="D57" s="24" t="n"/>
      <c r="E57" s="24" t="n"/>
      <c r="F57" s="24" t="n"/>
      <c r="H57" s="25">
        <f>SUMIFS(C57:F57, C6:F6, "19MEE481_CO1")</f>
        <v/>
      </c>
      <c r="I57" s="25">
        <f>SUMIFS(C57:F57, C6:F6, "19MEE481_CO2")</f>
        <v/>
      </c>
      <c r="J57" s="25">
        <f>SUMIFS(C57:F57, C6:F6, "19MEE481_CO3")</f>
        <v/>
      </c>
      <c r="K57" s="25">
        <f>SUMIFS(C57:F57, C6:F6, "19MEE481_CO4")</f>
        <v/>
      </c>
    </row>
    <row r="58">
      <c r="A58" s="26" t="n"/>
      <c r="B58" s="26" t="n"/>
      <c r="C58" s="26" t="n"/>
      <c r="D58" s="26" t="n"/>
      <c r="E58" s="26" t="n"/>
      <c r="F58" s="26" t="n"/>
      <c r="H58" s="25">
        <f>SUMIFS(C58:F58, C6:F6, "19MEE481_CO1")</f>
        <v/>
      </c>
      <c r="I58" s="25">
        <f>SUMIFS(C58:F58, C6:F6, "19MEE481_CO2")</f>
        <v/>
      </c>
      <c r="J58" s="25">
        <f>SUMIFS(C58:F58, C6:F6, "19MEE481_CO3")</f>
        <v/>
      </c>
      <c r="K58" s="25">
        <f>SUMIFS(C58:F58, C6:F6, "19MEE481_CO4")</f>
        <v/>
      </c>
    </row>
    <row r="59">
      <c r="A59" s="24" t="n"/>
      <c r="B59" s="24" t="n"/>
      <c r="C59" s="24" t="n"/>
      <c r="D59" s="24" t="n"/>
      <c r="E59" s="24" t="n"/>
      <c r="F59" s="24" t="n"/>
      <c r="H59" s="25">
        <f>SUMIFS(C59:F59, C6:F6, "19MEE481_CO1")</f>
        <v/>
      </c>
      <c r="I59" s="25">
        <f>SUMIFS(C59:F59, C6:F6, "19MEE481_CO2")</f>
        <v/>
      </c>
      <c r="J59" s="25">
        <f>SUMIFS(C59:F59, C6:F6, "19MEE481_CO3")</f>
        <v/>
      </c>
      <c r="K59" s="25">
        <f>SUMIFS(C59:F59, C6:F6, "19MEE481_CO4")</f>
        <v/>
      </c>
    </row>
    <row r="60">
      <c r="A60" s="26" t="n"/>
      <c r="B60" s="26" t="n"/>
      <c r="C60" s="26" t="n"/>
      <c r="D60" s="26" t="n"/>
      <c r="E60" s="26" t="n"/>
      <c r="F60" s="26" t="n"/>
      <c r="H60" s="25">
        <f>SUMIFS(C60:F60, C6:F6, "19MEE481_CO1")</f>
        <v/>
      </c>
      <c r="I60" s="25">
        <f>SUMIFS(C60:F60, C6:F6, "19MEE481_CO2")</f>
        <v/>
      </c>
      <c r="J60" s="25">
        <f>SUMIFS(C60:F60, C6:F6, "19MEE481_CO3")</f>
        <v/>
      </c>
      <c r="K60" s="25">
        <f>SUMIFS(C60:F60, C6:F6, "19MEE481_CO4")</f>
        <v/>
      </c>
    </row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F9"/>
    <mergeCell ref="B64:C64"/>
    <mergeCell ref="B67:C67"/>
    <mergeCell ref="B66:C66"/>
    <mergeCell ref="B63:C63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COUNTIF(C11:C60, "&gt;="&amp;$C$4)=0</formula>
    </cfRule>
  </conditionalFormatting>
  <conditionalFormatting sqref="C11:C60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0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0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COUNTIF(D11:D60, "&gt;="&amp;$D$4)=0</formula>
    </cfRule>
  </conditionalFormatting>
  <conditionalFormatting sqref="D11:D60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COUNTIF(E11:E60, "&gt;="&amp;$E$4)=0</formula>
    </cfRule>
  </conditionalFormatting>
  <conditionalFormatting sqref="E11:E60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COUNTIF(F11:F60, "&gt;="&amp;$F$4)=0</formula>
    </cfRule>
  </conditionalFormatting>
  <conditionalFormatting sqref="F11:F60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C_End_Sem-E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"19MEE481_CO1")</f>
        <v/>
      </c>
      <c r="I3" s="25">
        <f>SUMIFS(C3:F3, C6:F6, "19MEE481_CO2")</f>
        <v/>
      </c>
      <c r="J3" s="25">
        <f>SUMIFS(C3:F3, C6:F6, "19MEE481_CO3")</f>
        <v/>
      </c>
      <c r="K3" s="25">
        <f>SUMIFS(C3:F3, C6:F6, "19MEE481_CO4")</f>
        <v/>
      </c>
    </row>
    <row r="4">
      <c r="A4" s="2" t="n"/>
      <c r="B4" s="22" t="inlineStr">
        <is>
          <t>Threshold</t>
        </is>
      </c>
      <c r="C4" s="26">
        <f>C_Input_Details!B14/100*C3</f>
        <v/>
      </c>
      <c r="D4" s="26">
        <f>C_Input_Details!B14/100*D3</f>
        <v/>
      </c>
      <c r="E4" s="26">
        <f>C_Input_Details!B14/100*E3</f>
        <v/>
      </c>
      <c r="F4" s="26">
        <f>C_Input_Details!B14/100*F3</f>
        <v/>
      </c>
      <c r="H4" s="25">
        <f>SUMIFS(C4:F4, C6:F6, "19MEE481_CO1")</f>
        <v/>
      </c>
      <c r="I4" s="25">
        <f>SUMIFS(C4:F4, C6:F6, "19MEE481_CO2")</f>
        <v/>
      </c>
      <c r="J4" s="25">
        <f>SUMIFS(C4:F4, C6:F6, "19MEE481_CO3")</f>
        <v/>
      </c>
      <c r="K4" s="25">
        <f>SUMIFS(C4:F4, C6:F6, "19MEE481_CO4")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CONCATENATE("19MEE481_CO", C5)</f>
        <v/>
      </c>
      <c r="D6" s="5">
        <f>CONCATENATE("19MEE481_CO", D5)</f>
        <v/>
      </c>
      <c r="E6" s="5">
        <f>CONCATENATE("19MEE481_CO", E5)</f>
        <v/>
      </c>
      <c r="F6" s="5">
        <f>CONCATENATE("19MEE481_CO",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"19MEE481_CO1")</f>
        <v/>
      </c>
      <c r="I11" s="25">
        <f>SUMIFS(C11:F11, C6:F6, "19MEE481_CO2")</f>
        <v/>
      </c>
      <c r="J11" s="25">
        <f>SUMIFS(C11:F11, C6:F6, "19MEE481_CO3")</f>
        <v/>
      </c>
      <c r="K11" s="25">
        <f>SUMIFS(C11:F11, C6:F6, "19MEE481_CO4")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"19MEE481_CO1")</f>
        <v/>
      </c>
      <c r="I12" s="25">
        <f>SUMIFS(C12:F12, C6:F6, "19MEE481_CO2")</f>
        <v/>
      </c>
      <c r="J12" s="25">
        <f>SUMIFS(C12:F12, C6:F6, "19MEE481_CO3")</f>
        <v/>
      </c>
      <c r="K12" s="25">
        <f>SUMIFS(C12:F12, C6:F6, "19MEE481_CO4")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"19MEE481_CO1")</f>
        <v/>
      </c>
      <c r="I13" s="25">
        <f>SUMIFS(C13:F13, C6:F6, "19MEE481_CO2")</f>
        <v/>
      </c>
      <c r="J13" s="25">
        <f>SUMIFS(C13:F13, C6:F6, "19MEE481_CO3")</f>
        <v/>
      </c>
      <c r="K13" s="25">
        <f>SUMIFS(C13:F13, C6:F6, "19MEE481_CO4")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"19MEE481_CO1")</f>
        <v/>
      </c>
      <c r="I14" s="25">
        <f>SUMIFS(C14:F14, C6:F6, "19MEE481_CO2")</f>
        <v/>
      </c>
      <c r="J14" s="25">
        <f>SUMIFS(C14:F14, C6:F6, "19MEE481_CO3")</f>
        <v/>
      </c>
      <c r="K14" s="25">
        <f>SUMIFS(C14:F14, C6:F6, "19MEE481_CO4")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"19MEE481_CO1")</f>
        <v/>
      </c>
      <c r="I15" s="25">
        <f>SUMIFS(C15:F15, C6:F6, "19MEE481_CO2")</f>
        <v/>
      </c>
      <c r="J15" s="25">
        <f>SUMIFS(C15:F15, C6:F6, "19MEE481_CO3")</f>
        <v/>
      </c>
      <c r="K15" s="25">
        <f>SUMIFS(C15:F15, C6:F6, "19MEE481_CO4")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"19MEE481_CO1")</f>
        <v/>
      </c>
      <c r="I16" s="25">
        <f>SUMIFS(C16:F16, C6:F6, "19MEE481_CO2")</f>
        <v/>
      </c>
      <c r="J16" s="25">
        <f>SUMIFS(C16:F16, C6:F6, "19MEE481_CO3")</f>
        <v/>
      </c>
      <c r="K16" s="25">
        <f>SUMIFS(C16:F16, C6:F6, "19MEE481_CO4")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"19MEE481_CO1")</f>
        <v/>
      </c>
      <c r="I17" s="25">
        <f>SUMIFS(C17:F17, C6:F6, "19MEE481_CO2")</f>
        <v/>
      </c>
      <c r="J17" s="25">
        <f>SUMIFS(C17:F17, C6:F6, "19MEE481_CO3")</f>
        <v/>
      </c>
      <c r="K17" s="25">
        <f>SUMIFS(C17:F17, C6:F6, "19MEE481_CO4")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"19MEE481_CO1")</f>
        <v/>
      </c>
      <c r="I18" s="25">
        <f>SUMIFS(C18:F18, C6:F6, "19MEE481_CO2")</f>
        <v/>
      </c>
      <c r="J18" s="25">
        <f>SUMIFS(C18:F18, C6:F6, "19MEE481_CO3")</f>
        <v/>
      </c>
      <c r="K18" s="25">
        <f>SUMIFS(C18:F18, C6:F6, "19MEE481_CO4")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"19MEE481_CO1")</f>
        <v/>
      </c>
      <c r="I19" s="25">
        <f>SUMIFS(C19:F19, C6:F6, "19MEE481_CO2")</f>
        <v/>
      </c>
      <c r="J19" s="25">
        <f>SUMIFS(C19:F19, C6:F6, "19MEE481_CO3")</f>
        <v/>
      </c>
      <c r="K19" s="25">
        <f>SUMIFS(C19:F19, C6:F6, "19MEE481_CO4")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"19MEE481_CO1")</f>
        <v/>
      </c>
      <c r="I20" s="25">
        <f>SUMIFS(C20:F20, C6:F6, "19MEE481_CO2")</f>
        <v/>
      </c>
      <c r="J20" s="25">
        <f>SUMIFS(C20:F20, C6:F6, "19MEE481_CO3")</f>
        <v/>
      </c>
      <c r="K20" s="25">
        <f>SUMIFS(C20:F20, C6:F6, "19MEE481_CO4")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"19MEE481_CO1")</f>
        <v/>
      </c>
      <c r="I21" s="25">
        <f>SUMIFS(C21:F21, C6:F6, "19MEE481_CO2")</f>
        <v/>
      </c>
      <c r="J21" s="25">
        <f>SUMIFS(C21:F21, C6:F6, "19MEE481_CO3")</f>
        <v/>
      </c>
      <c r="K21" s="25">
        <f>SUMIFS(C21:F21, C6:F6, "19MEE481_CO4")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"19MEE481_CO1")</f>
        <v/>
      </c>
      <c r="I22" s="25">
        <f>SUMIFS(C22:F22, C6:F6, "19MEE481_CO2")</f>
        <v/>
      </c>
      <c r="J22" s="25">
        <f>SUMIFS(C22:F22, C6:F6, "19MEE481_CO3")</f>
        <v/>
      </c>
      <c r="K22" s="25">
        <f>SUMIFS(C22:F22, C6:F6, "19MEE481_CO4")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"19MEE481_CO1")</f>
        <v/>
      </c>
      <c r="I23" s="25">
        <f>SUMIFS(C23:F23, C6:F6, "19MEE481_CO2")</f>
        <v/>
      </c>
      <c r="J23" s="25">
        <f>SUMIFS(C23:F23, C6:F6, "19MEE481_CO3")</f>
        <v/>
      </c>
      <c r="K23" s="25">
        <f>SUMIFS(C23:F23, C6:F6, "19MEE481_CO4")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"19MEE481_CO1")</f>
        <v/>
      </c>
      <c r="I24" s="25">
        <f>SUMIFS(C24:F24, C6:F6, "19MEE481_CO2")</f>
        <v/>
      </c>
      <c r="J24" s="25">
        <f>SUMIFS(C24:F24, C6:F6, "19MEE481_CO3")</f>
        <v/>
      </c>
      <c r="K24" s="25">
        <f>SUMIFS(C24:F24, C6:F6, "19MEE481_CO4")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"19MEE481_CO1")</f>
        <v/>
      </c>
      <c r="I25" s="25">
        <f>SUMIFS(C25:F25, C6:F6, "19MEE481_CO2")</f>
        <v/>
      </c>
      <c r="J25" s="25">
        <f>SUMIFS(C25:F25, C6:F6, "19MEE481_CO3")</f>
        <v/>
      </c>
      <c r="K25" s="25">
        <f>SUMIFS(C25:F25, C6:F6, "19MEE481_CO4")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"19MEE481_CO1")</f>
        <v/>
      </c>
      <c r="I26" s="25">
        <f>SUMIFS(C26:F26, C6:F6, "19MEE481_CO2")</f>
        <v/>
      </c>
      <c r="J26" s="25">
        <f>SUMIFS(C26:F26, C6:F6, "19MEE481_CO3")</f>
        <v/>
      </c>
      <c r="K26" s="25">
        <f>SUMIFS(C26:F26, C6:F6, "19MEE481_CO4")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"19MEE481_CO1")</f>
        <v/>
      </c>
      <c r="I27" s="25">
        <f>SUMIFS(C27:F27, C6:F6, "19MEE481_CO2")</f>
        <v/>
      </c>
      <c r="J27" s="25">
        <f>SUMIFS(C27:F27, C6:F6, "19MEE481_CO3")</f>
        <v/>
      </c>
      <c r="K27" s="25">
        <f>SUMIFS(C27:F27, C6:F6, "19MEE481_CO4")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"19MEE481_CO1")</f>
        <v/>
      </c>
      <c r="I28" s="25">
        <f>SUMIFS(C28:F28, C6:F6, "19MEE481_CO2")</f>
        <v/>
      </c>
      <c r="J28" s="25">
        <f>SUMIFS(C28:F28, C6:F6, "19MEE481_CO3")</f>
        <v/>
      </c>
      <c r="K28" s="25">
        <f>SUMIFS(C28:F28, C6:F6, "19MEE481_CO4")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"19MEE481_CO1")</f>
        <v/>
      </c>
      <c r="I29" s="25">
        <f>SUMIFS(C29:F29, C6:F6, "19MEE481_CO2")</f>
        <v/>
      </c>
      <c r="J29" s="25">
        <f>SUMIFS(C29:F29, C6:F6, "19MEE481_CO3")</f>
        <v/>
      </c>
      <c r="K29" s="25">
        <f>SUMIFS(C29:F29, C6:F6, "19MEE481_CO4")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"19MEE481_CO1")</f>
        <v/>
      </c>
      <c r="I30" s="25">
        <f>SUMIFS(C30:F30, C6:F6, "19MEE481_CO2")</f>
        <v/>
      </c>
      <c r="J30" s="25">
        <f>SUMIFS(C30:F30, C6:F6, "19MEE481_CO3")</f>
        <v/>
      </c>
      <c r="K30" s="25">
        <f>SUMIFS(C30:F30, C6:F6, "19MEE481_CO4")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"19MEE481_CO1")</f>
        <v/>
      </c>
      <c r="I31" s="25">
        <f>SUMIFS(C31:F31, C6:F6, "19MEE481_CO2")</f>
        <v/>
      </c>
      <c r="J31" s="25">
        <f>SUMIFS(C31:F31, C6:F6, "19MEE481_CO3")</f>
        <v/>
      </c>
      <c r="K31" s="25">
        <f>SUMIFS(C31:F31, C6:F6, "19MEE481_CO4")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"19MEE481_CO1")</f>
        <v/>
      </c>
      <c r="I32" s="25">
        <f>SUMIFS(C32:F32, C6:F6, "19MEE481_CO2")</f>
        <v/>
      </c>
      <c r="J32" s="25">
        <f>SUMIFS(C32:F32, C6:F6, "19MEE481_CO3")</f>
        <v/>
      </c>
      <c r="K32" s="25">
        <f>SUMIFS(C32:F32, C6:F6, "19MEE481_CO4")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"19MEE481_CO1")</f>
        <v/>
      </c>
      <c r="I33" s="25">
        <f>SUMIFS(C33:F33, C6:F6, "19MEE481_CO2")</f>
        <v/>
      </c>
      <c r="J33" s="25">
        <f>SUMIFS(C33:F33, C6:F6, "19MEE481_CO3")</f>
        <v/>
      </c>
      <c r="K33" s="25">
        <f>SUMIFS(C33:F33, C6:F6, "19MEE481_CO4")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"19MEE481_CO1")</f>
        <v/>
      </c>
      <c r="I34" s="25">
        <f>SUMIFS(C34:F34, C6:F6, "19MEE481_CO2")</f>
        <v/>
      </c>
      <c r="J34" s="25">
        <f>SUMIFS(C34:F34, C6:F6, "19MEE481_CO3")</f>
        <v/>
      </c>
      <c r="K34" s="25">
        <f>SUMIFS(C34:F34, C6:F6, "19MEE481_CO4")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"19MEE481_CO1")</f>
        <v/>
      </c>
      <c r="I35" s="25">
        <f>SUMIFS(C35:F35, C6:F6, "19MEE481_CO2")</f>
        <v/>
      </c>
      <c r="J35" s="25">
        <f>SUMIFS(C35:F35, C6:F6, "19MEE481_CO3")</f>
        <v/>
      </c>
      <c r="K35" s="25">
        <f>SUMIFS(C35:F35, C6:F6, "19MEE481_CO4")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"19MEE481_CO1")</f>
        <v/>
      </c>
      <c r="I36" s="25">
        <f>SUMIFS(C36:F36, C6:F6, "19MEE481_CO2")</f>
        <v/>
      </c>
      <c r="J36" s="25">
        <f>SUMIFS(C36:F36, C6:F6, "19MEE481_CO3")</f>
        <v/>
      </c>
      <c r="K36" s="25">
        <f>SUMIFS(C36:F36, C6:F6, "19MEE481_CO4")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"19MEE481_CO1")</f>
        <v/>
      </c>
      <c r="I37" s="25">
        <f>SUMIFS(C37:F37, C6:F6, "19MEE481_CO2")</f>
        <v/>
      </c>
      <c r="J37" s="25">
        <f>SUMIFS(C37:F37, C6:F6, "19MEE481_CO3")</f>
        <v/>
      </c>
      <c r="K37" s="25">
        <f>SUMIFS(C37:F37, C6:F6, "19MEE481_CO4")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"19MEE481_CO1")</f>
        <v/>
      </c>
      <c r="I38" s="25">
        <f>SUMIFS(C38:F38, C6:F6, "19MEE481_CO2")</f>
        <v/>
      </c>
      <c r="J38" s="25">
        <f>SUMIFS(C38:F38, C6:F6, "19MEE481_CO3")</f>
        <v/>
      </c>
      <c r="K38" s="25">
        <f>SUMIFS(C38:F38, C6:F6, "19MEE481_CO4")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"19MEE481_CO1")</f>
        <v/>
      </c>
      <c r="I39" s="25">
        <f>SUMIFS(C39:F39, C6:F6, "19MEE481_CO2")</f>
        <v/>
      </c>
      <c r="J39" s="25">
        <f>SUMIFS(C39:F39, C6:F6, "19MEE481_CO3")</f>
        <v/>
      </c>
      <c r="K39" s="25">
        <f>SUMIFS(C39:F39, C6:F6, "19MEE481_CO4")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"19MEE481_CO1")</f>
        <v/>
      </c>
      <c r="I40" s="25">
        <f>SUMIFS(C40:F40, C6:F6, "19MEE481_CO2")</f>
        <v/>
      </c>
      <c r="J40" s="25">
        <f>SUMIFS(C40:F40, C6:F6, "19MEE481_CO3")</f>
        <v/>
      </c>
      <c r="K40" s="25">
        <f>SUMIFS(C40:F40, C6:F6, "19MEE481_CO4")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"19MEE481_CO1")</f>
        <v/>
      </c>
      <c r="I41" s="25">
        <f>SUMIFS(C41:F41, C6:F6, "19MEE481_CO2")</f>
        <v/>
      </c>
      <c r="J41" s="25">
        <f>SUMIFS(C41:F41, C6:F6, "19MEE481_CO3")</f>
        <v/>
      </c>
      <c r="K41" s="25">
        <f>SUMIFS(C41:F41, C6:F6, "19MEE481_CO4")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"19MEE481_CO1")</f>
        <v/>
      </c>
      <c r="I42" s="25">
        <f>SUMIFS(C42:F42, C6:F6, "19MEE481_CO2")</f>
        <v/>
      </c>
      <c r="J42" s="25">
        <f>SUMIFS(C42:F42, C6:F6, "19MEE481_CO3")</f>
        <v/>
      </c>
      <c r="K42" s="25">
        <f>SUMIFS(C42:F42, C6:F6, "19MEE481_CO4")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"19MEE481_CO1")</f>
        <v/>
      </c>
      <c r="I43" s="25">
        <f>SUMIFS(C43:F43, C6:F6, "19MEE481_CO2")</f>
        <v/>
      </c>
      <c r="J43" s="25">
        <f>SUMIFS(C43:F43, C6:F6, "19MEE481_CO3")</f>
        <v/>
      </c>
      <c r="K43" s="25">
        <f>SUMIFS(C43:F43, C6:F6, "19MEE481_CO4")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"19MEE481_CO1")</f>
        <v/>
      </c>
      <c r="I44" s="25">
        <f>SUMIFS(C44:F44, C6:F6, "19MEE481_CO2")</f>
        <v/>
      </c>
      <c r="J44" s="25">
        <f>SUMIFS(C44:F44, C6:F6, "19MEE481_CO3")</f>
        <v/>
      </c>
      <c r="K44" s="25">
        <f>SUMIFS(C44:F44, C6:F6, "19MEE481_CO4")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"19MEE481_CO1")</f>
        <v/>
      </c>
      <c r="I45" s="25">
        <f>SUMIFS(C45:F45, C6:F6, "19MEE481_CO2")</f>
        <v/>
      </c>
      <c r="J45" s="25">
        <f>SUMIFS(C45:F45, C6:F6, "19MEE481_CO3")</f>
        <v/>
      </c>
      <c r="K45" s="25">
        <f>SUMIFS(C45:F45, C6:F6, "19MEE481_CO4")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"19MEE481_CO1")</f>
        <v/>
      </c>
      <c r="I46" s="25">
        <f>SUMIFS(C46:F46, C6:F6, "19MEE481_CO2")</f>
        <v/>
      </c>
      <c r="J46" s="25">
        <f>SUMIFS(C46:F46, C6:F6, "19MEE481_CO3")</f>
        <v/>
      </c>
      <c r="K46" s="25">
        <f>SUMIFS(C46:F46, C6:F6, "19MEE481_CO4")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"19MEE481_CO1")</f>
        <v/>
      </c>
      <c r="I47" s="25">
        <f>SUMIFS(C47:F47, C6:F6, "19MEE481_CO2")</f>
        <v/>
      </c>
      <c r="J47" s="25">
        <f>SUMIFS(C47:F47, C6:F6, "19MEE481_CO3")</f>
        <v/>
      </c>
      <c r="K47" s="25">
        <f>SUMIFS(C47:F47, C6:F6, "19MEE481_CO4")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"19MEE481_CO1")</f>
        <v/>
      </c>
      <c r="I48" s="25">
        <f>SUMIFS(C48:F48, C6:F6, "19MEE481_CO2")</f>
        <v/>
      </c>
      <c r="J48" s="25">
        <f>SUMIFS(C48:F48, C6:F6, "19MEE481_CO3")</f>
        <v/>
      </c>
      <c r="K48" s="25">
        <f>SUMIFS(C48:F48, C6:F6, "19MEE481_CO4")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"19MEE481_CO1")</f>
        <v/>
      </c>
      <c r="I49" s="25">
        <f>SUMIFS(C49:F49, C6:F6, "19MEE481_CO2")</f>
        <v/>
      </c>
      <c r="J49" s="25">
        <f>SUMIFS(C49:F49, C6:F6, "19MEE481_CO3")</f>
        <v/>
      </c>
      <c r="K49" s="25">
        <f>SUMIFS(C49:F49, C6:F6, "19MEE481_CO4")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"19MEE481_CO1")</f>
        <v/>
      </c>
      <c r="I50" s="25">
        <f>SUMIFS(C50:F50, C6:F6, "19MEE481_CO2")</f>
        <v/>
      </c>
      <c r="J50" s="25">
        <f>SUMIFS(C50:F50, C6:F6, "19MEE481_CO3")</f>
        <v/>
      </c>
      <c r="K50" s="25">
        <f>SUMIFS(C50:F50, C6:F6, "19MEE481_CO4")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"19MEE481_CO1")</f>
        <v/>
      </c>
      <c r="I51" s="25">
        <f>SUMIFS(C51:F51, C6:F6, "19MEE481_CO2")</f>
        <v/>
      </c>
      <c r="J51" s="25">
        <f>SUMIFS(C51:F51, C6:F6, "19MEE481_CO3")</f>
        <v/>
      </c>
      <c r="K51" s="25">
        <f>SUMIFS(C51:F51, C6:F6, "19MEE481_CO4")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"19MEE481_CO1")</f>
        <v/>
      </c>
      <c r="I52" s="25">
        <f>SUMIFS(C52:F52, C6:F6, "19MEE481_CO2")</f>
        <v/>
      </c>
      <c r="J52" s="25">
        <f>SUMIFS(C52:F52, C6:F6, "19MEE481_CO3")</f>
        <v/>
      </c>
      <c r="K52" s="25">
        <f>SUMIFS(C52:F52, C6:F6, "19MEE481_CO4")</f>
        <v/>
      </c>
    </row>
    <row r="53">
      <c r="A53" s="24" t="n"/>
      <c r="B53" s="24" t="n"/>
      <c r="C53" s="24" t="n"/>
      <c r="D53" s="24" t="n"/>
      <c r="E53" s="24" t="n"/>
      <c r="F53" s="24" t="n"/>
      <c r="H53" s="25">
        <f>SUMIFS(C53:F53, C6:F6, "19MEE481_CO1")</f>
        <v/>
      </c>
      <c r="I53" s="25">
        <f>SUMIFS(C53:F53, C6:F6, "19MEE481_CO2")</f>
        <v/>
      </c>
      <c r="J53" s="25">
        <f>SUMIFS(C53:F53, C6:F6, "19MEE481_CO3")</f>
        <v/>
      </c>
      <c r="K53" s="25">
        <f>SUMIFS(C53:F53, C6:F6, "19MEE481_CO4")</f>
        <v/>
      </c>
    </row>
    <row r="54">
      <c r="A54" s="26" t="n"/>
      <c r="B54" s="26" t="n"/>
      <c r="C54" s="26" t="n"/>
      <c r="D54" s="26" t="n"/>
      <c r="E54" s="26" t="n"/>
      <c r="F54" s="26" t="n"/>
      <c r="H54" s="25">
        <f>SUMIFS(C54:F54, C6:F6, "19MEE481_CO1")</f>
        <v/>
      </c>
      <c r="I54" s="25">
        <f>SUMIFS(C54:F54, C6:F6, "19MEE481_CO2")</f>
        <v/>
      </c>
      <c r="J54" s="25">
        <f>SUMIFS(C54:F54, C6:F6, "19MEE481_CO3")</f>
        <v/>
      </c>
      <c r="K54" s="25">
        <f>SUMIFS(C54:F54, C6:F6, "19MEE481_CO4")</f>
        <v/>
      </c>
    </row>
    <row r="55">
      <c r="A55" s="24" t="n"/>
      <c r="B55" s="24" t="n"/>
      <c r="C55" s="24" t="n"/>
      <c r="D55" s="24" t="n"/>
      <c r="E55" s="24" t="n"/>
      <c r="F55" s="24" t="n"/>
      <c r="H55" s="25">
        <f>SUMIFS(C55:F55, C6:F6, "19MEE481_CO1")</f>
        <v/>
      </c>
      <c r="I55" s="25">
        <f>SUMIFS(C55:F55, C6:F6, "19MEE481_CO2")</f>
        <v/>
      </c>
      <c r="J55" s="25">
        <f>SUMIFS(C55:F55, C6:F6, "19MEE481_CO3")</f>
        <v/>
      </c>
      <c r="K55" s="25">
        <f>SUMIFS(C55:F55, C6:F6, "19MEE481_CO4")</f>
        <v/>
      </c>
    </row>
    <row r="56">
      <c r="A56" s="26" t="n"/>
      <c r="B56" s="26" t="n"/>
      <c r="C56" s="26" t="n"/>
      <c r="D56" s="26" t="n"/>
      <c r="E56" s="26" t="n"/>
      <c r="F56" s="26" t="n"/>
      <c r="H56" s="25">
        <f>SUMIFS(C56:F56, C6:F6, "19MEE481_CO1")</f>
        <v/>
      </c>
      <c r="I56" s="25">
        <f>SUMIFS(C56:F56, C6:F6, "19MEE481_CO2")</f>
        <v/>
      </c>
      <c r="J56" s="25">
        <f>SUMIFS(C56:F56, C6:F6, "19MEE481_CO3")</f>
        <v/>
      </c>
      <c r="K56" s="25">
        <f>SUMIFS(C56:F56, C6:F6, "19MEE481_CO4")</f>
        <v/>
      </c>
    </row>
    <row r="57">
      <c r="A57" s="24" t="n"/>
      <c r="B57" s="24" t="n"/>
      <c r="C57" s="24" t="n"/>
      <c r="D57" s="24" t="n"/>
      <c r="E57" s="24" t="n"/>
      <c r="F57" s="24" t="n"/>
      <c r="H57" s="25">
        <f>SUMIFS(C57:F57, C6:F6, "19MEE481_CO1")</f>
        <v/>
      </c>
      <c r="I57" s="25">
        <f>SUMIFS(C57:F57, C6:F6, "19MEE481_CO2")</f>
        <v/>
      </c>
      <c r="J57" s="25">
        <f>SUMIFS(C57:F57, C6:F6, "19MEE481_CO3")</f>
        <v/>
      </c>
      <c r="K57" s="25">
        <f>SUMIFS(C57:F57, C6:F6, "19MEE481_CO4")</f>
        <v/>
      </c>
    </row>
    <row r="58">
      <c r="A58" s="26" t="n"/>
      <c r="B58" s="26" t="n"/>
      <c r="C58" s="26" t="n"/>
      <c r="D58" s="26" t="n"/>
      <c r="E58" s="26" t="n"/>
      <c r="F58" s="26" t="n"/>
      <c r="H58" s="25">
        <f>SUMIFS(C58:F58, C6:F6, "19MEE481_CO1")</f>
        <v/>
      </c>
      <c r="I58" s="25">
        <f>SUMIFS(C58:F58, C6:F6, "19MEE481_CO2")</f>
        <v/>
      </c>
      <c r="J58" s="25">
        <f>SUMIFS(C58:F58, C6:F6, "19MEE481_CO3")</f>
        <v/>
      </c>
      <c r="K58" s="25">
        <f>SUMIFS(C58:F58, C6:F6, "19MEE481_CO4")</f>
        <v/>
      </c>
    </row>
    <row r="59">
      <c r="A59" s="24" t="n"/>
      <c r="B59" s="24" t="n"/>
      <c r="C59" s="24" t="n"/>
      <c r="D59" s="24" t="n"/>
      <c r="E59" s="24" t="n"/>
      <c r="F59" s="24" t="n"/>
      <c r="H59" s="25">
        <f>SUMIFS(C59:F59, C6:F6, "19MEE481_CO1")</f>
        <v/>
      </c>
      <c r="I59" s="25">
        <f>SUMIFS(C59:F59, C6:F6, "19MEE481_CO2")</f>
        <v/>
      </c>
      <c r="J59" s="25">
        <f>SUMIFS(C59:F59, C6:F6, "19MEE481_CO3")</f>
        <v/>
      </c>
      <c r="K59" s="25">
        <f>SUMIFS(C59:F59, C6:F6, "19MEE481_CO4")</f>
        <v/>
      </c>
    </row>
    <row r="60">
      <c r="A60" s="26" t="n"/>
      <c r="B60" s="26" t="n"/>
      <c r="C60" s="26" t="n"/>
      <c r="D60" s="26" t="n"/>
      <c r="E60" s="26" t="n"/>
      <c r="F60" s="26" t="n"/>
      <c r="H60" s="25">
        <f>SUMIFS(C60:F60, C6:F6, "19MEE481_CO1")</f>
        <v/>
      </c>
      <c r="I60" s="25">
        <f>SUMIFS(C60:F60, C6:F6, "19MEE481_CO2")</f>
        <v/>
      </c>
      <c r="J60" s="25">
        <f>SUMIFS(C60:F60, C6:F6, "19MEE481_CO3")</f>
        <v/>
      </c>
      <c r="K60" s="25">
        <f>SUMIFS(C60:F60, C6:F6, "19MEE481_CO4")</f>
        <v/>
      </c>
    </row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F9"/>
    <mergeCell ref="B64:C64"/>
    <mergeCell ref="B67:C67"/>
    <mergeCell ref="B66:C66"/>
    <mergeCell ref="B63:C63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COUNTIF(C11:C60, "&gt;="&amp;$C$4)=0</formula>
    </cfRule>
  </conditionalFormatting>
  <conditionalFormatting sqref="C11:C60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0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0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COUNTIF(D11:D60, "&gt;="&amp;$D$4)=0</formula>
    </cfRule>
  </conditionalFormatting>
  <conditionalFormatting sqref="D11:D60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COUNTIF(E11:E60, "&gt;="&amp;$E$4)=0</formula>
    </cfRule>
  </conditionalFormatting>
  <conditionalFormatting sqref="E11:E60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COUNTIF(F11:F60, "&gt;="&amp;$F$4)=0</formula>
    </cfRule>
  </conditionalFormatting>
  <conditionalFormatting sqref="F11:F60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C_CA-I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'C_CA-I'!H3</f>
        <v/>
      </c>
      <c r="B3" s="18">
        <f>'C_CA-I'!I3</f>
        <v/>
      </c>
      <c r="C3" s="18">
        <f>'C_CA-I'!J3</f>
        <v/>
      </c>
      <c r="D3" s="18">
        <f>'C_CA-I'!K3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'C_CA-I'!H4</f>
        <v/>
      </c>
      <c r="B4" s="18">
        <f>'C_CA-I'!I4</f>
        <v/>
      </c>
      <c r="C4" s="18">
        <f>'C_CA-I'!J4</f>
        <v/>
      </c>
      <c r="D4" s="18">
        <f>'C_CA-I'!K4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'C_CA-I'!H11</f>
        <v/>
      </c>
      <c r="B7" s="18">
        <f>'C_CA-I'!I11</f>
        <v/>
      </c>
      <c r="C7" s="18">
        <f>'C_CA-I'!J11</f>
        <v/>
      </c>
      <c r="D7" s="18">
        <f>'C_CA-I'!K11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'C_CA-I'!H12</f>
        <v/>
      </c>
      <c r="B8" s="18">
        <f>'C_CA-I'!I12</f>
        <v/>
      </c>
      <c r="C8" s="18">
        <f>'C_CA-I'!J12</f>
        <v/>
      </c>
      <c r="D8" s="18">
        <f>'C_CA-I'!K12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'C_CA-I'!H13</f>
        <v/>
      </c>
      <c r="B9" s="18">
        <f>'C_CA-I'!I13</f>
        <v/>
      </c>
      <c r="C9" s="18">
        <f>'C_CA-I'!J13</f>
        <v/>
      </c>
      <c r="D9" s="18">
        <f>'C_CA-I'!K13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'C_CA-I'!H14</f>
        <v/>
      </c>
      <c r="B10" s="18">
        <f>'C_CA-I'!I14</f>
        <v/>
      </c>
      <c r="C10" s="18">
        <f>'C_CA-I'!J14</f>
        <v/>
      </c>
      <c r="D10" s="18">
        <f>'C_CA-I'!K14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'C_CA-I'!H15</f>
        <v/>
      </c>
      <c r="B11" s="18">
        <f>'C_CA-I'!I15</f>
        <v/>
      </c>
      <c r="C11" s="18">
        <f>'C_CA-I'!J15</f>
        <v/>
      </c>
      <c r="D11" s="18">
        <f>'C_CA-I'!K15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'C_CA-I'!H16</f>
        <v/>
      </c>
      <c r="B12" s="18">
        <f>'C_CA-I'!I16</f>
        <v/>
      </c>
      <c r="C12" s="18">
        <f>'C_CA-I'!J16</f>
        <v/>
      </c>
      <c r="D12" s="18">
        <f>'C_CA-I'!K16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'C_CA-I'!H17</f>
        <v/>
      </c>
      <c r="B13" s="18">
        <f>'C_CA-I'!I17</f>
        <v/>
      </c>
      <c r="C13" s="18">
        <f>'C_CA-I'!J17</f>
        <v/>
      </c>
      <c r="D13" s="18">
        <f>'C_CA-I'!K17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'C_CA-I'!H18</f>
        <v/>
      </c>
      <c r="B14" s="18">
        <f>'C_CA-I'!I18</f>
        <v/>
      </c>
      <c r="C14" s="18">
        <f>'C_CA-I'!J18</f>
        <v/>
      </c>
      <c r="D14" s="18">
        <f>'C_CA-I'!K18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'C_CA-I'!H19</f>
        <v/>
      </c>
      <c r="B15" s="18">
        <f>'C_CA-I'!I19</f>
        <v/>
      </c>
      <c r="C15" s="18">
        <f>'C_CA-I'!J19</f>
        <v/>
      </c>
      <c r="D15" s="18">
        <f>'C_CA-I'!K19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'C_CA-I'!H20</f>
        <v/>
      </c>
      <c r="B16" s="18">
        <f>'C_CA-I'!I20</f>
        <v/>
      </c>
      <c r="C16" s="18">
        <f>'C_CA-I'!J20</f>
        <v/>
      </c>
      <c r="D16" s="18">
        <f>'C_CA-I'!K20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'C_CA-I'!H21</f>
        <v/>
      </c>
      <c r="B17" s="18">
        <f>'C_CA-I'!I21</f>
        <v/>
      </c>
      <c r="C17" s="18">
        <f>'C_CA-I'!J21</f>
        <v/>
      </c>
      <c r="D17" s="18">
        <f>'C_CA-I'!K21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'C_CA-I'!H22</f>
        <v/>
      </c>
      <c r="B18" s="18">
        <f>'C_CA-I'!I22</f>
        <v/>
      </c>
      <c r="C18" s="18">
        <f>'C_CA-I'!J22</f>
        <v/>
      </c>
      <c r="D18" s="18">
        <f>'C_CA-I'!K22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'C_CA-I'!H23</f>
        <v/>
      </c>
      <c r="B19" s="18">
        <f>'C_CA-I'!I23</f>
        <v/>
      </c>
      <c r="C19" s="18">
        <f>'C_CA-I'!J23</f>
        <v/>
      </c>
      <c r="D19" s="18">
        <f>'C_CA-I'!K23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'C_CA-I'!H24</f>
        <v/>
      </c>
      <c r="B20" s="18">
        <f>'C_CA-I'!I24</f>
        <v/>
      </c>
      <c r="C20" s="18">
        <f>'C_CA-I'!J24</f>
        <v/>
      </c>
      <c r="D20" s="18">
        <f>'C_CA-I'!K24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'C_CA-I'!H25</f>
        <v/>
      </c>
      <c r="B21" s="18">
        <f>'C_CA-I'!I25</f>
        <v/>
      </c>
      <c r="C21" s="18">
        <f>'C_CA-I'!J25</f>
        <v/>
      </c>
      <c r="D21" s="18">
        <f>'C_CA-I'!K25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'C_CA-I'!H26</f>
        <v/>
      </c>
      <c r="B22" s="18">
        <f>'C_CA-I'!I26</f>
        <v/>
      </c>
      <c r="C22" s="18">
        <f>'C_CA-I'!J26</f>
        <v/>
      </c>
      <c r="D22" s="18">
        <f>'C_CA-I'!K26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'C_CA-I'!H27</f>
        <v/>
      </c>
      <c r="B23" s="18">
        <f>'C_CA-I'!I27</f>
        <v/>
      </c>
      <c r="C23" s="18">
        <f>'C_CA-I'!J27</f>
        <v/>
      </c>
      <c r="D23" s="18">
        <f>'C_CA-I'!K27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'C_CA-I'!H28</f>
        <v/>
      </c>
      <c r="B24" s="18">
        <f>'C_CA-I'!I28</f>
        <v/>
      </c>
      <c r="C24" s="18">
        <f>'C_CA-I'!J28</f>
        <v/>
      </c>
      <c r="D24" s="18">
        <f>'C_CA-I'!K28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'C_CA-I'!H29</f>
        <v/>
      </c>
      <c r="B25" s="18">
        <f>'C_CA-I'!I29</f>
        <v/>
      </c>
      <c r="C25" s="18">
        <f>'C_CA-I'!J29</f>
        <v/>
      </c>
      <c r="D25" s="18">
        <f>'C_CA-I'!K29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'C_CA-I'!H30</f>
        <v/>
      </c>
      <c r="B26" s="18">
        <f>'C_CA-I'!I30</f>
        <v/>
      </c>
      <c r="C26" s="18">
        <f>'C_CA-I'!J30</f>
        <v/>
      </c>
      <c r="D26" s="18">
        <f>'C_CA-I'!K30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'C_CA-I'!H31</f>
        <v/>
      </c>
      <c r="B27" s="18">
        <f>'C_CA-I'!I31</f>
        <v/>
      </c>
      <c r="C27" s="18">
        <f>'C_CA-I'!J31</f>
        <v/>
      </c>
      <c r="D27" s="18">
        <f>'C_CA-I'!K31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'C_CA-I'!H32</f>
        <v/>
      </c>
      <c r="B28" s="18">
        <f>'C_CA-I'!I32</f>
        <v/>
      </c>
      <c r="C28" s="18">
        <f>'C_CA-I'!J32</f>
        <v/>
      </c>
      <c r="D28" s="18">
        <f>'C_CA-I'!K32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'C_CA-I'!H33</f>
        <v/>
      </c>
      <c r="B29" s="18">
        <f>'C_CA-I'!I33</f>
        <v/>
      </c>
      <c r="C29" s="18">
        <f>'C_CA-I'!J33</f>
        <v/>
      </c>
      <c r="D29" s="18">
        <f>'C_CA-I'!K33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'C_CA-I'!H34</f>
        <v/>
      </c>
      <c r="B30" s="18">
        <f>'C_CA-I'!I34</f>
        <v/>
      </c>
      <c r="C30" s="18">
        <f>'C_CA-I'!J34</f>
        <v/>
      </c>
      <c r="D30" s="18">
        <f>'C_CA-I'!K34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'C_CA-I'!H35</f>
        <v/>
      </c>
      <c r="B31" s="18">
        <f>'C_CA-I'!I35</f>
        <v/>
      </c>
      <c r="C31" s="18">
        <f>'C_CA-I'!J35</f>
        <v/>
      </c>
      <c r="D31" s="18">
        <f>'C_CA-I'!K35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'C_CA-I'!H36</f>
        <v/>
      </c>
      <c r="B32" s="18">
        <f>'C_CA-I'!I36</f>
        <v/>
      </c>
      <c r="C32" s="18">
        <f>'C_CA-I'!J36</f>
        <v/>
      </c>
      <c r="D32" s="18">
        <f>'C_CA-I'!K36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'C_CA-I'!H37</f>
        <v/>
      </c>
      <c r="B33" s="18">
        <f>'C_CA-I'!I37</f>
        <v/>
      </c>
      <c r="C33" s="18">
        <f>'C_CA-I'!J37</f>
        <v/>
      </c>
      <c r="D33" s="18">
        <f>'C_CA-I'!K37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'C_CA-I'!H38</f>
        <v/>
      </c>
      <c r="B34" s="18">
        <f>'C_CA-I'!I38</f>
        <v/>
      </c>
      <c r="C34" s="18">
        <f>'C_CA-I'!J38</f>
        <v/>
      </c>
      <c r="D34" s="18">
        <f>'C_CA-I'!K38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'C_CA-I'!H39</f>
        <v/>
      </c>
      <c r="B35" s="18">
        <f>'C_CA-I'!I39</f>
        <v/>
      </c>
      <c r="C35" s="18">
        <f>'C_CA-I'!J39</f>
        <v/>
      </c>
      <c r="D35" s="18">
        <f>'C_CA-I'!K39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'C_CA-I'!H40</f>
        <v/>
      </c>
      <c r="B36" s="18">
        <f>'C_CA-I'!I40</f>
        <v/>
      </c>
      <c r="C36" s="18">
        <f>'C_CA-I'!J40</f>
        <v/>
      </c>
      <c r="D36" s="18">
        <f>'C_CA-I'!K40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'C_CA-I'!H41</f>
        <v/>
      </c>
      <c r="B37" s="18">
        <f>'C_CA-I'!I41</f>
        <v/>
      </c>
      <c r="C37" s="18">
        <f>'C_CA-I'!J41</f>
        <v/>
      </c>
      <c r="D37" s="18">
        <f>'C_CA-I'!K41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'C_CA-I'!H42</f>
        <v/>
      </c>
      <c r="B38" s="18">
        <f>'C_CA-I'!I42</f>
        <v/>
      </c>
      <c r="C38" s="18">
        <f>'C_CA-I'!J42</f>
        <v/>
      </c>
      <c r="D38" s="18">
        <f>'C_CA-I'!K42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'C_CA-I'!H43</f>
        <v/>
      </c>
      <c r="B39" s="18">
        <f>'C_CA-I'!I43</f>
        <v/>
      </c>
      <c r="C39" s="18">
        <f>'C_CA-I'!J43</f>
        <v/>
      </c>
      <c r="D39" s="18">
        <f>'C_CA-I'!K43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'C_CA-I'!H44</f>
        <v/>
      </c>
      <c r="B40" s="18">
        <f>'C_CA-I'!I44</f>
        <v/>
      </c>
      <c r="C40" s="18">
        <f>'C_CA-I'!J44</f>
        <v/>
      </c>
      <c r="D40" s="18">
        <f>'C_CA-I'!K44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'C_CA-I'!H45</f>
        <v/>
      </c>
      <c r="B41" s="18">
        <f>'C_CA-I'!I45</f>
        <v/>
      </c>
      <c r="C41" s="18">
        <f>'C_CA-I'!J45</f>
        <v/>
      </c>
      <c r="D41" s="18">
        <f>'C_CA-I'!K45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'C_CA-I'!H46</f>
        <v/>
      </c>
      <c r="B42" s="18">
        <f>'C_CA-I'!I46</f>
        <v/>
      </c>
      <c r="C42" s="18">
        <f>'C_CA-I'!J46</f>
        <v/>
      </c>
      <c r="D42" s="18">
        <f>'C_CA-I'!K46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'C_CA-I'!H47</f>
        <v/>
      </c>
      <c r="B43" s="18">
        <f>'C_CA-I'!I47</f>
        <v/>
      </c>
      <c r="C43" s="18">
        <f>'C_CA-I'!J47</f>
        <v/>
      </c>
      <c r="D43" s="18">
        <f>'C_CA-I'!K47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'C_CA-I'!H48</f>
        <v/>
      </c>
      <c r="B44" s="18">
        <f>'C_CA-I'!I48</f>
        <v/>
      </c>
      <c r="C44" s="18">
        <f>'C_CA-I'!J48</f>
        <v/>
      </c>
      <c r="D44" s="18">
        <f>'C_CA-I'!K48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'C_CA-I'!H49</f>
        <v/>
      </c>
      <c r="B45" s="18">
        <f>'C_CA-I'!I49</f>
        <v/>
      </c>
      <c r="C45" s="18">
        <f>'C_CA-I'!J49</f>
        <v/>
      </c>
      <c r="D45" s="18">
        <f>'C_CA-I'!K49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'C_CA-I'!H50</f>
        <v/>
      </c>
      <c r="B46" s="18">
        <f>'C_CA-I'!I50</f>
        <v/>
      </c>
      <c r="C46" s="18">
        <f>'C_CA-I'!J50</f>
        <v/>
      </c>
      <c r="D46" s="18">
        <f>'C_CA-I'!K50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'C_CA-I'!H51</f>
        <v/>
      </c>
      <c r="B47" s="18">
        <f>'C_CA-I'!I51</f>
        <v/>
      </c>
      <c r="C47" s="18">
        <f>'C_CA-I'!J51</f>
        <v/>
      </c>
      <c r="D47" s="18">
        <f>'C_CA-I'!K51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'C_CA-I'!H52</f>
        <v/>
      </c>
      <c r="B48" s="18">
        <f>'C_CA-I'!I52</f>
        <v/>
      </c>
      <c r="C48" s="18">
        <f>'C_CA-I'!J52</f>
        <v/>
      </c>
      <c r="D48" s="18">
        <f>'C_CA-I'!K52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'C_CA-I'!H53</f>
        <v/>
      </c>
      <c r="B49" s="18">
        <f>'C_CA-I'!I53</f>
        <v/>
      </c>
      <c r="C49" s="18">
        <f>'C_CA-I'!J53</f>
        <v/>
      </c>
      <c r="D49" s="18">
        <f>'C_CA-I'!K53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'C_CA-I'!H54</f>
        <v/>
      </c>
      <c r="B50" s="18">
        <f>'C_CA-I'!I54</f>
        <v/>
      </c>
      <c r="C50" s="18">
        <f>'C_CA-I'!J54</f>
        <v/>
      </c>
      <c r="D50" s="18">
        <f>'C_CA-I'!K54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'C_CA-I'!H55</f>
        <v/>
      </c>
      <c r="B51" s="18">
        <f>'C_CA-I'!I55</f>
        <v/>
      </c>
      <c r="C51" s="18">
        <f>'C_CA-I'!J55</f>
        <v/>
      </c>
      <c r="D51" s="18">
        <f>'C_CA-I'!K55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'C_CA-I'!H56</f>
        <v/>
      </c>
      <c r="B52" s="18">
        <f>'C_CA-I'!I56</f>
        <v/>
      </c>
      <c r="C52" s="18">
        <f>'C_CA-I'!J56</f>
        <v/>
      </c>
      <c r="D52" s="18">
        <f>'C_CA-I'!K56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'C_CA-I'!H57</f>
        <v/>
      </c>
      <c r="B53" s="18">
        <f>'C_CA-I'!I57</f>
        <v/>
      </c>
      <c r="C53" s="18">
        <f>'C_CA-I'!J57</f>
        <v/>
      </c>
      <c r="D53" s="18">
        <f>'C_CA-I'!K57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'C_CA-I'!H58</f>
        <v/>
      </c>
      <c r="B54" s="18">
        <f>'C_CA-I'!I58</f>
        <v/>
      </c>
      <c r="C54" s="18">
        <f>'C_CA-I'!J58</f>
        <v/>
      </c>
      <c r="D54" s="18">
        <f>'C_CA-I'!K58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'C_CA-I'!H59</f>
        <v/>
      </c>
      <c r="B55" s="18">
        <f>'C_CA-I'!I59</f>
        <v/>
      </c>
      <c r="C55" s="18">
        <f>'C_CA-I'!J59</f>
        <v/>
      </c>
      <c r="D55" s="18">
        <f>'C_CA-I'!K59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'C_CA-I'!H60</f>
        <v/>
      </c>
      <c r="B56" s="18">
        <f>'C_CA-I'!I60</f>
        <v/>
      </c>
      <c r="C56" s="18">
        <f>'C_CA-I'!J60</f>
        <v/>
      </c>
      <c r="D56" s="18">
        <f>'C_CA-I'!K60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F57" s="34" t="n"/>
    </row>
    <row r="58">
      <c r="F58" s="34" t="n"/>
      <c r="G58" s="19" t="inlineStr">
        <is>
          <t>CO</t>
        </is>
      </c>
      <c r="H58" s="37" t="inlineStr">
        <is>
          <t>CO1</t>
        </is>
      </c>
      <c r="I58" s="37" t="inlineStr">
        <is>
          <t>CO2</t>
        </is>
      </c>
      <c r="J58" s="37" t="inlineStr">
        <is>
          <t>CO3</t>
        </is>
      </c>
      <c r="K58" s="37" t="inlineStr">
        <is>
          <t>CO4</t>
        </is>
      </c>
    </row>
    <row r="59">
      <c r="F59" s="34" t="n"/>
      <c r="G59" s="19" t="inlineStr">
        <is>
          <t>CO%</t>
        </is>
      </c>
      <c r="H59" s="8">
        <f>IF(SUM(H7:H56) &gt; 0, COUNTIF(H7:H56, "&gt;=" &amp; H4), "")</f>
        <v/>
      </c>
      <c r="I59" s="8">
        <f>IF(SUM(I7:I56) &gt; 0, COUNTIF(I7:I56, "&gt;=" &amp; I4), "")</f>
        <v/>
      </c>
      <c r="J59" s="8">
        <f>IF(SUM(J7:J56) &gt; 0, COUNTIF(J7:J56, "&gt;=" &amp; J4), "")</f>
        <v/>
      </c>
      <c r="K59" s="8">
        <f>IF(SUM(K7:K56) &gt; 0, COUNTIF(K7:K56, "&gt;=" &amp; K4), "")</f>
        <v/>
      </c>
    </row>
    <row r="60">
      <c r="F60" s="34" t="n"/>
      <c r="G60" s="19" t="inlineStr">
        <is>
          <t>Total students</t>
        </is>
      </c>
      <c r="H60" s="38" t="n">
        <v>50</v>
      </c>
      <c r="I60" s="38" t="n">
        <v>50</v>
      </c>
      <c r="J60" s="38" t="n">
        <v>50</v>
      </c>
      <c r="K60" s="38" t="n">
        <v>50</v>
      </c>
    </row>
    <row r="61">
      <c r="F61" s="34" t="n"/>
      <c r="G61" s="19" t="inlineStr">
        <is>
          <t>I-attainment %</t>
        </is>
      </c>
      <c r="H61" s="8">
        <f>IF(SUM(H7:H56) &gt; 0, H59/H60*100, "0")</f>
        <v/>
      </c>
      <c r="I61" s="8">
        <f>IF(SUM(I7:I56) &gt; 0, I59/I60*100, "0")</f>
        <v/>
      </c>
      <c r="J61" s="8">
        <f>IF(SUM(J7:J56) &gt; 0, J59/J60*100, "0")</f>
        <v/>
      </c>
      <c r="K61" s="8">
        <f>IF(SUM(K7:K56) &gt; 0, K59/K60*100,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C_End_Sem-E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'C_End_Sem-E'!H3</f>
        <v/>
      </c>
      <c r="B3" s="18">
        <f>'C_End_Sem-E'!I3</f>
        <v/>
      </c>
      <c r="C3" s="18">
        <f>'C_End_Sem-E'!J3</f>
        <v/>
      </c>
      <c r="D3" s="18">
        <f>'C_End_Sem-E'!K3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'C_End_Sem-E'!H4</f>
        <v/>
      </c>
      <c r="B4" s="18">
        <f>'C_End_Sem-E'!I4</f>
        <v/>
      </c>
      <c r="C4" s="18">
        <f>'C_End_Sem-E'!J4</f>
        <v/>
      </c>
      <c r="D4" s="18">
        <f>'C_End_Sem-E'!K4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'C_End_Sem-E'!H11</f>
        <v/>
      </c>
      <c r="B7" s="18">
        <f>'C_End_Sem-E'!I11</f>
        <v/>
      </c>
      <c r="C7" s="18">
        <f>'C_End_Sem-E'!J11</f>
        <v/>
      </c>
      <c r="D7" s="18">
        <f>'C_End_Sem-E'!K11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'C_End_Sem-E'!H12</f>
        <v/>
      </c>
      <c r="B8" s="18">
        <f>'C_End_Sem-E'!I12</f>
        <v/>
      </c>
      <c r="C8" s="18">
        <f>'C_End_Sem-E'!J12</f>
        <v/>
      </c>
      <c r="D8" s="18">
        <f>'C_End_Sem-E'!K12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'C_End_Sem-E'!H13</f>
        <v/>
      </c>
      <c r="B9" s="18">
        <f>'C_End_Sem-E'!I13</f>
        <v/>
      </c>
      <c r="C9" s="18">
        <f>'C_End_Sem-E'!J13</f>
        <v/>
      </c>
      <c r="D9" s="18">
        <f>'C_End_Sem-E'!K13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'C_End_Sem-E'!H14</f>
        <v/>
      </c>
      <c r="B10" s="18">
        <f>'C_End_Sem-E'!I14</f>
        <v/>
      </c>
      <c r="C10" s="18">
        <f>'C_End_Sem-E'!J14</f>
        <v/>
      </c>
      <c r="D10" s="18">
        <f>'C_End_Sem-E'!K14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'C_End_Sem-E'!H15</f>
        <v/>
      </c>
      <c r="B11" s="18">
        <f>'C_End_Sem-E'!I15</f>
        <v/>
      </c>
      <c r="C11" s="18">
        <f>'C_End_Sem-E'!J15</f>
        <v/>
      </c>
      <c r="D11" s="18">
        <f>'C_End_Sem-E'!K15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'C_End_Sem-E'!H16</f>
        <v/>
      </c>
      <c r="B12" s="18">
        <f>'C_End_Sem-E'!I16</f>
        <v/>
      </c>
      <c r="C12" s="18">
        <f>'C_End_Sem-E'!J16</f>
        <v/>
      </c>
      <c r="D12" s="18">
        <f>'C_End_Sem-E'!K16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'C_End_Sem-E'!H17</f>
        <v/>
      </c>
      <c r="B13" s="18">
        <f>'C_End_Sem-E'!I17</f>
        <v/>
      </c>
      <c r="C13" s="18">
        <f>'C_End_Sem-E'!J17</f>
        <v/>
      </c>
      <c r="D13" s="18">
        <f>'C_End_Sem-E'!K17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'C_End_Sem-E'!H18</f>
        <v/>
      </c>
      <c r="B14" s="18">
        <f>'C_End_Sem-E'!I18</f>
        <v/>
      </c>
      <c r="C14" s="18">
        <f>'C_End_Sem-E'!J18</f>
        <v/>
      </c>
      <c r="D14" s="18">
        <f>'C_End_Sem-E'!K18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'C_End_Sem-E'!H19</f>
        <v/>
      </c>
      <c r="B15" s="18">
        <f>'C_End_Sem-E'!I19</f>
        <v/>
      </c>
      <c r="C15" s="18">
        <f>'C_End_Sem-E'!J19</f>
        <v/>
      </c>
      <c r="D15" s="18">
        <f>'C_End_Sem-E'!K19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'C_End_Sem-E'!H20</f>
        <v/>
      </c>
      <c r="B16" s="18">
        <f>'C_End_Sem-E'!I20</f>
        <v/>
      </c>
      <c r="C16" s="18">
        <f>'C_End_Sem-E'!J20</f>
        <v/>
      </c>
      <c r="D16" s="18">
        <f>'C_End_Sem-E'!K20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'C_End_Sem-E'!H21</f>
        <v/>
      </c>
      <c r="B17" s="18">
        <f>'C_End_Sem-E'!I21</f>
        <v/>
      </c>
      <c r="C17" s="18">
        <f>'C_End_Sem-E'!J21</f>
        <v/>
      </c>
      <c r="D17" s="18">
        <f>'C_End_Sem-E'!K21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'C_End_Sem-E'!H22</f>
        <v/>
      </c>
      <c r="B18" s="18">
        <f>'C_End_Sem-E'!I22</f>
        <v/>
      </c>
      <c r="C18" s="18">
        <f>'C_End_Sem-E'!J22</f>
        <v/>
      </c>
      <c r="D18" s="18">
        <f>'C_End_Sem-E'!K22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'C_End_Sem-E'!H23</f>
        <v/>
      </c>
      <c r="B19" s="18">
        <f>'C_End_Sem-E'!I23</f>
        <v/>
      </c>
      <c r="C19" s="18">
        <f>'C_End_Sem-E'!J23</f>
        <v/>
      </c>
      <c r="D19" s="18">
        <f>'C_End_Sem-E'!K23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'C_End_Sem-E'!H24</f>
        <v/>
      </c>
      <c r="B20" s="18">
        <f>'C_End_Sem-E'!I24</f>
        <v/>
      </c>
      <c r="C20" s="18">
        <f>'C_End_Sem-E'!J24</f>
        <v/>
      </c>
      <c r="D20" s="18">
        <f>'C_End_Sem-E'!K24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'C_End_Sem-E'!H25</f>
        <v/>
      </c>
      <c r="B21" s="18">
        <f>'C_End_Sem-E'!I25</f>
        <v/>
      </c>
      <c r="C21" s="18">
        <f>'C_End_Sem-E'!J25</f>
        <v/>
      </c>
      <c r="D21" s="18">
        <f>'C_End_Sem-E'!K25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'C_End_Sem-E'!H26</f>
        <v/>
      </c>
      <c r="B22" s="18">
        <f>'C_End_Sem-E'!I26</f>
        <v/>
      </c>
      <c r="C22" s="18">
        <f>'C_End_Sem-E'!J26</f>
        <v/>
      </c>
      <c r="D22" s="18">
        <f>'C_End_Sem-E'!K26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'C_End_Sem-E'!H27</f>
        <v/>
      </c>
      <c r="B23" s="18">
        <f>'C_End_Sem-E'!I27</f>
        <v/>
      </c>
      <c r="C23" s="18">
        <f>'C_End_Sem-E'!J27</f>
        <v/>
      </c>
      <c r="D23" s="18">
        <f>'C_End_Sem-E'!K27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'C_End_Sem-E'!H28</f>
        <v/>
      </c>
      <c r="B24" s="18">
        <f>'C_End_Sem-E'!I28</f>
        <v/>
      </c>
      <c r="C24" s="18">
        <f>'C_End_Sem-E'!J28</f>
        <v/>
      </c>
      <c r="D24" s="18">
        <f>'C_End_Sem-E'!K28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'C_End_Sem-E'!H29</f>
        <v/>
      </c>
      <c r="B25" s="18">
        <f>'C_End_Sem-E'!I29</f>
        <v/>
      </c>
      <c r="C25" s="18">
        <f>'C_End_Sem-E'!J29</f>
        <v/>
      </c>
      <c r="D25" s="18">
        <f>'C_End_Sem-E'!K29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'C_End_Sem-E'!H30</f>
        <v/>
      </c>
      <c r="B26" s="18">
        <f>'C_End_Sem-E'!I30</f>
        <v/>
      </c>
      <c r="C26" s="18">
        <f>'C_End_Sem-E'!J30</f>
        <v/>
      </c>
      <c r="D26" s="18">
        <f>'C_End_Sem-E'!K30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'C_End_Sem-E'!H31</f>
        <v/>
      </c>
      <c r="B27" s="18">
        <f>'C_End_Sem-E'!I31</f>
        <v/>
      </c>
      <c r="C27" s="18">
        <f>'C_End_Sem-E'!J31</f>
        <v/>
      </c>
      <c r="D27" s="18">
        <f>'C_End_Sem-E'!K31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'C_End_Sem-E'!H32</f>
        <v/>
      </c>
      <c r="B28" s="18">
        <f>'C_End_Sem-E'!I32</f>
        <v/>
      </c>
      <c r="C28" s="18">
        <f>'C_End_Sem-E'!J32</f>
        <v/>
      </c>
      <c r="D28" s="18">
        <f>'C_End_Sem-E'!K32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'C_End_Sem-E'!H33</f>
        <v/>
      </c>
      <c r="B29" s="18">
        <f>'C_End_Sem-E'!I33</f>
        <v/>
      </c>
      <c r="C29" s="18">
        <f>'C_End_Sem-E'!J33</f>
        <v/>
      </c>
      <c r="D29" s="18">
        <f>'C_End_Sem-E'!K33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'C_End_Sem-E'!H34</f>
        <v/>
      </c>
      <c r="B30" s="18">
        <f>'C_End_Sem-E'!I34</f>
        <v/>
      </c>
      <c r="C30" s="18">
        <f>'C_End_Sem-E'!J34</f>
        <v/>
      </c>
      <c r="D30" s="18">
        <f>'C_End_Sem-E'!K34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'C_End_Sem-E'!H35</f>
        <v/>
      </c>
      <c r="B31" s="18">
        <f>'C_End_Sem-E'!I35</f>
        <v/>
      </c>
      <c r="C31" s="18">
        <f>'C_End_Sem-E'!J35</f>
        <v/>
      </c>
      <c r="D31" s="18">
        <f>'C_End_Sem-E'!K35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'C_End_Sem-E'!H36</f>
        <v/>
      </c>
      <c r="B32" s="18">
        <f>'C_End_Sem-E'!I36</f>
        <v/>
      </c>
      <c r="C32" s="18">
        <f>'C_End_Sem-E'!J36</f>
        <v/>
      </c>
      <c r="D32" s="18">
        <f>'C_End_Sem-E'!K36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'C_End_Sem-E'!H37</f>
        <v/>
      </c>
      <c r="B33" s="18">
        <f>'C_End_Sem-E'!I37</f>
        <v/>
      </c>
      <c r="C33" s="18">
        <f>'C_End_Sem-E'!J37</f>
        <v/>
      </c>
      <c r="D33" s="18">
        <f>'C_End_Sem-E'!K37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'C_End_Sem-E'!H38</f>
        <v/>
      </c>
      <c r="B34" s="18">
        <f>'C_End_Sem-E'!I38</f>
        <v/>
      </c>
      <c r="C34" s="18">
        <f>'C_End_Sem-E'!J38</f>
        <v/>
      </c>
      <c r="D34" s="18">
        <f>'C_End_Sem-E'!K38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'C_End_Sem-E'!H39</f>
        <v/>
      </c>
      <c r="B35" s="18">
        <f>'C_End_Sem-E'!I39</f>
        <v/>
      </c>
      <c r="C35" s="18">
        <f>'C_End_Sem-E'!J39</f>
        <v/>
      </c>
      <c r="D35" s="18">
        <f>'C_End_Sem-E'!K39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'C_End_Sem-E'!H40</f>
        <v/>
      </c>
      <c r="B36" s="18">
        <f>'C_End_Sem-E'!I40</f>
        <v/>
      </c>
      <c r="C36" s="18">
        <f>'C_End_Sem-E'!J40</f>
        <v/>
      </c>
      <c r="D36" s="18">
        <f>'C_End_Sem-E'!K40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'C_End_Sem-E'!H41</f>
        <v/>
      </c>
      <c r="B37" s="18">
        <f>'C_End_Sem-E'!I41</f>
        <v/>
      </c>
      <c r="C37" s="18">
        <f>'C_End_Sem-E'!J41</f>
        <v/>
      </c>
      <c r="D37" s="18">
        <f>'C_End_Sem-E'!K41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'C_End_Sem-E'!H42</f>
        <v/>
      </c>
      <c r="B38" s="18">
        <f>'C_End_Sem-E'!I42</f>
        <v/>
      </c>
      <c r="C38" s="18">
        <f>'C_End_Sem-E'!J42</f>
        <v/>
      </c>
      <c r="D38" s="18">
        <f>'C_End_Sem-E'!K42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'C_End_Sem-E'!H43</f>
        <v/>
      </c>
      <c r="B39" s="18">
        <f>'C_End_Sem-E'!I43</f>
        <v/>
      </c>
      <c r="C39" s="18">
        <f>'C_End_Sem-E'!J43</f>
        <v/>
      </c>
      <c r="D39" s="18">
        <f>'C_End_Sem-E'!K43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'C_End_Sem-E'!H44</f>
        <v/>
      </c>
      <c r="B40" s="18">
        <f>'C_End_Sem-E'!I44</f>
        <v/>
      </c>
      <c r="C40" s="18">
        <f>'C_End_Sem-E'!J44</f>
        <v/>
      </c>
      <c r="D40" s="18">
        <f>'C_End_Sem-E'!K44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'C_End_Sem-E'!H45</f>
        <v/>
      </c>
      <c r="B41" s="18">
        <f>'C_End_Sem-E'!I45</f>
        <v/>
      </c>
      <c r="C41" s="18">
        <f>'C_End_Sem-E'!J45</f>
        <v/>
      </c>
      <c r="D41" s="18">
        <f>'C_End_Sem-E'!K45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'C_End_Sem-E'!H46</f>
        <v/>
      </c>
      <c r="B42" s="18">
        <f>'C_End_Sem-E'!I46</f>
        <v/>
      </c>
      <c r="C42" s="18">
        <f>'C_End_Sem-E'!J46</f>
        <v/>
      </c>
      <c r="D42" s="18">
        <f>'C_End_Sem-E'!K46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'C_End_Sem-E'!H47</f>
        <v/>
      </c>
      <c r="B43" s="18">
        <f>'C_End_Sem-E'!I47</f>
        <v/>
      </c>
      <c r="C43" s="18">
        <f>'C_End_Sem-E'!J47</f>
        <v/>
      </c>
      <c r="D43" s="18">
        <f>'C_End_Sem-E'!K47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'C_End_Sem-E'!H48</f>
        <v/>
      </c>
      <c r="B44" s="18">
        <f>'C_End_Sem-E'!I48</f>
        <v/>
      </c>
      <c r="C44" s="18">
        <f>'C_End_Sem-E'!J48</f>
        <v/>
      </c>
      <c r="D44" s="18">
        <f>'C_End_Sem-E'!K48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'C_End_Sem-E'!H49</f>
        <v/>
      </c>
      <c r="B45" s="18">
        <f>'C_End_Sem-E'!I49</f>
        <v/>
      </c>
      <c r="C45" s="18">
        <f>'C_End_Sem-E'!J49</f>
        <v/>
      </c>
      <c r="D45" s="18">
        <f>'C_End_Sem-E'!K49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'C_End_Sem-E'!H50</f>
        <v/>
      </c>
      <c r="B46" s="18">
        <f>'C_End_Sem-E'!I50</f>
        <v/>
      </c>
      <c r="C46" s="18">
        <f>'C_End_Sem-E'!J50</f>
        <v/>
      </c>
      <c r="D46" s="18">
        <f>'C_End_Sem-E'!K50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'C_End_Sem-E'!H51</f>
        <v/>
      </c>
      <c r="B47" s="18">
        <f>'C_End_Sem-E'!I51</f>
        <v/>
      </c>
      <c r="C47" s="18">
        <f>'C_End_Sem-E'!J51</f>
        <v/>
      </c>
      <c r="D47" s="18">
        <f>'C_End_Sem-E'!K51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'C_End_Sem-E'!H52</f>
        <v/>
      </c>
      <c r="B48" s="18">
        <f>'C_End_Sem-E'!I52</f>
        <v/>
      </c>
      <c r="C48" s="18">
        <f>'C_End_Sem-E'!J52</f>
        <v/>
      </c>
      <c r="D48" s="18">
        <f>'C_End_Sem-E'!K52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'C_End_Sem-E'!H53</f>
        <v/>
      </c>
      <c r="B49" s="18">
        <f>'C_End_Sem-E'!I53</f>
        <v/>
      </c>
      <c r="C49" s="18">
        <f>'C_End_Sem-E'!J53</f>
        <v/>
      </c>
      <c r="D49" s="18">
        <f>'C_End_Sem-E'!K53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'C_End_Sem-E'!H54</f>
        <v/>
      </c>
      <c r="B50" s="18">
        <f>'C_End_Sem-E'!I54</f>
        <v/>
      </c>
      <c r="C50" s="18">
        <f>'C_End_Sem-E'!J54</f>
        <v/>
      </c>
      <c r="D50" s="18">
        <f>'C_End_Sem-E'!K54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'C_End_Sem-E'!H55</f>
        <v/>
      </c>
      <c r="B51" s="18">
        <f>'C_End_Sem-E'!I55</f>
        <v/>
      </c>
      <c r="C51" s="18">
        <f>'C_End_Sem-E'!J55</f>
        <v/>
      </c>
      <c r="D51" s="18">
        <f>'C_End_Sem-E'!K55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'C_End_Sem-E'!H56</f>
        <v/>
      </c>
      <c r="B52" s="18">
        <f>'C_End_Sem-E'!I56</f>
        <v/>
      </c>
      <c r="C52" s="18">
        <f>'C_End_Sem-E'!J56</f>
        <v/>
      </c>
      <c r="D52" s="18">
        <f>'C_End_Sem-E'!K56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'C_End_Sem-E'!H57</f>
        <v/>
      </c>
      <c r="B53" s="18">
        <f>'C_End_Sem-E'!I57</f>
        <v/>
      </c>
      <c r="C53" s="18">
        <f>'C_End_Sem-E'!J57</f>
        <v/>
      </c>
      <c r="D53" s="18">
        <f>'C_End_Sem-E'!K57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'C_End_Sem-E'!H58</f>
        <v/>
      </c>
      <c r="B54" s="18">
        <f>'C_End_Sem-E'!I58</f>
        <v/>
      </c>
      <c r="C54" s="18">
        <f>'C_End_Sem-E'!J58</f>
        <v/>
      </c>
      <c r="D54" s="18">
        <f>'C_End_Sem-E'!K58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'C_End_Sem-E'!H59</f>
        <v/>
      </c>
      <c r="B55" s="18">
        <f>'C_End_Sem-E'!I59</f>
        <v/>
      </c>
      <c r="C55" s="18">
        <f>'C_End_Sem-E'!J59</f>
        <v/>
      </c>
      <c r="D55" s="18">
        <f>'C_End_Sem-E'!K59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'C_End_Sem-E'!H60</f>
        <v/>
      </c>
      <c r="B56" s="18">
        <f>'C_End_Sem-E'!I60</f>
        <v/>
      </c>
      <c r="C56" s="18">
        <f>'C_End_Sem-E'!J60</f>
        <v/>
      </c>
      <c r="D56" s="18">
        <f>'C_End_Sem-E'!K60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F57" s="34" t="n"/>
    </row>
    <row r="58">
      <c r="F58" s="34" t="n"/>
      <c r="G58" s="19" t="inlineStr">
        <is>
          <t>CO</t>
        </is>
      </c>
      <c r="H58" s="37" t="inlineStr">
        <is>
          <t>CO1</t>
        </is>
      </c>
      <c r="I58" s="37" t="inlineStr">
        <is>
          <t>CO2</t>
        </is>
      </c>
      <c r="J58" s="37" t="inlineStr">
        <is>
          <t>CO3</t>
        </is>
      </c>
      <c r="K58" s="37" t="inlineStr">
        <is>
          <t>CO4</t>
        </is>
      </c>
    </row>
    <row r="59">
      <c r="F59" s="34" t="n"/>
      <c r="G59" s="19" t="inlineStr">
        <is>
          <t>CO%</t>
        </is>
      </c>
      <c r="H59" s="8">
        <f>IF(SUM(H7:H56) &gt; 0, COUNTIF(H7:H56, "&gt;=" &amp; H4), "")</f>
        <v/>
      </c>
      <c r="I59" s="8">
        <f>IF(SUM(I7:I56) &gt; 0, COUNTIF(I7:I56, "&gt;=" &amp; I4), "")</f>
        <v/>
      </c>
      <c r="J59" s="8">
        <f>IF(SUM(J7:J56) &gt; 0, COUNTIF(J7:J56, "&gt;=" &amp; J4), "")</f>
        <v/>
      </c>
      <c r="K59" s="8">
        <f>IF(SUM(K7:K56) &gt; 0, COUNTIF(K7:K56, "&gt;=" &amp; K4), "")</f>
        <v/>
      </c>
    </row>
    <row r="60">
      <c r="F60" s="34" t="n"/>
      <c r="G60" s="19" t="inlineStr">
        <is>
          <t>Total students</t>
        </is>
      </c>
      <c r="H60" s="38" t="n">
        <v>50</v>
      </c>
      <c r="I60" s="38" t="n">
        <v>50</v>
      </c>
      <c r="J60" s="38" t="n">
        <v>50</v>
      </c>
      <c r="K60" s="38" t="n">
        <v>50</v>
      </c>
    </row>
    <row r="61">
      <c r="F61" s="34" t="n"/>
      <c r="G61" s="19" t="inlineStr">
        <is>
          <t>E-attainment %</t>
        </is>
      </c>
      <c r="H61" s="8">
        <f>IF(SUM(H7:H56) &gt; 0, H59/H60*100, "0")</f>
        <v/>
      </c>
      <c r="I61" s="8">
        <f>IF(SUM(I7:I56) &gt; 0, I59/I60*100, "0")</f>
        <v/>
      </c>
      <c r="J61" s="8">
        <f>IF(SUM(J7:J56) &gt; 0, J59/J60*100, "0")</f>
        <v/>
      </c>
      <c r="K61" s="8">
        <f>IF(SUM(K7:K56) &gt; 0, K59/K60*100,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C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>
        <f>'C_Input_Details'!E3</f>
        <v/>
      </c>
      <c r="F3" s="6">
        <f>'C_Input_Details'!F3</f>
        <v/>
      </c>
      <c r="G3" s="6">
        <f>'C_Input_Details'!G3</f>
        <v/>
      </c>
      <c r="H3" s="6">
        <f>'C_Input_Details'!H3</f>
        <v/>
      </c>
      <c r="I3" s="6">
        <f>'C_Input_Details'!I3</f>
        <v/>
      </c>
      <c r="J3" s="6">
        <f>'C_Input_Details'!J3</f>
        <v/>
      </c>
      <c r="K3" s="6">
        <f>'C_Input_Details'!K3</f>
        <v/>
      </c>
      <c r="L3" s="6">
        <f>'C_Input_Details'!L3</f>
        <v/>
      </c>
      <c r="M3" s="6">
        <f>'C_Input_Details'!M3</f>
        <v/>
      </c>
      <c r="N3" s="6">
        <f>'C_Input_Details'!N3</f>
        <v/>
      </c>
      <c r="O3" s="6">
        <f>'C_Input_Details'!O3</f>
        <v/>
      </c>
      <c r="P3" s="6">
        <f>'C_Input_Details'!P3</f>
        <v/>
      </c>
      <c r="Q3" s="6">
        <f>'C_Input_Details'!Q3</f>
        <v/>
      </c>
      <c r="R3" s="6">
        <f>'C_Input_Details'!R3</f>
        <v/>
      </c>
      <c r="S3" s="6">
        <f>'C_Input_Details'!S3</f>
        <v/>
      </c>
      <c r="T3" s="6">
        <f>'C_Input_Details'!T3</f>
        <v/>
      </c>
      <c r="U3" s="6">
        <f>'C_Input_Details'!U3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'C_Input_Details'!E4</f>
        <v/>
      </c>
      <c r="F4" s="8">
        <f>'C_Input_Details'!F4</f>
        <v/>
      </c>
      <c r="G4" s="8">
        <f>'C_Input_Details'!G4</f>
        <v/>
      </c>
      <c r="H4" s="8">
        <f>'C_Input_Details'!H4</f>
        <v/>
      </c>
      <c r="I4" s="8">
        <f>'C_Input_Details'!I4</f>
        <v/>
      </c>
      <c r="J4" s="8">
        <f>'C_Input_Details'!J4</f>
        <v/>
      </c>
      <c r="K4" s="8">
        <f>'C_Input_Details'!K4</f>
        <v/>
      </c>
      <c r="L4" s="8">
        <f>'C_Input_Details'!L4</f>
        <v/>
      </c>
      <c r="M4" s="8">
        <f>'C_Input_Details'!M4</f>
        <v/>
      </c>
      <c r="N4" s="8">
        <f>'C_Input_Details'!N4</f>
        <v/>
      </c>
      <c r="O4" s="8">
        <f>'C_Input_Details'!O4</f>
        <v/>
      </c>
      <c r="P4" s="8">
        <f>'C_Input_Details'!P4</f>
        <v/>
      </c>
      <c r="Q4" s="8">
        <f>'C_Input_Details'!Q4</f>
        <v/>
      </c>
      <c r="R4" s="8">
        <f>'C_Input_Details'!R4</f>
        <v/>
      </c>
      <c r="S4" s="8">
        <f>'C_Input_Details'!S4</f>
        <v/>
      </c>
      <c r="T4" s="8">
        <f>'C_Input_Details'!T4</f>
        <v/>
      </c>
      <c r="U4" s="8">
        <f>'C_Input_Details'!U4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'C_Input_Details'!E5</f>
        <v/>
      </c>
      <c r="F5" s="6">
        <f>'C_Input_Details'!F5</f>
        <v/>
      </c>
      <c r="G5" s="6">
        <f>'C_Input_Details'!G5</f>
        <v/>
      </c>
      <c r="H5" s="6">
        <f>'C_Input_Details'!H5</f>
        <v/>
      </c>
      <c r="I5" s="6">
        <f>'C_Input_Details'!I5</f>
        <v/>
      </c>
      <c r="J5" s="6">
        <f>'C_Input_Details'!J5</f>
        <v/>
      </c>
      <c r="K5" s="6">
        <f>'C_Input_Details'!K5</f>
        <v/>
      </c>
      <c r="L5" s="6">
        <f>'C_Input_Details'!L5</f>
        <v/>
      </c>
      <c r="M5" s="6">
        <f>'C_Input_Details'!M5</f>
        <v/>
      </c>
      <c r="N5" s="6">
        <f>'C_Input_Details'!N5</f>
        <v/>
      </c>
      <c r="O5" s="6">
        <f>'C_Input_Details'!O5</f>
        <v/>
      </c>
      <c r="P5" s="6">
        <f>'C_Input_Details'!P5</f>
        <v/>
      </c>
      <c r="Q5" s="6">
        <f>'C_Input_Details'!Q5</f>
        <v/>
      </c>
      <c r="R5" s="6">
        <f>'C_Input_Details'!R5</f>
        <v/>
      </c>
      <c r="S5" s="6">
        <f>'C_Input_Details'!S5</f>
        <v/>
      </c>
      <c r="T5" s="6">
        <f>'C_Input_Details'!T5</f>
        <v/>
      </c>
      <c r="U5" s="6">
        <f>'C_Input_Details'!U5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'C_Input_Details'!E6</f>
        <v/>
      </c>
      <c r="F6" s="8">
        <f>'C_Input_Details'!F6</f>
        <v/>
      </c>
      <c r="G6" s="8">
        <f>'C_Input_Details'!G6</f>
        <v/>
      </c>
      <c r="H6" s="8">
        <f>'C_Input_Details'!H6</f>
        <v/>
      </c>
      <c r="I6" s="8">
        <f>'C_Input_Details'!I6</f>
        <v/>
      </c>
      <c r="J6" s="8">
        <f>'C_Input_Details'!J6</f>
        <v/>
      </c>
      <c r="K6" s="8">
        <f>'C_Input_Details'!K6</f>
        <v/>
      </c>
      <c r="L6" s="8">
        <f>'C_Input_Details'!L6</f>
        <v/>
      </c>
      <c r="M6" s="8">
        <f>'C_Input_Details'!M6</f>
        <v/>
      </c>
      <c r="N6" s="8">
        <f>'C_Input_Details'!N6</f>
        <v/>
      </c>
      <c r="O6" s="8">
        <f>'C_Input_Details'!O6</f>
        <v/>
      </c>
      <c r="P6" s="8">
        <f>'C_Input_Details'!P6</f>
        <v/>
      </c>
      <c r="Q6" s="8">
        <f>'C_Input_Details'!Q6</f>
        <v/>
      </c>
      <c r="R6" s="8">
        <f>'C_Input_Details'!R6</f>
        <v/>
      </c>
      <c r="S6" s="8">
        <f>'C_Input_Details'!S6</f>
        <v/>
      </c>
      <c r="T6" s="8">
        <f>'C_Input_Details'!T6</f>
        <v/>
      </c>
      <c r="U6" s="8">
        <f>'C_Input_Details'!U6</f>
        <v/>
      </c>
    </row>
    <row r="7">
      <c r="A7" s="5" t="inlineStr">
        <is>
          <t>Section</t>
        </is>
      </c>
      <c r="B7" s="5" t="inlineStr">
        <is>
          <t>C</t>
        </is>
      </c>
    </row>
    <row r="8">
      <c r="A8" s="3" t="inlineStr">
        <is>
          <t>Subject_Code</t>
        </is>
      </c>
      <c r="B8" s="3" t="inlineStr">
        <is>
          <t>19MEE481</t>
        </is>
      </c>
    </row>
    <row r="9">
      <c r="A9" s="5" t="inlineStr">
        <is>
          <t>Subject_Name</t>
        </is>
      </c>
      <c r="B9" s="5" t="inlineStr">
        <is>
          <t>Simulation of Manufacturing Systems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50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>
        <f>'C_Input_Details'!E11</f>
        <v/>
      </c>
    </row>
    <row r="12">
      <c r="A12" s="2" t="n"/>
      <c r="B12" s="2" t="n"/>
      <c r="D12" s="13" t="inlineStr">
        <is>
          <t>CO2</t>
        </is>
      </c>
      <c r="E12" s="13">
        <f>'C_Input_Details'!E12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'C_Input_Details'!E13</f>
        <v/>
      </c>
    </row>
    <row r="14">
      <c r="A14" s="3" t="inlineStr">
        <is>
          <t>Default Threshold %</t>
        </is>
      </c>
      <c r="B14" s="3">
        <f>'C_Input_Details'!B14</f>
        <v/>
      </c>
      <c r="D14" s="13" t="inlineStr">
        <is>
          <t>CO4</t>
        </is>
      </c>
      <c r="E14" s="13">
        <f>'C_Input_Details'!E14</f>
        <v/>
      </c>
    </row>
    <row r="15">
      <c r="A15" s="5" t="inlineStr">
        <is>
          <t>Internal %</t>
        </is>
      </c>
      <c r="B15" s="5">
        <f>'C_Input_Details'!B15</f>
        <v/>
      </c>
    </row>
    <row r="16">
      <c r="A16" s="3" t="inlineStr">
        <is>
          <t>External %</t>
        </is>
      </c>
      <c r="B16" s="3">
        <f>'C_Input_Details'!B16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'C_Input_Details'!B17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'C_Input_Details'!B18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'C_Input_Details'!B19</f>
        <v/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>
        <f>"Weighted Level of Attainment (" &amp; B16 &amp; " SEE + " &amp; B15 &amp; " CIE)"</f>
        <v/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>
        <f>E2</f>
        <v/>
      </c>
      <c r="F23" s="41">
        <f>E3</f>
        <v/>
      </c>
      <c r="G23" s="42">
        <f>C_External_Components!H61</f>
        <v/>
      </c>
      <c r="H23" s="41">
        <f>IF(AND(G23&gt;0,G23&lt;40),1,IF(AND(G23&gt;=40,G23&lt;60),2,IF(AND(G23&gt;=60,G23&lt;=100),3,"0")))</f>
        <v/>
      </c>
      <c r="I23" s="42">
        <f>C_Internal_Components!H61</f>
        <v/>
      </c>
      <c r="J23" s="41">
        <f>IF(AND(I23&gt;0,I23&lt;40),1,IF(AND(I23&gt;=40,I23&lt;60),2,IF(AND(I23&gt;=60,I23&lt;=100),3,"0")))</f>
        <v/>
      </c>
      <c r="K23" s="42">
        <f>G23*(B16/100)+I23*(B15/100)</f>
        <v/>
      </c>
      <c r="L23" s="41">
        <f>IF(AND(K23&gt;0,K23&lt;40),1,IF(AND(K23&gt;=40,K23&lt;60),2,IF(AND(K23&gt;=60,K23&lt;=100),3,"0")))</f>
        <v/>
      </c>
      <c r="M23" s="42">
        <f>E11</f>
        <v/>
      </c>
      <c r="N23" s="41">
        <f>IF(AND(M23&gt;0,M23&lt;40),1,IF(AND(M23&gt;=40,M23&lt;60),2,IF(AND(M23&gt;=60,M23&lt;=100),3,"0")))</f>
        <v/>
      </c>
      <c r="O23" s="42">
        <f>=K23*(B17/100)+M23*(B18/100)</f>
        <v/>
      </c>
      <c r="P23" s="41">
        <f>IF(AND(O23&gt;0,O23&lt;40),1,IF(AND(O23&gt;=40,O23&lt;60),2,IF(AND(O23&gt;=60,O23&lt;=100),3,"0")))</f>
        <v/>
      </c>
    </row>
    <row r="24">
      <c r="D24" s="43" t="n"/>
      <c r="E24" s="44">
        <f>F2</f>
        <v/>
      </c>
      <c r="F24" s="44">
        <f>F3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G2</f>
        <v/>
      </c>
      <c r="F25" s="41">
        <f>G3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H2</f>
        <v/>
      </c>
      <c r="F26" s="44">
        <f>H3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I2</f>
        <v/>
      </c>
      <c r="F27" s="41">
        <f>I3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J2</f>
        <v/>
      </c>
      <c r="F28" s="44">
        <f>J3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K2</f>
        <v/>
      </c>
      <c r="F29" s="41">
        <f>K3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L2</f>
        <v/>
      </c>
      <c r="F30" s="44">
        <f>L3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M2</f>
        <v/>
      </c>
      <c r="F31" s="41">
        <f>M3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N2</f>
        <v/>
      </c>
      <c r="F32" s="44">
        <f>N3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O2</f>
        <v/>
      </c>
      <c r="F33" s="41">
        <f>O3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P2</f>
        <v/>
      </c>
      <c r="F34" s="44">
        <f>P3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Q2</f>
        <v/>
      </c>
      <c r="F35" s="41">
        <f>Q3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R2</f>
        <v/>
      </c>
      <c r="F36" s="44">
        <f>R3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S2</f>
        <v/>
      </c>
      <c r="F37" s="41">
        <f>S3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T2</f>
        <v/>
      </c>
      <c r="F38" s="44">
        <f>T3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U2</f>
        <v/>
      </c>
      <c r="F39" s="41">
        <f>U3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>
        <f>E2</f>
        <v/>
      </c>
      <c r="F40" s="41">
        <f>E4</f>
        <v/>
      </c>
      <c r="G40" s="42">
        <f>C_External_Components!I61</f>
        <v/>
      </c>
      <c r="H40" s="41">
        <f>IF(AND(G40&gt;0,G40&lt;40),1,IF(AND(G40&gt;=40,G40&lt;60),2,IF(AND(G40&gt;=60,G40&lt;=100),3,"0")))</f>
        <v/>
      </c>
      <c r="I40" s="42">
        <f>C_Internal_Components!I61</f>
        <v/>
      </c>
      <c r="J40" s="41">
        <f>IF(AND(I40&gt;0,I40&lt;40),1,IF(AND(I40&gt;=40,I40&lt;60),2,IF(AND(I40&gt;=60,I40&lt;=100),3,"0")))</f>
        <v/>
      </c>
      <c r="K40" s="42">
        <f>G40*(B16/100)+I40*(B15/100)</f>
        <v/>
      </c>
      <c r="L40" s="41">
        <f>IF(AND(K40&gt;0,K40&lt;40),1,IF(AND(K40&gt;=40,K40&lt;60),2,IF(AND(K40&gt;=60,K40&lt;=100),3,"0")))</f>
        <v/>
      </c>
      <c r="M40" s="42">
        <f>E12</f>
        <v/>
      </c>
      <c r="N40" s="41">
        <f>IF(AND(M40&gt;0,M40&lt;40),1,IF(AND(M40&gt;=40,M40&lt;60),2,IF(AND(M40&gt;=60,M40&lt;=100),3,"0")))</f>
        <v/>
      </c>
      <c r="O40" s="42">
        <f>=K40*(B17/100)+M40*(B18/100)</f>
        <v/>
      </c>
      <c r="P40" s="41">
        <f>IF(AND(O40&gt;0,O40&lt;40),1,IF(AND(O40&gt;=40,O40&lt;60),2,IF(AND(O40&gt;=60,O40&lt;=100),3,"0")))</f>
        <v/>
      </c>
    </row>
    <row r="41">
      <c r="D41" s="43" t="n"/>
      <c r="E41" s="44">
        <f>F2</f>
        <v/>
      </c>
      <c r="F41" s="44">
        <f>F4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G2</f>
        <v/>
      </c>
      <c r="F42" s="41">
        <f>G4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H2</f>
        <v/>
      </c>
      <c r="F43" s="44">
        <f>H4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I2</f>
        <v/>
      </c>
      <c r="F44" s="41">
        <f>I4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J2</f>
        <v/>
      </c>
      <c r="F45" s="44">
        <f>J4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K2</f>
        <v/>
      </c>
      <c r="F46" s="41">
        <f>K4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L2</f>
        <v/>
      </c>
      <c r="F47" s="44">
        <f>L4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M2</f>
        <v/>
      </c>
      <c r="F48" s="41">
        <f>M4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N2</f>
        <v/>
      </c>
      <c r="F49" s="44">
        <f>N4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O2</f>
        <v/>
      </c>
      <c r="F50" s="41">
        <f>O4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P2</f>
        <v/>
      </c>
      <c r="F51" s="44">
        <f>P4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Q2</f>
        <v/>
      </c>
      <c r="F52" s="41">
        <f>Q4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R2</f>
        <v/>
      </c>
      <c r="F53" s="44">
        <f>R4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S2</f>
        <v/>
      </c>
      <c r="F54" s="41">
        <f>S4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T2</f>
        <v/>
      </c>
      <c r="F55" s="44">
        <f>T4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U2</f>
        <v/>
      </c>
      <c r="F56" s="41">
        <f>U4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>
        <f>E2</f>
        <v/>
      </c>
      <c r="F57" s="41">
        <f>E5</f>
        <v/>
      </c>
      <c r="G57" s="42">
        <f>C_External_Components!J61</f>
        <v/>
      </c>
      <c r="H57" s="41">
        <f>IF(AND(G57&gt;0,G57&lt;40),1,IF(AND(G57&gt;=40,G57&lt;60),2,IF(AND(G57&gt;=60,G57&lt;=100),3,"0")))</f>
        <v/>
      </c>
      <c r="I57" s="42">
        <f>C_Internal_Components!J61</f>
        <v/>
      </c>
      <c r="J57" s="41">
        <f>IF(AND(I57&gt;0,I57&lt;40),1,IF(AND(I57&gt;=40,I57&lt;60),2,IF(AND(I57&gt;=60,I57&lt;=100),3,"0")))</f>
        <v/>
      </c>
      <c r="K57" s="42">
        <f>G57*(B16/100)+I57*(B15/100)</f>
        <v/>
      </c>
      <c r="L57" s="41">
        <f>IF(AND(K57&gt;0,K57&lt;40),1,IF(AND(K57&gt;=40,K57&lt;60),2,IF(AND(K57&gt;=60,K57&lt;=100),3,"0")))</f>
        <v/>
      </c>
      <c r="M57" s="42">
        <f>E13</f>
        <v/>
      </c>
      <c r="N57" s="41">
        <f>IF(AND(M57&gt;0,M57&lt;40),1,IF(AND(M57&gt;=40,M57&lt;60),2,IF(AND(M57&gt;=60,M57&lt;=100),3,"0")))</f>
        <v/>
      </c>
      <c r="O57" s="42">
        <f>=K57*(B17/100)+M57*(B18/100)</f>
        <v/>
      </c>
      <c r="P57" s="41">
        <f>IF(AND(O57&gt;0,O57&lt;40),1,IF(AND(O57&gt;=40,O57&lt;60),2,IF(AND(O57&gt;=60,O57&lt;=100),3,"0")))</f>
        <v/>
      </c>
    </row>
    <row r="58">
      <c r="D58" s="43" t="n"/>
      <c r="E58" s="44">
        <f>F2</f>
        <v/>
      </c>
      <c r="F58" s="44">
        <f>F5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G2</f>
        <v/>
      </c>
      <c r="F59" s="41">
        <f>G5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H2</f>
        <v/>
      </c>
      <c r="F60" s="44">
        <f>H5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I2</f>
        <v/>
      </c>
      <c r="F61" s="41">
        <f>I5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J2</f>
        <v/>
      </c>
      <c r="F62" s="44">
        <f>J5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K2</f>
        <v/>
      </c>
      <c r="F63" s="41">
        <f>K5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L2</f>
        <v/>
      </c>
      <c r="F64" s="44">
        <f>L5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M2</f>
        <v/>
      </c>
      <c r="F65" s="41">
        <f>M5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N2</f>
        <v/>
      </c>
      <c r="F66" s="44">
        <f>N5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O2</f>
        <v/>
      </c>
      <c r="F67" s="41">
        <f>O5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P2</f>
        <v/>
      </c>
      <c r="F68" s="44">
        <f>P5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Q2</f>
        <v/>
      </c>
      <c r="F69" s="41">
        <f>Q5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R2</f>
        <v/>
      </c>
      <c r="F70" s="44">
        <f>R5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S2</f>
        <v/>
      </c>
      <c r="F71" s="41">
        <f>S5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T2</f>
        <v/>
      </c>
      <c r="F72" s="44">
        <f>T5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U2</f>
        <v/>
      </c>
      <c r="F73" s="41">
        <f>U5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>
        <f>E2</f>
        <v/>
      </c>
      <c r="F74" s="41">
        <f>E6</f>
        <v/>
      </c>
      <c r="G74" s="42">
        <f>C_External_Components!K61</f>
        <v/>
      </c>
      <c r="H74" s="41">
        <f>IF(AND(G74&gt;0,G74&lt;40),1,IF(AND(G74&gt;=40,G74&lt;60),2,IF(AND(G74&gt;=60,G74&lt;=100),3,"0")))</f>
        <v/>
      </c>
      <c r="I74" s="42">
        <f>C_Internal_Components!K61</f>
        <v/>
      </c>
      <c r="J74" s="41">
        <f>IF(AND(I74&gt;0,I74&lt;40),1,IF(AND(I74&gt;=40,I74&lt;60),2,IF(AND(I74&gt;=60,I74&lt;=100),3,"0")))</f>
        <v/>
      </c>
      <c r="K74" s="42">
        <f>G74*(B16/100)+I74*(B15/100)</f>
        <v/>
      </c>
      <c r="L74" s="41">
        <f>IF(AND(K74&gt;0,K74&lt;40),1,IF(AND(K74&gt;=40,K74&lt;60),2,IF(AND(K74&gt;=60,K74&lt;=100),3,"0")))</f>
        <v/>
      </c>
      <c r="M74" s="42">
        <f>E14</f>
        <v/>
      </c>
      <c r="N74" s="41">
        <f>IF(AND(M74&gt;0,M74&lt;40),1,IF(AND(M74&gt;=40,M74&lt;60),2,IF(AND(M74&gt;=60,M74&lt;=100),3,"0")))</f>
        <v/>
      </c>
      <c r="O74" s="42">
        <f>=K74*(B17/100)+M74*(B18/100)</f>
        <v/>
      </c>
      <c r="P74" s="41">
        <f>IF(AND(O74&gt;0,O74&lt;40),1,IF(AND(O74&gt;=40,O74&lt;60),2,IF(AND(O74&gt;=60,O74&lt;=100),3,"0")))</f>
        <v/>
      </c>
    </row>
    <row r="75">
      <c r="D75" s="43" t="n"/>
      <c r="E75" s="44">
        <f>F2</f>
        <v/>
      </c>
      <c r="F75" s="44">
        <f>F6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>
        <f>G2</f>
        <v/>
      </c>
      <c r="F76" s="41">
        <f>G6</f>
        <v/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>
        <f>H2</f>
        <v/>
      </c>
      <c r="F77" s="44">
        <f>H6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I2</f>
        <v/>
      </c>
      <c r="F78" s="41">
        <f>I6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J2</f>
        <v/>
      </c>
      <c r="F79" s="44">
        <f>J6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K2</f>
        <v/>
      </c>
      <c r="F80" s="41">
        <f>K6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L2</f>
        <v/>
      </c>
      <c r="F81" s="44">
        <f>L6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M2</f>
        <v/>
      </c>
      <c r="F82" s="41">
        <f>M6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N2</f>
        <v/>
      </c>
      <c r="F83" s="44">
        <f>N6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O2</f>
        <v/>
      </c>
      <c r="F84" s="41">
        <f>O6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P2</f>
        <v/>
      </c>
      <c r="F85" s="44">
        <f>P6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Q2</f>
        <v/>
      </c>
      <c r="F86" s="41">
        <f>Q6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R2</f>
        <v/>
      </c>
      <c r="F87" s="44">
        <f>R6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S2</f>
        <v/>
      </c>
      <c r="F88" s="41">
        <f>S6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T2</f>
        <v/>
      </c>
      <c r="F89" s="44">
        <f>T6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U2</f>
        <v/>
      </c>
      <c r="F90" s="41">
        <f>U6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>
        <f>F23*P23</f>
        <v/>
      </c>
      <c r="F96" s="25">
        <f>F24*P23</f>
        <v/>
      </c>
      <c r="G96" s="25">
        <f>F25*P23</f>
        <v/>
      </c>
      <c r="H96" s="25">
        <f>F26*P23</f>
        <v/>
      </c>
      <c r="I96" s="25">
        <f>F27*P23</f>
        <v/>
      </c>
      <c r="J96" s="25">
        <f>F28*P23</f>
        <v/>
      </c>
      <c r="K96" s="25">
        <f>F29*P23</f>
        <v/>
      </c>
      <c r="L96" s="25">
        <f>F30*P23</f>
        <v/>
      </c>
      <c r="M96" s="25">
        <f>F31*P23</f>
        <v/>
      </c>
      <c r="N96" s="25">
        <f>F32*P23</f>
        <v/>
      </c>
      <c r="O96" s="25">
        <f>F33*P23</f>
        <v/>
      </c>
      <c r="P96" s="25">
        <f>F34*P23</f>
        <v/>
      </c>
      <c r="Q96" s="25">
        <f>F35*P23</f>
        <v/>
      </c>
      <c r="R96" s="25">
        <f>F36*P23</f>
        <v/>
      </c>
      <c r="S96" s="25">
        <f>F37*P23</f>
        <v/>
      </c>
      <c r="T96" s="25">
        <f>F38*P23</f>
        <v/>
      </c>
      <c r="U96" s="25">
        <f>F39*P23</f>
        <v/>
      </c>
    </row>
    <row r="97">
      <c r="D97" s="23" t="inlineStr">
        <is>
          <t>CO2</t>
        </is>
      </c>
      <c r="E97" s="25">
        <f>F40*P40</f>
        <v/>
      </c>
      <c r="F97" s="25">
        <f>F41*P40</f>
        <v/>
      </c>
      <c r="G97" s="25">
        <f>F42*P40</f>
        <v/>
      </c>
      <c r="H97" s="25">
        <f>F43*P40</f>
        <v/>
      </c>
      <c r="I97" s="25">
        <f>F44*P40</f>
        <v/>
      </c>
      <c r="J97" s="25">
        <f>F45*P40</f>
        <v/>
      </c>
      <c r="K97" s="25">
        <f>F46*P40</f>
        <v/>
      </c>
      <c r="L97" s="25">
        <f>F47*P40</f>
        <v/>
      </c>
      <c r="M97" s="25">
        <f>F48*P40</f>
        <v/>
      </c>
      <c r="N97" s="25">
        <f>F49*P40</f>
        <v/>
      </c>
      <c r="O97" s="25">
        <f>F50*P40</f>
        <v/>
      </c>
      <c r="P97" s="25">
        <f>F51*P40</f>
        <v/>
      </c>
      <c r="Q97" s="25">
        <f>F52*P40</f>
        <v/>
      </c>
      <c r="R97" s="25">
        <f>F53*P40</f>
        <v/>
      </c>
      <c r="S97" s="25">
        <f>F54*P40</f>
        <v/>
      </c>
      <c r="T97" s="25">
        <f>F55*P40</f>
        <v/>
      </c>
      <c r="U97" s="25">
        <f>F56*P40</f>
        <v/>
      </c>
    </row>
    <row r="98">
      <c r="D98" s="23" t="inlineStr">
        <is>
          <t>CO3</t>
        </is>
      </c>
      <c r="E98" s="25">
        <f>F57*P57</f>
        <v/>
      </c>
      <c r="F98" s="25">
        <f>F58*P57</f>
        <v/>
      </c>
      <c r="G98" s="25">
        <f>F59*P57</f>
        <v/>
      </c>
      <c r="H98" s="25">
        <f>F60*P57</f>
        <v/>
      </c>
      <c r="I98" s="25">
        <f>F61*P57</f>
        <v/>
      </c>
      <c r="J98" s="25">
        <f>F62*P57</f>
        <v/>
      </c>
      <c r="K98" s="25">
        <f>F63*P57</f>
        <v/>
      </c>
      <c r="L98" s="25">
        <f>F64*P57</f>
        <v/>
      </c>
      <c r="M98" s="25">
        <f>F65*P57</f>
        <v/>
      </c>
      <c r="N98" s="25">
        <f>F66*P57</f>
        <v/>
      </c>
      <c r="O98" s="25">
        <f>F67*P57</f>
        <v/>
      </c>
      <c r="P98" s="25">
        <f>F68*P57</f>
        <v/>
      </c>
      <c r="Q98" s="25">
        <f>F69*P57</f>
        <v/>
      </c>
      <c r="R98" s="25">
        <f>F70*P57</f>
        <v/>
      </c>
      <c r="S98" s="25">
        <f>F71*P57</f>
        <v/>
      </c>
      <c r="T98" s="25">
        <f>F72*P57</f>
        <v/>
      </c>
      <c r="U98" s="25">
        <f>F73*P57</f>
        <v/>
      </c>
    </row>
    <row r="99">
      <c r="D99" s="23" t="inlineStr">
        <is>
          <t>CO4</t>
        </is>
      </c>
      <c r="E99" s="25">
        <f>F74*P74</f>
        <v/>
      </c>
      <c r="F99" s="25">
        <f>F75*P74</f>
        <v/>
      </c>
      <c r="G99" s="25">
        <f>F76*P74</f>
        <v/>
      </c>
      <c r="H99" s="25">
        <f>F77*P74</f>
        <v/>
      </c>
      <c r="I99" s="25">
        <f>F78*P74</f>
        <v/>
      </c>
      <c r="J99" s="25">
        <f>F79*P74</f>
        <v/>
      </c>
      <c r="K99" s="25">
        <f>F80*P74</f>
        <v/>
      </c>
      <c r="L99" s="25">
        <f>F81*P74</f>
        <v/>
      </c>
      <c r="M99" s="25">
        <f>F82*P74</f>
        <v/>
      </c>
      <c r="N99" s="25">
        <f>F83*P74</f>
        <v/>
      </c>
      <c r="O99" s="25">
        <f>F84*P74</f>
        <v/>
      </c>
      <c r="P99" s="25">
        <f>F85*P74</f>
        <v/>
      </c>
      <c r="Q99" s="25">
        <f>F86*P74</f>
        <v/>
      </c>
      <c r="R99" s="25">
        <f>F87*P74</f>
        <v/>
      </c>
      <c r="S99" s="25">
        <f>F88*P74</f>
        <v/>
      </c>
      <c r="T99" s="25">
        <f>F89*P74</f>
        <v/>
      </c>
      <c r="U99" s="25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Even</t>
        </is>
      </c>
      <c r="C101" s="23" t="inlineStr">
        <is>
          <t>Simulation of Manufacturing Systems</t>
        </is>
      </c>
      <c r="D101" s="23" t="inlineStr">
        <is>
          <t>19MEE481</t>
        </is>
      </c>
      <c r="E101" s="18">
        <f>IF(AND(SUM(E96:E99)&gt;0, SUM(E3:E6)&gt;0), SUM(E96:E99)/(SUM(E3:E6)), 0)</f>
        <v/>
      </c>
      <c r="F101" s="18">
        <f>IF(AND(SUM(F96:F99)&gt;0, SUM(F3:F6)&gt;0), SUM(F96:F99)/(SUM(F3:F6)), 0)</f>
        <v/>
      </c>
      <c r="G101" s="18">
        <f>IF(AND(SUM(G96:G99)&gt;0, SUM(G3:G6)&gt;0), SUM(G96:G99)/(SUM(G3:G6)), 0)</f>
        <v/>
      </c>
      <c r="H101" s="18">
        <f>IF(AND(SUM(H96:H99)&gt;0, SUM(H3:H6)&gt;0), SUM(H96:H99)/(SUM(H3:H6)), 0)</f>
        <v/>
      </c>
      <c r="I101" s="18">
        <f>IF(AND(SUM(I96:I99)&gt;0, SUM(I3:I6)&gt;0), SUM(I96:I99)/(SUM(I3:I6)), 0)</f>
        <v/>
      </c>
      <c r="J101" s="18">
        <f>IF(AND(SUM(J96:J99)&gt;0, SUM(J3:J6)&gt;0), SUM(J96:J99)/(SUM(J3:J6)), 0)</f>
        <v/>
      </c>
      <c r="K101" s="18">
        <f>IF(AND(SUM(K96:K99)&gt;0, SUM(K3:K6)&gt;0), SUM(K96:K99)/(SUM(K3:K6)), 0)</f>
        <v/>
      </c>
      <c r="L101" s="18">
        <f>IF(AND(SUM(L96:L99)&gt;0, SUM(L3:L6)&gt;0), SUM(L96:L99)/(SUM(L3:L6)), 0)</f>
        <v/>
      </c>
      <c r="M101" s="18">
        <f>IF(AND(SUM(M96:M99)&gt;0, SUM(M3:M6)&gt;0), SUM(M96:M99)/(SUM(M3:M6)), 0)</f>
        <v/>
      </c>
      <c r="N101" s="18">
        <f>IF(AND(SUM(N96:N99)&gt;0, SUM(N3:N6)&gt;0), SUM(N96:N99)/(SUM(N3:N6)), 0)</f>
        <v/>
      </c>
      <c r="O101" s="18">
        <f>IF(AND(SUM(O96:O99)&gt;0, SUM(O3:O6)&gt;0), SUM(O96:O99)/(SUM(O3:O6)), 0)</f>
        <v/>
      </c>
      <c r="P101" s="18">
        <f>IF(AND(SUM(P96:P99)&gt;0, SUM(P3:P6)&gt;0), SUM(P96:P99)/(SUM(P3:P6)), 0)</f>
        <v/>
      </c>
      <c r="Q101" s="18">
        <f>IF(AND(SUM(Q96:Q99)&gt;0, SUM(Q3:Q6)&gt;0), SUM(Q96:Q99)/(SUM(Q3:Q6)), 0)</f>
        <v/>
      </c>
      <c r="R101" s="18">
        <f>IF(AND(SUM(R96:R99)&gt;0, SUM(R3:R6)&gt;0), SUM(R96:R99)/(SUM(R3:R6)), 0)</f>
        <v/>
      </c>
      <c r="S101" s="18">
        <f>IF(AND(SUM(S96:S99)&gt;0, SUM(S3:S6)&gt;0), SUM(S96:S99)/(SUM(S3:S6)), 0)</f>
        <v/>
      </c>
      <c r="T101" s="18">
        <f>IF(AND(SUM(T96:T99)&gt;0, SUM(T3:T6)&gt;0), SUM(T96:T99)/(SUM(T3:T6)), 0)</f>
        <v/>
      </c>
      <c r="U101" s="18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C_2019_MEE_Even_19MEE481</t>
        </is>
      </c>
    </row>
    <row r="2">
      <c r="A2" s="3" t="inlineStr">
        <is>
          <t>Teacher</t>
        </is>
      </c>
      <c r="B2" s="3" t="inlineStr">
        <is>
          <t>C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19MEE481</t>
        </is>
      </c>
      <c r="E5" s="49" t="inlineStr">
        <is>
          <t>Simulation of Manufacturing Systems</t>
        </is>
      </c>
      <c r="F5" s="50" t="inlineStr">
        <is>
          <t>CO1</t>
        </is>
      </c>
      <c r="G5" s="46">
        <f>C_Course_Attainment!G23</f>
        <v/>
      </c>
      <c r="H5" s="51">
        <f>C_Course_Attainment!H23</f>
        <v/>
      </c>
      <c r="I5" s="46">
        <f>C_Course_Attainment!I23</f>
        <v/>
      </c>
      <c r="J5" s="51">
        <f>C_Course_Attainment!J23</f>
        <v/>
      </c>
      <c r="K5" s="46">
        <f>C_Course_Attainment!K23</f>
        <v/>
      </c>
      <c r="L5" s="51">
        <f>C_Course_Attainment!L23</f>
        <v/>
      </c>
      <c r="M5" s="46">
        <f>C_Course_Attainment!M23</f>
        <v/>
      </c>
      <c r="N5" s="51">
        <f>C_Course_Attainment!N23</f>
        <v/>
      </c>
      <c r="O5" s="46">
        <f>C_Course_Attainment!O23</f>
        <v/>
      </c>
      <c r="P5" s="51">
        <f>C_Course_Attainment!P23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C_Course_Attainment!G40</f>
        <v/>
      </c>
      <c r="H6" s="51">
        <f>C_Course_Attainment!H40</f>
        <v/>
      </c>
      <c r="I6" s="46">
        <f>C_Course_Attainment!I40</f>
        <v/>
      </c>
      <c r="J6" s="51">
        <f>C_Course_Attainment!J40</f>
        <v/>
      </c>
      <c r="K6" s="46">
        <f>C_Course_Attainment!K40</f>
        <v/>
      </c>
      <c r="L6" s="51">
        <f>C_Course_Attainment!L40</f>
        <v/>
      </c>
      <c r="M6" s="46">
        <f>C_Course_Attainment!M40</f>
        <v/>
      </c>
      <c r="N6" s="51">
        <f>C_Course_Attainment!N40</f>
        <v/>
      </c>
      <c r="O6" s="46">
        <f>C_Course_Attainment!O40</f>
        <v/>
      </c>
      <c r="P6" s="51">
        <f>C_Course_Attainment!P40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C</t>
        </is>
      </c>
      <c r="D7" s="46" t="n"/>
      <c r="E7" s="46" t="n"/>
      <c r="F7" s="50" t="inlineStr">
        <is>
          <t>CO3</t>
        </is>
      </c>
      <c r="G7" s="46">
        <f>C_Course_Attainment!G57</f>
        <v/>
      </c>
      <c r="H7" s="51">
        <f>C_Course_Attainment!H57</f>
        <v/>
      </c>
      <c r="I7" s="46">
        <f>C_Course_Attainment!I57</f>
        <v/>
      </c>
      <c r="J7" s="51">
        <f>C_Course_Attainment!J57</f>
        <v/>
      </c>
      <c r="K7" s="46">
        <f>C_Course_Attainment!K57</f>
        <v/>
      </c>
      <c r="L7" s="51">
        <f>C_Course_Attainment!L57</f>
        <v/>
      </c>
      <c r="M7" s="46">
        <f>C_Course_Attainment!M57</f>
        <v/>
      </c>
      <c r="N7" s="51">
        <f>C_Course_Attainment!N57</f>
        <v/>
      </c>
      <c r="O7" s="46">
        <f>C_Course_Attainment!O57</f>
        <v/>
      </c>
      <c r="P7" s="51">
        <f>C_Course_Attainment!P57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19MEE481</t>
        </is>
      </c>
      <c r="D8" s="46" t="n"/>
      <c r="E8" s="46" t="n"/>
      <c r="F8" s="46" t="inlineStr">
        <is>
          <t>CO4</t>
        </is>
      </c>
      <c r="G8" s="46">
        <f>C_Course_Attainment!G74</f>
        <v/>
      </c>
      <c r="H8" s="51">
        <f>C_Course_Attainment!H74</f>
        <v/>
      </c>
      <c r="I8" s="46">
        <f>C_Course_Attainment!I74</f>
        <v/>
      </c>
      <c r="J8" s="51">
        <f>C_Course_Attainment!J74</f>
        <v/>
      </c>
      <c r="K8" s="46">
        <f>C_Course_Attainment!K74</f>
        <v/>
      </c>
      <c r="L8" s="51">
        <f>C_Course_Attainment!L74</f>
        <v/>
      </c>
      <c r="M8" s="46">
        <f>C_Course_Attainment!M74</f>
        <v/>
      </c>
      <c r="N8" s="51">
        <f>C_Course_Attainment!N74</f>
        <v/>
      </c>
      <c r="O8" s="46">
        <f>C_Course_Attainment!O74</f>
        <v/>
      </c>
      <c r="P8" s="51">
        <f>C_Course_Attainment!P74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Simulation of Manufacturing Systems</t>
        </is>
      </c>
    </row>
    <row r="10">
      <c r="A10" s="3" t="inlineStr">
        <is>
          <t>Number_of_Students</t>
        </is>
      </c>
      <c r="B10" s="3" t="n">
        <v>50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'C_Input_Details'!B14</f>
        <v/>
      </c>
    </row>
    <row r="15">
      <c r="A15" s="5" t="inlineStr">
        <is>
          <t>Internal %</t>
        </is>
      </c>
      <c r="B15" s="5">
        <f>'C_Input_Details'!B15</f>
        <v/>
      </c>
    </row>
    <row r="16">
      <c r="A16" s="3" t="inlineStr">
        <is>
          <t>External %</t>
        </is>
      </c>
      <c r="B16" s="3">
        <f>'C_Input_Details'!B16</f>
        <v/>
      </c>
    </row>
    <row r="17">
      <c r="A17" s="5" t="inlineStr">
        <is>
          <t>Direct %</t>
        </is>
      </c>
      <c r="B17" s="5">
        <f>'C_Input_Details'!B17</f>
        <v/>
      </c>
    </row>
    <row r="18">
      <c r="A18" s="3" t="inlineStr">
        <is>
          <t>Indirect %</t>
        </is>
      </c>
      <c r="B18" s="3">
        <f>'C_Input_Details'!B18</f>
        <v/>
      </c>
    </row>
    <row r="19">
      <c r="A19" s="5" t="inlineStr">
        <is>
          <t>Target CO Attainment %</t>
        </is>
      </c>
      <c r="B19" s="5">
        <f>'C_Input_Details'!B19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2024-02-19T07:12:02Z</dcterms:created>
  <dcterms:modified xsi:type="dcterms:W3CDTF">2024-02-19T07:12:03Z</dcterms:modified>
</cp:coreProperties>
</file>